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BANCO\EPA\FICHEROS EPA\2025\DATOS_4T2025\"/>
    </mc:Choice>
  </mc:AlternateContent>
  <xr:revisionPtr revIDLastSave="0" documentId="13_ncr:1_{2AD1B69D-0256-453D-885C-586CB2485279}" xr6:coauthVersionLast="47" xr6:coauthVersionMax="47" xr10:uidLastSave="{00000000-0000-0000-0000-000000000000}"/>
  <bookViews>
    <workbookView xWindow="-120" yWindow="-120" windowWidth="29040" windowHeight="15840" firstSheet="2" activeTab="2" xr2:uid="{00000000-000D-0000-FFFF-FFFF00000000}"/>
  </bookViews>
  <sheets>
    <sheet name="LEER" sheetId="12" r:id="rId1"/>
    <sheet name="COMPROBAC" sheetId="35" r:id="rId2"/>
    <sheet name="ÍNDICE" sheetId="22" r:id="rId3"/>
    <sheet name="SINOPSIS" sheetId="29" r:id="rId4"/>
    <sheet name="RELACIÓN ACTIVIDAD" sheetId="21" r:id="rId5"/>
    <sheet name="POB.OCUPADA" sheetId="14" r:id="rId6"/>
    <sheet name="POB.PARADA" sheetId="9" r:id="rId7"/>
    <sheet name="HOGARES" sheetId="4" r:id="rId8"/>
    <sheet name="NACIONALIDAD" sheetId="10" r:id="rId9"/>
    <sheet name="CCAA" sheetId="7" r:id="rId10"/>
    <sheet name="SERIES"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4" i="22" l="1"/>
  <c r="C44" i="22"/>
  <c r="B13" i="22"/>
  <c r="B40" i="22"/>
  <c r="C32" i="22"/>
  <c r="C19" i="22"/>
  <c r="C11" i="35" l="1"/>
  <c r="C10" i="35"/>
  <c r="C9" i="35"/>
  <c r="C8" i="35"/>
  <c r="C7" i="35"/>
  <c r="C6" i="35"/>
  <c r="J11" i="35" l="1"/>
  <c r="J10" i="35"/>
  <c r="J9" i="35"/>
  <c r="J8" i="35"/>
  <c r="J7" i="35"/>
  <c r="J6" i="35"/>
  <c r="B56" i="22" l="1"/>
  <c r="B54" i="22"/>
  <c r="C42" i="22"/>
  <c r="C41" i="22"/>
  <c r="C52" i="22"/>
  <c r="C51" i="22"/>
  <c r="C50" i="22"/>
  <c r="C49" i="22"/>
  <c r="C48" i="22"/>
  <c r="C47" i="22"/>
  <c r="C46" i="22"/>
  <c r="C45" i="22"/>
  <c r="C38" i="22"/>
  <c r="C37" i="22"/>
  <c r="C36" i="22"/>
  <c r="C35" i="22"/>
  <c r="C34" i="22"/>
  <c r="C33" i="22"/>
  <c r="C30" i="22"/>
  <c r="C29" i="22"/>
  <c r="C28" i="22"/>
  <c r="C27" i="22"/>
  <c r="C26" i="22"/>
  <c r="C25" i="22"/>
  <c r="C24" i="22"/>
  <c r="C23" i="22"/>
  <c r="C22" i="22"/>
  <c r="C21" i="22"/>
  <c r="C20" i="22" l="1"/>
  <c r="A11" i="35" l="1"/>
  <c r="A10" i="35"/>
  <c r="A9" i="35"/>
  <c r="A8" i="35"/>
  <c r="A7" i="35"/>
  <c r="A6" i="35"/>
  <c r="I16" i="35" l="1"/>
  <c r="I14" i="35"/>
  <c r="I18" i="35" l="1"/>
  <c r="K9" i="35"/>
  <c r="K10" i="35"/>
  <c r="N16" i="35"/>
  <c r="K11" i="35"/>
  <c r="I17" i="35"/>
  <c r="N15" i="35"/>
  <c r="I15" i="35"/>
  <c r="N14" i="35"/>
  <c r="N17" i="35"/>
  <c r="I6" i="35"/>
  <c r="I9" i="35"/>
  <c r="I8" i="35"/>
  <c r="I11" i="35"/>
  <c r="I7" i="35"/>
  <c r="M17" i="35"/>
  <c r="M18" i="35"/>
  <c r="D15" i="35"/>
  <c r="D16" i="35"/>
  <c r="E6" i="35"/>
  <c r="E9" i="35"/>
  <c r="E7" i="35"/>
  <c r="E10" i="35"/>
  <c r="E8" i="35"/>
  <c r="E11" i="35"/>
  <c r="L11" i="35"/>
  <c r="L8" i="35"/>
  <c r="L10" i="35"/>
  <c r="L7" i="35"/>
  <c r="L6" i="35"/>
  <c r="L9" i="35"/>
  <c r="K16" i="35"/>
  <c r="K15" i="35"/>
  <c r="D10" i="35"/>
  <c r="D11" i="35"/>
  <c r="D9" i="35"/>
  <c r="O18" i="35" l="1"/>
  <c r="M14" i="35"/>
  <c r="O14" i="35" s="1"/>
  <c r="M15" i="35"/>
  <c r="O15" i="35" s="1"/>
  <c r="M9" i="35"/>
  <c r="M16" i="35"/>
  <c r="O16" i="35" s="1"/>
  <c r="O17" i="35"/>
  <c r="N9" i="35"/>
  <c r="O11" i="35"/>
  <c r="O8" i="35"/>
  <c r="N6" i="35"/>
  <c r="O7" i="35"/>
  <c r="I10" i="35"/>
  <c r="O10" i="35" s="1"/>
  <c r="M6" i="35"/>
  <c r="G14" i="35"/>
  <c r="O9" i="35" l="1"/>
  <c r="O6" i="35"/>
  <c r="F18" i="35" l="1"/>
  <c r="F14" i="35"/>
  <c r="F17" i="35"/>
  <c r="F15" i="35" l="1"/>
  <c r="F16" i="35"/>
  <c r="F9" i="35"/>
  <c r="F6" i="35"/>
  <c r="G17" i="35" l="1"/>
  <c r="G6" i="35" l="1"/>
  <c r="G15" i="35"/>
  <c r="G16" i="35" l="1"/>
  <c r="B17" i="35"/>
  <c r="H17" i="35" s="1"/>
  <c r="B15" i="35"/>
  <c r="H15" i="35" s="1"/>
  <c r="B18" i="35"/>
  <c r="H18" i="35" s="1"/>
  <c r="B8" i="35" l="1"/>
  <c r="H8" i="35" s="1"/>
  <c r="B16" i="35"/>
  <c r="H16" i="35" s="1"/>
  <c r="B9" i="35"/>
  <c r="B7" i="35"/>
  <c r="H7" i="35" s="1"/>
  <c r="B14" i="35"/>
  <c r="H14" i="35" s="1"/>
  <c r="G9" i="35"/>
  <c r="B6" i="35"/>
  <c r="H6" i="35" s="1"/>
  <c r="B10" i="35"/>
  <c r="H10" i="35" s="1"/>
  <c r="B11" i="35"/>
  <c r="H11" i="35" s="1"/>
  <c r="H9" i="35" l="1"/>
  <c r="B32" i="22"/>
  <c r="C14" i="22" l="1"/>
  <c r="B19" i="22"/>
  <c r="C17" i="22" l="1"/>
  <c r="C16" i="22"/>
  <c r="C15" i="22"/>
</calcChain>
</file>

<file path=xl/sharedStrings.xml><?xml version="1.0" encoding="utf-8"?>
<sst xmlns="http://schemas.openxmlformats.org/spreadsheetml/2006/main" count="1306" uniqueCount="387">
  <si>
    <t>actual</t>
  </si>
  <si>
    <t>trimestre anterior</t>
  </si>
  <si>
    <t>trimestre del año anterior</t>
  </si>
  <si>
    <t>Diferencia</t>
  </si>
  <si>
    <t>Porcentaje</t>
  </si>
  <si>
    <t>Tasa de actividad</t>
  </si>
  <si>
    <t>Tasa de paro</t>
  </si>
  <si>
    <t>Ambos sexos</t>
  </si>
  <si>
    <t>Hombres</t>
  </si>
  <si>
    <t>Mujeres</t>
  </si>
  <si>
    <t>Resto de Europa</t>
  </si>
  <si>
    <t xml:space="preserve">UE-27 </t>
  </si>
  <si>
    <t>Extranjera</t>
  </si>
  <si>
    <t>Améria Latina</t>
  </si>
  <si>
    <t>Resto del mundo y apátridas</t>
  </si>
  <si>
    <t>Población ocupada</t>
  </si>
  <si>
    <t>La numeración de las tablas solo sirve para saber a qué tabla del INE corresponde, pero no para dejarla definitivamente</t>
  </si>
  <si>
    <t>Ocupada</t>
  </si>
  <si>
    <t>Parada</t>
  </si>
  <si>
    <t>Población Total:</t>
  </si>
  <si>
    <t>Mujeres:</t>
  </si>
  <si>
    <t>&lt; 25 años:</t>
  </si>
  <si>
    <t>Extran.:</t>
  </si>
  <si>
    <t>Población &lt; 16 años:</t>
  </si>
  <si>
    <t>Población Activa:</t>
  </si>
  <si>
    <t>Población Inactiva:</t>
  </si>
  <si>
    <t>Jubilada:</t>
  </si>
  <si>
    <t>Estudiante:</t>
  </si>
  <si>
    <t>Contrato temporal:</t>
  </si>
  <si>
    <t>Buscan primer empleo:</t>
  </si>
  <si>
    <t>Han trabajado antes:</t>
  </si>
  <si>
    <t>1T 2005</t>
  </si>
  <si>
    <t>2T 2005</t>
  </si>
  <si>
    <t>Variación sobre el trimestre anterior</t>
  </si>
  <si>
    <t>Variación sobre igual trimestre del año anterior</t>
  </si>
  <si>
    <t xml:space="preserve">    Andalucía</t>
  </si>
  <si>
    <t xml:space="preserve">    Aragón</t>
  </si>
  <si>
    <t xml:space="preserve">    Asturias, Principado de</t>
  </si>
  <si>
    <t xml:space="preserve">    Balears, Illes</t>
  </si>
  <si>
    <t xml:space="preserve">    Canarias</t>
  </si>
  <si>
    <t xml:space="preserve">    Cantabria</t>
  </si>
  <si>
    <t xml:space="preserve">    Castilla y León</t>
  </si>
  <si>
    <t xml:space="preserve">    Castilla-La Mancha</t>
  </si>
  <si>
    <t xml:space="preserve">    Cataluña</t>
  </si>
  <si>
    <t xml:space="preserve">    Comunitat Valenciana</t>
  </si>
  <si>
    <t xml:space="preserve">    Extremadura</t>
  </si>
  <si>
    <t xml:space="preserve">    Galicia</t>
  </si>
  <si>
    <t xml:space="preserve">    Madrid, Comunidad de</t>
  </si>
  <si>
    <t xml:space="preserve">    Murcia, Región de</t>
  </si>
  <si>
    <t xml:space="preserve">    Navarra, Comunidad Foral de</t>
  </si>
  <si>
    <t xml:space="preserve">    País Vasco</t>
  </si>
  <si>
    <t xml:space="preserve">    Rioja, La</t>
  </si>
  <si>
    <t xml:space="preserve">    Ceuta </t>
  </si>
  <si>
    <t xml:space="preserve">    Melilla</t>
  </si>
  <si>
    <t>España</t>
  </si>
  <si>
    <t>3T 2005</t>
  </si>
  <si>
    <t>4T 2005</t>
  </si>
  <si>
    <t>1T 2006</t>
  </si>
  <si>
    <t>2T 2006</t>
  </si>
  <si>
    <t>3T 2006</t>
  </si>
  <si>
    <t>4T 2006</t>
  </si>
  <si>
    <t>1T 2007</t>
  </si>
  <si>
    <t>2T 2007</t>
  </si>
  <si>
    <t>3T 2007</t>
  </si>
  <si>
    <t>4T 2007</t>
  </si>
  <si>
    <t>1T 2008</t>
  </si>
  <si>
    <t>2T 2008</t>
  </si>
  <si>
    <t>3T 2008</t>
  </si>
  <si>
    <t>4T 2008</t>
  </si>
  <si>
    <t>1T 2009</t>
  </si>
  <si>
    <t>2T 2009</t>
  </si>
  <si>
    <t>3T 2009</t>
  </si>
  <si>
    <t>4T 2009</t>
  </si>
  <si>
    <t>1T 2010</t>
  </si>
  <si>
    <t>2T 2010</t>
  </si>
  <si>
    <t>3T 2010</t>
  </si>
  <si>
    <t>4T 2010</t>
  </si>
  <si>
    <t>1T 2011</t>
  </si>
  <si>
    <t>2T 2011</t>
  </si>
  <si>
    <t>3T 2011</t>
  </si>
  <si>
    <t>4T 2011</t>
  </si>
  <si>
    <t>1T 2012</t>
  </si>
  <si>
    <t>2T 2012</t>
  </si>
  <si>
    <t>3T 2012</t>
  </si>
  <si>
    <t>4T 2012</t>
  </si>
  <si>
    <t>1T 2013</t>
  </si>
  <si>
    <t>2T 2013</t>
  </si>
  <si>
    <t>3T 2013</t>
  </si>
  <si>
    <t>4T 2013</t>
  </si>
  <si>
    <t>1T 2014</t>
  </si>
  <si>
    <t>2T 2014</t>
  </si>
  <si>
    <t>3T 2014</t>
  </si>
  <si>
    <t>4T 2014</t>
  </si>
  <si>
    <t>1T 2015</t>
  </si>
  <si>
    <t>2T 2015</t>
  </si>
  <si>
    <t>3T 2015</t>
  </si>
  <si>
    <t>4T 2015</t>
  </si>
  <si>
    <t>1T 2016</t>
  </si>
  <si>
    <t>2T 2016</t>
  </si>
  <si>
    <t>3T 2016</t>
  </si>
  <si>
    <t>4T 2016</t>
  </si>
  <si>
    <t>1T 2017</t>
  </si>
  <si>
    <t>2T 2017</t>
  </si>
  <si>
    <t>3T 2017</t>
  </si>
  <si>
    <t>4T 2017</t>
  </si>
  <si>
    <t>1T 2018</t>
  </si>
  <si>
    <t>2T 2018</t>
  </si>
  <si>
    <t>3T 2018</t>
  </si>
  <si>
    <t>4T 2018</t>
  </si>
  <si>
    <t>1T 2019</t>
  </si>
  <si>
    <t>2T 2019</t>
  </si>
  <si>
    <t>3T 2019</t>
  </si>
  <si>
    <t>4T 2019</t>
  </si>
  <si>
    <t>1T 2020</t>
  </si>
  <si>
    <t>2T 2020</t>
  </si>
  <si>
    <t>3T 2020</t>
  </si>
  <si>
    <t>4T 2020</t>
  </si>
  <si>
    <t>1T 2021</t>
  </si>
  <si>
    <t>Comunidad de Madrid</t>
  </si>
  <si>
    <t xml:space="preserve">    Mujeres</t>
  </si>
  <si>
    <t xml:space="preserve">    Hombres</t>
  </si>
  <si>
    <t xml:space="preserve">    De 16 a 19 años</t>
  </si>
  <si>
    <t xml:space="preserve">    De 20 a 24 años</t>
  </si>
  <si>
    <t xml:space="preserve">    De 25 a 54 años</t>
  </si>
  <si>
    <t xml:space="preserve">    De 55 años y más </t>
  </si>
  <si>
    <t>ÍNDICE</t>
  </si>
  <si>
    <t xml:space="preserve">  Mujeres</t>
  </si>
  <si>
    <t xml:space="preserve">  Hombres</t>
  </si>
  <si>
    <t xml:space="preserve"> </t>
  </si>
  <si>
    <t>1.1. Relación con la actividad</t>
  </si>
  <si>
    <t>1.2. Grupos de edad</t>
  </si>
  <si>
    <t>1.3. Nivel de formación</t>
  </si>
  <si>
    <t>2.1. Situación profesional</t>
  </si>
  <si>
    <t>2.1.1. Población ocupada por cuenta propia</t>
  </si>
  <si>
    <t>2.1.2. Población asalariada</t>
  </si>
  <si>
    <t>2.8. Grupos de edad</t>
  </si>
  <si>
    <t>1.</t>
  </si>
  <si>
    <t>2.</t>
  </si>
  <si>
    <t>3.</t>
  </si>
  <si>
    <t>4.</t>
  </si>
  <si>
    <t>5.</t>
  </si>
  <si>
    <t>- Empleadora</t>
  </si>
  <si>
    <t>- Con contrato indefinido</t>
  </si>
  <si>
    <r>
      <t>- Empresaria sin personas asalariadas o personas</t>
    </r>
    <r>
      <rPr>
        <sz val="10"/>
        <color theme="8" tint="0.59999389629810485"/>
        <rFont val="Arial"/>
        <family val="2"/>
      </rPr>
      <t xml:space="preserve"> </t>
    </r>
    <r>
      <rPr>
        <sz val="10"/>
        <rFont val="Arial"/>
        <family val="2"/>
      </rPr>
      <t>autónomas</t>
    </r>
  </si>
  <si>
    <t>- Mujeres</t>
  </si>
  <si>
    <t>- Hombres</t>
  </si>
  <si>
    <t>- Agricultura</t>
  </si>
  <si>
    <t>- Industria</t>
  </si>
  <si>
    <t>- Construcción</t>
  </si>
  <si>
    <t>- Servicios</t>
  </si>
  <si>
    <t>3.4. Nivel de Formación</t>
  </si>
  <si>
    <t>- Asalariada sector público</t>
  </si>
  <si>
    <t>- Asalariada sector privado</t>
  </si>
  <si>
    <t>Elimino contratos inferiores a un mes, porque son insignificantes (23.000, el 0,8% de la población asalariada)</t>
  </si>
  <si>
    <t>Elimino excedencia por cuidado de hijos: sólo aparecen 2000 ocupadas</t>
  </si>
  <si>
    <t>Construccion</t>
  </si>
  <si>
    <t>Cambiados los niveles de formación (uno más)</t>
  </si>
  <si>
    <t>poner nota sobre datos inferiores a 5 (5000)</t>
  </si>
  <si>
    <t>Agricultura, ganaderia, silvicultura y pesca</t>
  </si>
  <si>
    <t>Industria manufacturera</t>
  </si>
  <si>
    <t>Comercio al por mayor y al por menor; reparacion de vehiculos de motor y motocicletas</t>
  </si>
  <si>
    <t>Transporte y almacenamiento</t>
  </si>
  <si>
    <t>Hosteleria</t>
  </si>
  <si>
    <t>Actividades profesionales, cientificas y tecnicas</t>
  </si>
  <si>
    <t>Actividades administrativas y servicios auxiliares</t>
  </si>
  <si>
    <t>Administracion Publica y defensa; Seguiridad Social obligatoria</t>
  </si>
  <si>
    <t>Actividades sanitarias y de servicios sociales</t>
  </si>
  <si>
    <t>Actividades de los hogares como empleadores de personal domestico</t>
  </si>
  <si>
    <t>Actividades hospitalarias</t>
  </si>
  <si>
    <t>Educacion primaria</t>
  </si>
  <si>
    <t>Prestacion de servicios a la comunidad en general</t>
  </si>
  <si>
    <t>Administracion Publica y de la politica economica y social</t>
  </si>
  <si>
    <t>Actividades de limpieza</t>
  </si>
  <si>
    <t>Programacion, consultoria y otras actividades relacionadas con la informatica</t>
  </si>
  <si>
    <t>Restaurantes y puestos de comidas</t>
  </si>
  <si>
    <t>Otro transporte terrestre de pasajeros</t>
  </si>
  <si>
    <t>Comercio al por menor de otros articulos en establecimientos especializados</t>
  </si>
  <si>
    <t>Comercio al por menor en establecimientos no especializados</t>
  </si>
  <si>
    <t>Instalaciones electricas, de fontaneria y otras instalaciones en obras de construccion</t>
  </si>
  <si>
    <t>Construccion de edificios</t>
  </si>
  <si>
    <t>Rumania</t>
  </si>
  <si>
    <t>Venezuela</t>
  </si>
  <si>
    <t>Marruecos</t>
  </si>
  <si>
    <t>Ecuador</t>
  </si>
  <si>
    <t>Peru</t>
  </si>
  <si>
    <t>Colombia</t>
  </si>
  <si>
    <t>Italia</t>
  </si>
  <si>
    <t>% Parada:</t>
  </si>
  <si>
    <t>Tasa Paro:</t>
  </si>
  <si>
    <t>% Cuenta ajena :</t>
  </si>
  <si>
    <t>% Inactiva:</t>
  </si>
  <si>
    <t>Contrato indefinido:</t>
  </si>
  <si>
    <t>Otra situación:</t>
  </si>
  <si>
    <t>% Ocupada:</t>
  </si>
  <si>
    <t>Tasa ocupación:</t>
  </si>
  <si>
    <t>Se ocupa del hogar:</t>
  </si>
  <si>
    <t>% Pob.&gt;= 16:</t>
  </si>
  <si>
    <t>Tasa actividad:</t>
  </si>
  <si>
    <t>% Pob. Total:</t>
  </si>
  <si>
    <t>Población &gt;=16 años:</t>
  </si>
  <si>
    <t>Elimino población parada por situación profesional en el último empleo ya que prácticamente todos son asalariados y el resto de categorías se quedan con muestra ínfima</t>
  </si>
  <si>
    <t>3.1.1. Perdieron su empleo hace menos de 1 año</t>
  </si>
  <si>
    <t>3.1. Tiempo buscando empleo</t>
  </si>
  <si>
    <t>3.1.2. Perdieron su empleo hace más de 1 año</t>
  </si>
  <si>
    <t>3.1.4. Buscan primer empleo</t>
  </si>
  <si>
    <t>3.1.5. Han trabajado antes</t>
  </si>
  <si>
    <t>CCAA</t>
  </si>
  <si>
    <t>Educacion secundaria</t>
  </si>
  <si>
    <t>1.4. Estudios en curso (%)</t>
  </si>
  <si>
    <t>- Todas las personas activas son ocupadas</t>
  </si>
  <si>
    <t>- Todas las personas activas son paradas</t>
  </si>
  <si>
    <t>ESPAÑA</t>
  </si>
  <si>
    <t>Transporte de mercancias por carretera y servicios de mudanza</t>
  </si>
  <si>
    <t>3.5. Estudios en curso (%)</t>
  </si>
  <si>
    <t>Población parada: ránking a tres dígitos no tiene sentido, salen frecuencias con valores por debajo de 6 y 7</t>
  </si>
  <si>
    <t>CM</t>
  </si>
  <si>
    <t>SERIES</t>
  </si>
  <si>
    <t>REL.ACTIVIDAD</t>
  </si>
  <si>
    <t>HOGARES</t>
  </si>
  <si>
    <t>DIFERENCIA</t>
  </si>
  <si>
    <t>Una vez que se da por validado el fichero del trimestre:</t>
  </si>
  <si>
    <r>
      <rPr>
        <sz val="11"/>
        <color rgb="FFFF0000"/>
        <rFont val="Calibri"/>
        <family val="2"/>
        <scheme val="minor"/>
      </rPr>
      <t>Renombrar</t>
    </r>
    <r>
      <rPr>
        <sz val="11"/>
        <color theme="1"/>
        <rFont val="Calibri"/>
        <family val="2"/>
        <scheme val="minor"/>
      </rPr>
      <t xml:space="preserve"> el fichero a XXXX_web.xlsx y </t>
    </r>
    <r>
      <rPr>
        <sz val="11"/>
        <color rgb="FFFF0000"/>
        <rFont val="Calibri"/>
        <family val="2"/>
        <scheme val="minor"/>
      </rPr>
      <t>pasar todo a valores</t>
    </r>
  </si>
  <si>
    <t>Eliminar solapas no publicables (datos para tablas, comprobaciones…)</t>
  </si>
  <si>
    <t>HOJAS</t>
  </si>
  <si>
    <t>activas</t>
  </si>
  <si>
    <t>ocupadas</t>
  </si>
  <si>
    <t>paradas</t>
  </si>
  <si>
    <t>NACIONALIDAD</t>
  </si>
  <si>
    <t>Inactivas</t>
  </si>
  <si>
    <t>% Mujeres:</t>
  </si>
  <si>
    <t>% &lt; 25 años:</t>
  </si>
  <si>
    <t>% Extran.:</t>
  </si>
  <si>
    <t>Población Ocupada:</t>
  </si>
  <si>
    <t>Población Parada:</t>
  </si>
  <si>
    <t>Después de obtener las tablas trimestrales con SPSS, se ha de HACER LO SIGUIENTE:</t>
  </si>
  <si>
    <r>
      <t xml:space="preserve">Buscar y borrar automáticamente las celdas con símbolo= </t>
    </r>
    <r>
      <rPr>
        <sz val="10"/>
        <color rgb="FFFF0000"/>
        <rFont val="Arial"/>
        <family val="2"/>
      </rPr>
      <t>#¡DIV/0!</t>
    </r>
    <r>
      <rPr>
        <sz val="10"/>
        <rFont val="Arial"/>
        <family val="2"/>
      </rPr>
      <t>: (se corrigen sobre el fichero final con valores, sin fórmulas, pues este fichero, renombrándolo, se usará para recibir las tablas del trimestre siguiente).</t>
    </r>
  </si>
  <si>
    <r>
      <t xml:space="preserve">Pegar en las solapas </t>
    </r>
    <r>
      <rPr>
        <b/>
        <sz val="11"/>
        <color rgb="FF0070C0"/>
        <rFont val="Calibri"/>
        <family val="2"/>
        <scheme val="minor"/>
      </rPr>
      <t>trim_actual, trim_anterior y trim_a_anterior</t>
    </r>
    <r>
      <rPr>
        <b/>
        <sz val="11"/>
        <rFont val="Calibri"/>
        <family val="2"/>
        <scheme val="minor"/>
      </rPr>
      <t xml:space="preserve">  y </t>
    </r>
    <r>
      <rPr>
        <b/>
        <sz val="11"/>
        <color rgb="FF0070C0"/>
        <rFont val="Calibri"/>
        <family val="2"/>
        <scheme val="minor"/>
      </rPr>
      <t>sinopsis</t>
    </r>
    <r>
      <rPr>
        <b/>
        <sz val="11"/>
        <rFont val="Calibri"/>
        <family val="2"/>
        <scheme val="minor"/>
      </rPr>
      <t xml:space="preserve"> los datos de los ficheros excel correspondientes que están en las rutas siguientes (según trimestre):</t>
    </r>
  </si>
  <si>
    <r>
      <t>G:\BANCO\EPA\FICHEROS EPA\2021\datos_1t2021\DATOS_BOLETIN_1T_21_CM\</t>
    </r>
    <r>
      <rPr>
        <sz val="11"/>
        <color rgb="FFFF0000"/>
        <rFont val="Calibri"/>
        <family val="2"/>
        <scheme val="minor"/>
      </rPr>
      <t>Tablas_T1_2021CM.xls y sinopsis_T1_21CM.xls</t>
    </r>
  </si>
  <si>
    <r>
      <t xml:space="preserve"> G:\BANCO\EPA\FICHEROS EPA\2021\datos_1t2021\DATOS_BOLETIN_1T_21_ESP\</t>
    </r>
    <r>
      <rPr>
        <sz val="11"/>
        <color rgb="FFFF0000"/>
        <rFont val="Calibri"/>
        <family val="2"/>
        <scheme val="minor"/>
      </rPr>
      <t xml:space="preserve">Tablas_T1_21ESP.xls y sinopsis_T1_21ESP.xls  </t>
    </r>
  </si>
  <si>
    <r>
      <t xml:space="preserve">Los datos de la Comunidad de Madrid se insertan desde la </t>
    </r>
    <r>
      <rPr>
        <sz val="11"/>
        <color rgb="FF0070C0"/>
        <rFont val="Calibri"/>
        <family val="2"/>
        <scheme val="minor"/>
      </rPr>
      <t>columna A</t>
    </r>
    <r>
      <rPr>
        <sz val="11"/>
        <color theme="1"/>
        <rFont val="Calibri"/>
        <family val="2"/>
        <scheme val="minor"/>
      </rPr>
      <t xml:space="preserve"> y los de España desde la </t>
    </r>
    <r>
      <rPr>
        <sz val="11"/>
        <color rgb="FF0070C0"/>
        <rFont val="Calibri"/>
        <family val="2"/>
        <scheme val="minor"/>
      </rPr>
      <t>columna I</t>
    </r>
  </si>
  <si>
    <r>
      <t xml:space="preserve"> - los datos de la solapa </t>
    </r>
    <r>
      <rPr>
        <b/>
        <sz val="11"/>
        <color rgb="FF0070C0"/>
        <rFont val="Calibri"/>
        <family val="2"/>
        <scheme val="minor"/>
      </rPr>
      <t>series (</t>
    </r>
    <r>
      <rPr>
        <sz val="11"/>
        <color theme="1"/>
        <rFont val="Calibri"/>
        <family val="2"/>
        <scheme val="minor"/>
      </rPr>
      <t>se pueden obtener del INE o de nuestras tablas), y hay que hacerlo insertando fila cada trimestre y llevándole los datos correspondientes, dado que no se sustituyen datos anteriores sino que se acumulan todos los trimestres</t>
    </r>
  </si>
  <si>
    <r>
      <t xml:space="preserve"> - los datos de </t>
    </r>
    <r>
      <rPr>
        <sz val="11"/>
        <color rgb="FF0070C0"/>
        <rFont val="Calibri"/>
        <family val="2"/>
        <scheme val="minor"/>
      </rPr>
      <t>teletrabajo</t>
    </r>
    <r>
      <rPr>
        <sz val="11"/>
        <color theme="1"/>
        <rFont val="Calibri"/>
        <family val="2"/>
        <scheme val="minor"/>
      </rPr>
      <t xml:space="preserve">, que se tomarán de la página del INE y se llevarán a la solapa </t>
    </r>
    <r>
      <rPr>
        <b/>
        <sz val="11"/>
        <color rgb="FF0070C0"/>
        <rFont val="Calibri"/>
        <family val="2"/>
        <scheme val="minor"/>
      </rPr>
      <t>teletra</t>
    </r>
    <r>
      <rPr>
        <sz val="11"/>
        <color theme="1"/>
        <rFont val="Calibri"/>
        <family val="2"/>
        <scheme val="minor"/>
      </rPr>
      <t>, situándolos como se indica en dicha solapa</t>
    </r>
  </si>
  <si>
    <r>
      <t xml:space="preserve">Una vez pegados los datos anteriores, las tablas se actualizarán automáticamente, </t>
    </r>
    <r>
      <rPr>
        <sz val="11"/>
        <color rgb="FF0070C0"/>
        <rFont val="Calibri"/>
        <family val="2"/>
        <scheme val="minor"/>
      </rPr>
      <t>excepto</t>
    </r>
    <r>
      <rPr>
        <sz val="11"/>
        <rFont val="Calibri"/>
        <family val="2"/>
        <scheme val="minor"/>
      </rPr>
      <t>:</t>
    </r>
  </si>
  <si>
    <t>Observar las tablas por si se ve algo raro y comprobar los datos más significativos respecto a los que facilita el INE</t>
  </si>
  <si>
    <r>
      <rPr>
        <sz val="11"/>
        <color rgb="FF0070C0"/>
        <rFont val="Calibri"/>
        <family val="2"/>
        <scheme val="minor"/>
      </rPr>
      <t>Dejar una copia de este fichero</t>
    </r>
    <r>
      <rPr>
        <sz val="11"/>
        <color theme="1"/>
        <rFont val="Calibri"/>
        <family val="2"/>
        <scheme val="minor"/>
      </rPr>
      <t xml:space="preserve"> antes de pasar a valores los datos, para usar en trimestre siguiente (se puede hacer un fichero modelo, pero como se van corrigiendo algunos detalles cada año, es mejor usar la última actualización en el siguiente trimestre).</t>
    </r>
  </si>
  <si>
    <t>Ir añadiendo comprobaciones que se consideren de interés</t>
  </si>
  <si>
    <t>ALGUNAS COMPROBACIONES A OBSERVAR (SI las dos columnas diferencia son distintas a CERO ESTÁ MAL ALGÚN DATO)</t>
  </si>
  <si>
    <t>- Al menos la mitad de los activos son parados</t>
  </si>
  <si>
    <t>1. Población de 16 y más años</t>
  </si>
  <si>
    <t xml:space="preserve">  - Población activa</t>
  </si>
  <si>
    <t xml:space="preserve">  - Población ocupada</t>
  </si>
  <si>
    <t xml:space="preserve">  - Población parada</t>
  </si>
  <si>
    <t xml:space="preserve">  - Población inactiva</t>
  </si>
  <si>
    <t xml:space="preserve"> - Tasa de actividad</t>
  </si>
  <si>
    <t xml:space="preserve">  - Tasa de paro</t>
  </si>
  <si>
    <t xml:space="preserve"> -  Tasa de actividad (16 a 64 años)</t>
  </si>
  <si>
    <t xml:space="preserve">  - Tasa de paro (16 a 64 años)</t>
  </si>
  <si>
    <t xml:space="preserve">  - Tasa de empleo (16 a 64 años)</t>
  </si>
  <si>
    <t xml:space="preserve"> - Mujeres</t>
  </si>
  <si>
    <t xml:space="preserve"> - Hombres</t>
  </si>
  <si>
    <t>- Educacion primaria o inferior</t>
  </si>
  <si>
    <t>- 1º etapa secundaria</t>
  </si>
  <si>
    <t>- 1ª etapa secundaria</t>
  </si>
  <si>
    <t>- 2ª etapa secundaria</t>
  </si>
  <si>
    <t>- Educacion superior</t>
  </si>
  <si>
    <t xml:space="preserve"> - % población cursando estudios reglados</t>
  </si>
  <si>
    <t xml:space="preserve"> - % población cursando estudios no reglados</t>
  </si>
  <si>
    <t>2. Población ocupada</t>
  </si>
  <si>
    <r>
      <t>2.1.3. Población en otras situaciones</t>
    </r>
    <r>
      <rPr>
        <vertAlign val="superscript"/>
        <sz val="10"/>
        <rFont val="Arial"/>
        <family val="2"/>
      </rPr>
      <t>(*)</t>
    </r>
  </si>
  <si>
    <t>(*) Incluye ayudas familiares y miembros de cooperativas</t>
  </si>
  <si>
    <t>- Con contrato temporal</t>
  </si>
  <si>
    <t>2.2. Duración de la jornada</t>
  </si>
  <si>
    <t>2.2.1. Población ocupada a tiempo completo</t>
  </si>
  <si>
    <t>2.2.2. Población ocupada a tiempo parcial</t>
  </si>
  <si>
    <t>2.4. Asalariada que ha realizado horas extraordinarias (%)</t>
  </si>
  <si>
    <t>(*) Sobre población ocupada que ha trabajado</t>
  </si>
  <si>
    <r>
      <t>2.3. Número medio de horas efectivas semanales</t>
    </r>
    <r>
      <rPr>
        <vertAlign val="superscript"/>
        <sz val="10"/>
        <rFont val="Arial"/>
        <family val="2"/>
      </rPr>
      <t>(*)</t>
    </r>
  </si>
  <si>
    <r>
      <t>2.6. Asalariada teletrabajando (%)</t>
    </r>
    <r>
      <rPr>
        <vertAlign val="superscript"/>
        <sz val="10"/>
        <rFont val="Arial"/>
        <family val="2"/>
      </rPr>
      <t>(*)</t>
    </r>
  </si>
  <si>
    <r>
      <t>2.5. Asalariada en situación de Subempleo (%)</t>
    </r>
    <r>
      <rPr>
        <vertAlign val="superscript"/>
        <sz val="10"/>
        <rFont val="Arial"/>
        <family val="2"/>
      </rPr>
      <t>(*)</t>
    </r>
  </si>
  <si>
    <t>(*) Población ocupada subempleada por insuficiencia de horas</t>
  </si>
  <si>
    <t>(*) Población ocupada que ha trabajado en su domicilio particular más de la mitad de los días trabajados</t>
  </si>
  <si>
    <t>2.7. Sector económico</t>
  </si>
  <si>
    <t>2.9. Nivel de Formación</t>
  </si>
  <si>
    <t>- 2º etapa secundaria</t>
  </si>
  <si>
    <t>2.10. Estudios en curso (%)</t>
  </si>
  <si>
    <t>- % población cursando estudios reglados</t>
  </si>
  <si>
    <t>- % población cursando estudios no reglados</t>
  </si>
  <si>
    <r>
      <t>2.6. Teletrabajo (%)</t>
    </r>
    <r>
      <rPr>
        <vertAlign val="superscript"/>
        <sz val="10"/>
        <rFont val="Arial"/>
        <family val="2"/>
      </rPr>
      <t>(*)</t>
    </r>
  </si>
  <si>
    <t>- MUJERES (% 10 ramas)</t>
  </si>
  <si>
    <t>- HOMBRES (% 10 ramas)</t>
  </si>
  <si>
    <t>3. Población parada</t>
  </si>
  <si>
    <t>2.1.4. Tipo de contrato</t>
  </si>
  <si>
    <t xml:space="preserve"> 2.1.5. Tasa de salarización</t>
  </si>
  <si>
    <t>(*) Solo se clasifican por sector económico los parados que han dejado su último empleo hace 12 meses o menos.</t>
  </si>
  <si>
    <r>
      <t>3.2. Sector económico (último empleo)</t>
    </r>
    <r>
      <rPr>
        <vertAlign val="superscript"/>
        <sz val="10"/>
        <rFont val="Arial"/>
        <family val="2"/>
      </rPr>
      <t>(*)</t>
    </r>
  </si>
  <si>
    <t>3.3. Grupos de edad</t>
  </si>
  <si>
    <t>10.</t>
  </si>
  <si>
    <t>7.</t>
  </si>
  <si>
    <t>8.</t>
  </si>
  <si>
    <t>6.</t>
  </si>
  <si>
    <t>9.</t>
  </si>
  <si>
    <t>(*) Incluye a las personas de doble nacionalidad</t>
  </si>
  <si>
    <r>
      <t>- Española</t>
    </r>
    <r>
      <rPr>
        <vertAlign val="superscript"/>
        <sz val="10"/>
        <rFont val="Arial"/>
        <family val="2"/>
      </rPr>
      <t>(*)</t>
    </r>
  </si>
  <si>
    <t>- Extranjera</t>
  </si>
  <si>
    <t xml:space="preserve">- UE-27 </t>
  </si>
  <si>
    <t>- Resto de Europa</t>
  </si>
  <si>
    <t>- Améria Latina</t>
  </si>
  <si>
    <t>- Resto del mundo y apátridas</t>
  </si>
  <si>
    <r>
      <t>Española</t>
    </r>
    <r>
      <rPr>
        <vertAlign val="superscript"/>
        <sz val="10"/>
        <rFont val="Arial"/>
        <family val="2"/>
      </rPr>
      <t>(*)</t>
    </r>
  </si>
  <si>
    <t xml:space="preserve">- MUJERES </t>
  </si>
  <si>
    <t>- HOMBRES</t>
  </si>
  <si>
    <t>2. Población ocupada por sexo</t>
  </si>
  <si>
    <t>Sinopsis</t>
  </si>
  <si>
    <t>2.11. Ránking 10 ramas de actividad con mayor población ocupada</t>
  </si>
  <si>
    <t>4. Total</t>
  </si>
  <si>
    <t>4.1. Persona de referencia</t>
  </si>
  <si>
    <t>4.1.1. Cónyuge o pareja</t>
  </si>
  <si>
    <t>4.1.2. Hija/o</t>
  </si>
  <si>
    <t>4.1.3. Otras personas emparentadas</t>
  </si>
  <si>
    <t>4.1.4. Personas no emparentadas</t>
  </si>
  <si>
    <t>4.2. Número hogares (miles)</t>
  </si>
  <si>
    <t>4.2.1. Hogares con al menos una persona activa</t>
  </si>
  <si>
    <t>4.2.2. Hogares en los que no hay ninguna persona activa (%)</t>
  </si>
  <si>
    <t>5. Relación con la actividad</t>
  </si>
  <si>
    <t>5.1. Población de 16 y más años</t>
  </si>
  <si>
    <t>5.1.1. Mujeres</t>
  </si>
  <si>
    <t>5.1.2. Hombres</t>
  </si>
  <si>
    <t>5.2.1. Mujeres</t>
  </si>
  <si>
    <t>5.2. Población activa</t>
  </si>
  <si>
    <t>5.2.2. Hombres</t>
  </si>
  <si>
    <t>5.3. Población ocupada</t>
  </si>
  <si>
    <t>5.3.1. Mujeres</t>
  </si>
  <si>
    <t>5.3.2. Hombres</t>
  </si>
  <si>
    <t>5.5. Tasa de actividad</t>
  </si>
  <si>
    <t>5.6. Tasa de paro</t>
  </si>
  <si>
    <t>5.7. Población  inactiva</t>
  </si>
  <si>
    <t>5.4. Población parada</t>
  </si>
  <si>
    <r>
      <t>5.4.1. Española</t>
    </r>
    <r>
      <rPr>
        <vertAlign val="superscript"/>
        <sz val="10"/>
        <rFont val="Arial"/>
        <family val="2"/>
      </rPr>
      <t>(*)</t>
    </r>
  </si>
  <si>
    <t>5.4.2. Extranjera</t>
  </si>
  <si>
    <r>
      <t>5.7.1. Española</t>
    </r>
    <r>
      <rPr>
        <vertAlign val="superscript"/>
        <sz val="10"/>
        <rFont val="Arial"/>
        <family val="2"/>
      </rPr>
      <t>(*)</t>
    </r>
  </si>
  <si>
    <t>3.6. Ránking 5 ramas de actividad con mayor población parada que ha trabajado antes</t>
  </si>
  <si>
    <t>5.8. Ránking 5 países. Población de nacionalidad extranjera de 16 y más años</t>
  </si>
  <si>
    <t>Por cuenta propia:</t>
  </si>
  <si>
    <t>Por cuenta ajena:</t>
  </si>
  <si>
    <t>sinopsis</t>
  </si>
  <si>
    <t>población 16 y más</t>
  </si>
  <si>
    <t>Fuente: Instituto Nacional de Estadística</t>
  </si>
  <si>
    <t>Nota: Los datos inferiores a 5 deben ser tomados con precaución, pues están afectados por fuertes errores de muestreo</t>
  </si>
  <si>
    <t>2T 2021</t>
  </si>
  <si>
    <t>3T 2021</t>
  </si>
  <si>
    <t>4T 2021</t>
  </si>
  <si>
    <t>1T 2022</t>
  </si>
  <si>
    <t>3T 2022</t>
  </si>
  <si>
    <t>2T 2022</t>
  </si>
  <si>
    <t>4T 2022</t>
  </si>
  <si>
    <t>1T 2023</t>
  </si>
  <si>
    <t>2T 2023</t>
  </si>
  <si>
    <t>3T 2023</t>
  </si>
  <si>
    <t>Ucrania</t>
  </si>
  <si>
    <t>4T 2023</t>
  </si>
  <si>
    <r>
      <rPr>
        <b/>
        <sz val="9"/>
        <color theme="1"/>
        <rFont val="Arial"/>
        <family val="2"/>
      </rPr>
      <t>AVISO</t>
    </r>
    <r>
      <rPr>
        <sz val="9"/>
        <color theme="1"/>
        <rFont val="Arial"/>
        <family val="2"/>
      </rPr>
      <t>: Datos calculados con la nueva base de población que incorpora la información actualizada de los Censos de Población y Viviendas de 2021. Las series elaboradas con esta nueva base poblacional se inician en el primer trimestre de 2021.</t>
    </r>
  </si>
  <si>
    <t>1T 2024</t>
  </si>
  <si>
    <t>2T 2024</t>
  </si>
  <si>
    <t xml:space="preserve">3. </t>
  </si>
  <si>
    <t xml:space="preserve">5. </t>
  </si>
  <si>
    <t>3T 2024</t>
  </si>
  <si>
    <t>4T 2024</t>
  </si>
  <si>
    <t>Actividades anexas al transporte</t>
  </si>
  <si>
    <t>1T 2025</t>
  </si>
  <si>
    <t>(*) Población ocupada que ha trabajado en su domicilio particular más de la mitad de los días trabajados. Medias anuales correspondientes a 2024</t>
  </si>
  <si>
    <t>Intermediacion monetaria</t>
  </si>
  <si>
    <t>Actividades medicas y odontologicas</t>
  </si>
  <si>
    <t>2T 2025</t>
  </si>
  <si>
    <t>3T 2025</t>
  </si>
  <si>
    <t>Cuarto Trimestre 2025</t>
  </si>
  <si>
    <t>4T 2025</t>
  </si>
  <si>
    <t>Cultivos perennes</t>
  </si>
  <si>
    <t>Sinopsis de la Encuesta de Población Activa. Cuarto Trimestre 2025</t>
  </si>
  <si>
    <t>1. Población de 16 y más años por sexo. Cuarto Trimestre 2025</t>
  </si>
  <si>
    <t>Población ocupada por sexo. Cuarto Trimestre 2025</t>
  </si>
  <si>
    <t>Población parada por sexo. Cuarto Trimestre 2025</t>
  </si>
  <si>
    <t>-</t>
  </si>
  <si>
    <t>4. Tasa de paro en los hogares por parentesco con la persona de referencia. Cuarto Trimestre 2025</t>
  </si>
  <si>
    <t>Población por relación con la actividad y zonas de nacionalidad. Cuarto Trimestre 2025</t>
  </si>
  <si>
    <t>6. Población ocupada, parada, tasas de actividad y de paro por sexo. Comunidades Autónomas. Cuarto Trimestre 2025</t>
  </si>
  <si>
    <t>7. Tasas de actividad y paro por sexo. Series históricas. Cuarto Trimestre 2025</t>
  </si>
  <si>
    <t>Encuesta de Población Activa.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</si>
</sst>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_-* #,##0.0_-;\-* #,##0.0_-;_-* &quot;-&quot;??_-;_-@_-"/>
    <numFmt numFmtId="168" formatCode="_-* #,##0.0\ _€_-;\-* #,##0.0\ _€_-;_-* &quot;-&quot;?\ _€_-;_-@_-"/>
    <numFmt numFmtId="170" formatCode="_-* #,##0_-;\-* #,##0_-;_-* &quot;-&quot;??_-;_-@_-"/>
  </numFmts>
  <fonts count="53" x14ac:knownFonts="1">
    <font>
      <sz val="11"/>
      <color theme="1"/>
      <name val="Calibri"/>
      <family val="2"/>
      <scheme val="minor"/>
    </font>
    <font>
      <sz val="11"/>
      <color rgb="FFFF0000"/>
      <name val="Calibri"/>
      <family val="2"/>
      <scheme val="minor"/>
    </font>
    <font>
      <sz val="8.5"/>
      <name val="Arial"/>
      <family val="2"/>
    </font>
    <font>
      <sz val="9"/>
      <name val="Arial"/>
      <family val="2"/>
    </font>
    <font>
      <b/>
      <sz val="12"/>
      <name val="Arial"/>
      <family val="2"/>
    </font>
    <font>
      <sz val="10"/>
      <name val="Arial"/>
      <family val="2"/>
    </font>
    <font>
      <sz val="8"/>
      <name val="Arial"/>
      <family val="2"/>
    </font>
    <font>
      <sz val="7.5"/>
      <name val="Arial"/>
      <family val="2"/>
    </font>
    <font>
      <sz val="7"/>
      <name val="Arial"/>
      <family val="2"/>
    </font>
    <font>
      <b/>
      <sz val="14"/>
      <name val="Arial"/>
      <family val="2"/>
    </font>
    <font>
      <sz val="11"/>
      <color theme="1"/>
      <name val="Calibri"/>
      <family val="2"/>
      <scheme val="minor"/>
    </font>
    <font>
      <b/>
      <sz val="11"/>
      <color theme="1"/>
      <name val="Calibri"/>
      <family val="2"/>
      <scheme val="minor"/>
    </font>
    <font>
      <b/>
      <sz val="11"/>
      <color rgb="FFFF0000"/>
      <name val="Calibri"/>
      <family val="2"/>
      <scheme val="minor"/>
    </font>
    <font>
      <sz val="11"/>
      <color theme="1"/>
      <name val="Arial"/>
      <family val="2"/>
    </font>
    <font>
      <b/>
      <sz val="11"/>
      <color theme="1"/>
      <name val="Arial"/>
      <family val="2"/>
    </font>
    <font>
      <sz val="9"/>
      <color theme="1"/>
      <name val="Calibri"/>
      <family val="2"/>
      <scheme val="minor"/>
    </font>
    <font>
      <b/>
      <i/>
      <u/>
      <sz val="12"/>
      <color theme="1"/>
      <name val="Calibri"/>
      <family val="2"/>
      <scheme val="minor"/>
    </font>
    <font>
      <sz val="9"/>
      <color theme="1"/>
      <name val="Arial"/>
      <family val="2"/>
    </font>
    <font>
      <sz val="10"/>
      <color theme="1"/>
      <name val="Arial"/>
      <family val="2"/>
    </font>
    <font>
      <b/>
      <sz val="10"/>
      <name val="Arial"/>
      <family val="2"/>
    </font>
    <font>
      <b/>
      <sz val="10"/>
      <color theme="4" tint="-0.249977111117893"/>
      <name val="Arial"/>
      <family val="2"/>
    </font>
    <font>
      <sz val="10"/>
      <color rgb="FFFF0000"/>
      <name val="Arial"/>
      <family val="2"/>
    </font>
    <font>
      <b/>
      <sz val="14"/>
      <color theme="1"/>
      <name val="Arial"/>
      <family val="2"/>
    </font>
    <font>
      <b/>
      <sz val="11"/>
      <color theme="2" tint="-0.749992370372631"/>
      <name val="Arial"/>
      <family val="2"/>
    </font>
    <font>
      <sz val="11"/>
      <color theme="2" tint="-0.749992370372631"/>
      <name val="Arial"/>
      <family val="2"/>
    </font>
    <font>
      <b/>
      <sz val="10"/>
      <color rgb="FFFF0000"/>
      <name val="Arial"/>
      <family val="2"/>
    </font>
    <font>
      <sz val="10"/>
      <color theme="8" tint="0.59999389629810485"/>
      <name val="Arial"/>
      <family val="2"/>
    </font>
    <font>
      <u/>
      <sz val="11"/>
      <color theme="10"/>
      <name val="Calibri"/>
      <family val="2"/>
      <scheme val="minor"/>
    </font>
    <font>
      <sz val="10"/>
      <color theme="1"/>
      <name val="Calibri"/>
      <family val="2"/>
      <scheme val="minor"/>
    </font>
    <font>
      <sz val="11"/>
      <color rgb="FFFF0000"/>
      <name val="Arial"/>
      <family val="2"/>
    </font>
    <font>
      <sz val="10"/>
      <name val="Calibri"/>
      <family val="2"/>
      <scheme val="minor"/>
    </font>
    <font>
      <sz val="11"/>
      <name val="Calibri"/>
      <family val="2"/>
      <scheme val="minor"/>
    </font>
    <font>
      <sz val="11"/>
      <color rgb="FF0070C0"/>
      <name val="Calibri"/>
      <family val="2"/>
      <scheme val="minor"/>
    </font>
    <font>
      <sz val="9"/>
      <color rgb="FFFF0000"/>
      <name val="Calibri"/>
      <family val="2"/>
      <scheme val="minor"/>
    </font>
    <font>
      <sz val="10"/>
      <color rgb="FFFF0000"/>
      <name val="Calibri"/>
      <family val="2"/>
      <scheme val="minor"/>
    </font>
    <font>
      <b/>
      <sz val="11"/>
      <color rgb="FF0070C0"/>
      <name val="Calibri"/>
      <family val="2"/>
      <scheme val="minor"/>
    </font>
    <font>
      <b/>
      <sz val="11"/>
      <name val="Calibri"/>
      <family val="2"/>
      <scheme val="minor"/>
    </font>
    <font>
      <vertAlign val="superscript"/>
      <sz val="10"/>
      <name val="Arial"/>
      <family val="2"/>
    </font>
    <font>
      <sz val="7"/>
      <color theme="1"/>
      <name val="Arial"/>
      <family val="2"/>
    </font>
    <font>
      <u/>
      <sz val="11"/>
      <color theme="10"/>
      <name val="Arial"/>
      <family val="2"/>
    </font>
    <font>
      <sz val="7"/>
      <color rgb="FF333333"/>
      <name val="Arial"/>
      <family val="2"/>
    </font>
    <font>
      <b/>
      <sz val="11"/>
      <color rgb="FFFF0000"/>
      <name val="Arial"/>
      <family val="2"/>
    </font>
    <font>
      <b/>
      <sz val="12"/>
      <color theme="1"/>
      <name val="Arial"/>
      <family val="2"/>
    </font>
    <font>
      <sz val="8"/>
      <color theme="1"/>
      <name val="Calibri"/>
      <family val="2"/>
      <scheme val="minor"/>
    </font>
    <font>
      <sz val="8"/>
      <name val="Calibri"/>
      <family val="2"/>
      <scheme val="minor"/>
    </font>
    <font>
      <b/>
      <sz val="8"/>
      <color theme="1"/>
      <name val="Calibri"/>
      <family val="2"/>
      <scheme val="minor"/>
    </font>
    <font>
      <b/>
      <sz val="8"/>
      <color theme="4" tint="-0.249977111117893"/>
      <name val="Calibri"/>
      <family val="2"/>
      <scheme val="minor"/>
    </font>
    <font>
      <sz val="8"/>
      <color theme="4" tint="-0.249977111117893"/>
      <name val="Calibri"/>
      <family val="2"/>
      <scheme val="minor"/>
    </font>
    <font>
      <sz val="8"/>
      <color rgb="FFFF0000"/>
      <name val="Calibri"/>
      <family val="2"/>
      <scheme val="minor"/>
    </font>
    <font>
      <i/>
      <sz val="8"/>
      <color theme="1"/>
      <name val="Arial"/>
      <family val="2"/>
    </font>
    <font>
      <b/>
      <sz val="9"/>
      <color theme="1"/>
      <name val="Arial"/>
      <family val="2"/>
    </font>
    <font>
      <sz val="11"/>
      <color theme="1" tint="0.249977111117893"/>
      <name val="Arial"/>
      <family val="2"/>
    </font>
    <font>
      <b/>
      <sz val="11"/>
      <color theme="1" tint="0.249977111117893"/>
      <name val="Arial"/>
      <family val="2"/>
    </font>
  </fonts>
  <fills count="14">
    <fill>
      <patternFill patternType="none"/>
    </fill>
    <fill>
      <patternFill patternType="gray125"/>
    </fill>
    <fill>
      <patternFill patternType="solid">
        <fgColor rgb="FFFF000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D8C0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79998168889431442"/>
        <bgColor indexed="64"/>
      </patternFill>
    </fill>
  </fills>
  <borders count="34">
    <border>
      <left/>
      <right/>
      <top/>
      <bottom/>
      <diagonal/>
    </border>
    <border>
      <left/>
      <right/>
      <top/>
      <bottom style="thin">
        <color indexed="64"/>
      </bottom>
      <diagonal/>
    </border>
    <border>
      <left/>
      <right/>
      <top/>
      <bottom style="hair">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auto="1"/>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bottom style="thin">
        <color auto="1"/>
      </bottom>
      <diagonal/>
    </border>
  </borders>
  <cellStyleXfs count="151">
    <xf numFmtId="0" fontId="0" fillId="0" borderId="0"/>
    <xf numFmtId="0" fontId="5" fillId="0" borderId="0"/>
    <xf numFmtId="0" fontId="5" fillId="0" borderId="0"/>
    <xf numFmtId="0" fontId="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0" fontId="13" fillId="0" borderId="0"/>
    <xf numFmtId="0" fontId="27"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418">
    <xf numFmtId="0" fontId="0" fillId="0" borderId="0" xfId="0"/>
    <xf numFmtId="0" fontId="5" fillId="0" borderId="0" xfId="0" applyFont="1" applyBorder="1" applyAlignment="1" applyProtection="1">
      <alignment vertical="center"/>
      <protection locked="0"/>
    </xf>
    <xf numFmtId="2" fontId="5" fillId="0" borderId="0" xfId="0" applyNumberFormat="1" applyFont="1"/>
    <xf numFmtId="164" fontId="5" fillId="0" borderId="0" xfId="0" applyNumberFormat="1" applyFont="1"/>
    <xf numFmtId="0" fontId="4" fillId="0" borderId="0" xfId="0" applyFont="1" applyBorder="1" applyAlignment="1">
      <alignment vertical="center"/>
    </xf>
    <xf numFmtId="0" fontId="5" fillId="0" borderId="2" xfId="0" applyFont="1" applyBorder="1" applyAlignment="1">
      <alignment vertical="center"/>
    </xf>
    <xf numFmtId="0" fontId="8" fillId="0" borderId="0" xfId="0" quotePrefix="1" applyFont="1" applyAlignment="1">
      <alignment horizontal="left"/>
    </xf>
    <xf numFmtId="164" fontId="7" fillId="0" borderId="0" xfId="0" applyNumberFormat="1" applyFont="1" applyBorder="1" applyAlignment="1">
      <alignment horizontal="right" vertical="center"/>
    </xf>
    <xf numFmtId="2" fontId="7" fillId="0" borderId="0" xfId="0" applyNumberFormat="1" applyFont="1" applyBorder="1" applyAlignment="1">
      <alignment horizontal="right" vertical="center"/>
    </xf>
    <xf numFmtId="49" fontId="0" fillId="0" borderId="0" xfId="0" applyNumberFormat="1"/>
    <xf numFmtId="0" fontId="0" fillId="0" borderId="0" xfId="0"/>
    <xf numFmtId="0" fontId="11" fillId="0" borderId="0" xfId="0" applyFont="1"/>
    <xf numFmtId="0" fontId="0" fillId="0" borderId="0" xfId="0" applyAlignment="1"/>
    <xf numFmtId="0" fontId="0" fillId="0" borderId="0" xfId="0"/>
    <xf numFmtId="0" fontId="4" fillId="0" borderId="0" xfId="0" applyFont="1" applyBorder="1" applyAlignment="1">
      <alignment horizontal="left"/>
    </xf>
    <xf numFmtId="0" fontId="1" fillId="0" borderId="0" xfId="0" applyFont="1"/>
    <xf numFmtId="0" fontId="12" fillId="0" borderId="0" xfId="0" applyFont="1"/>
    <xf numFmtId="0" fontId="15" fillId="0" borderId="0" xfId="0" applyFont="1"/>
    <xf numFmtId="0" fontId="15" fillId="0" borderId="0" xfId="0" applyFont="1" applyBorder="1"/>
    <xf numFmtId="0" fontId="15" fillId="0" borderId="0" xfId="0" applyFont="1" applyBorder="1" applyAlignment="1">
      <alignment horizontal="right"/>
    </xf>
    <xf numFmtId="0" fontId="15" fillId="0" borderId="0" xfId="0" applyFont="1" applyBorder="1" applyAlignment="1"/>
    <xf numFmtId="0" fontId="17" fillId="0" borderId="0" xfId="0" applyFont="1"/>
    <xf numFmtId="0" fontId="13" fillId="0" borderId="0" xfId="0" applyFont="1"/>
    <xf numFmtId="0" fontId="18" fillId="0" borderId="0" xfId="0" applyFont="1"/>
    <xf numFmtId="0" fontId="5" fillId="0" borderId="0" xfId="0" applyFont="1" applyBorder="1" applyAlignment="1">
      <alignment vertical="center"/>
    </xf>
    <xf numFmtId="164" fontId="9" fillId="0" borderId="0" xfId="0" applyNumberFormat="1" applyFont="1" applyBorder="1" applyAlignment="1">
      <alignment vertical="center"/>
    </xf>
    <xf numFmtId="2" fontId="9" fillId="0" borderId="0" xfId="0" applyNumberFormat="1" applyFont="1" applyBorder="1" applyAlignment="1">
      <alignment vertical="center"/>
    </xf>
    <xf numFmtId="164" fontId="5" fillId="9" borderId="11" xfId="0" applyNumberFormat="1" applyFont="1" applyFill="1" applyBorder="1" applyAlignment="1">
      <alignment horizontal="left" vertical="center"/>
    </xf>
    <xf numFmtId="2" fontId="5" fillId="9" borderId="11" xfId="0" applyNumberFormat="1" applyFont="1" applyFill="1" applyBorder="1" applyAlignment="1">
      <alignment horizontal="left" vertical="center" wrapText="1"/>
    </xf>
    <xf numFmtId="0" fontId="5" fillId="9" borderId="0" xfId="0" applyFont="1" applyFill="1" applyBorder="1"/>
    <xf numFmtId="49" fontId="5" fillId="9" borderId="0" xfId="0" applyNumberFormat="1" applyFont="1" applyFill="1" applyBorder="1"/>
    <xf numFmtId="0" fontId="5" fillId="9" borderId="0" xfId="0" applyFont="1" applyFill="1" applyBorder="1" applyAlignment="1">
      <alignment vertical="center"/>
    </xf>
    <xf numFmtId="0" fontId="8" fillId="0" borderId="1" xfId="0" quotePrefix="1" applyFont="1" applyBorder="1" applyAlignment="1">
      <alignment horizontal="left"/>
    </xf>
    <xf numFmtId="164" fontId="7" fillId="0" borderId="1" xfId="0" applyNumberFormat="1" applyFont="1" applyBorder="1" applyAlignment="1">
      <alignment horizontal="right" vertical="center"/>
    </xf>
    <xf numFmtId="2" fontId="7" fillId="0" borderId="1" xfId="0" applyNumberFormat="1" applyFont="1" applyBorder="1" applyAlignment="1">
      <alignment horizontal="right" vertical="center"/>
    </xf>
    <xf numFmtId="0" fontId="13" fillId="0" borderId="1" xfId="0" applyFont="1" applyBorder="1"/>
    <xf numFmtId="0" fontId="18" fillId="10" borderId="0" xfId="0" applyFont="1" applyFill="1"/>
    <xf numFmtId="0" fontId="18" fillId="9" borderId="0" xfId="0" applyFont="1" applyFill="1"/>
    <xf numFmtId="0" fontId="13" fillId="0" borderId="0" xfId="0" applyFont="1" applyFill="1"/>
    <xf numFmtId="164" fontId="5" fillId="0" borderId="17" xfId="0" applyNumberFormat="1" applyFont="1" applyFill="1" applyBorder="1" applyAlignment="1">
      <alignment horizontal="left" vertical="center"/>
    </xf>
    <xf numFmtId="2" fontId="5" fillId="0" borderId="17" xfId="0" applyNumberFormat="1" applyFont="1" applyFill="1" applyBorder="1" applyAlignment="1">
      <alignment horizontal="left" vertical="center" wrapText="1"/>
    </xf>
    <xf numFmtId="164" fontId="5" fillId="0" borderId="0" xfId="0" applyNumberFormat="1" applyFont="1" applyFill="1" applyBorder="1" applyAlignment="1">
      <alignment horizontal="left" vertical="center"/>
    </xf>
    <xf numFmtId="2" fontId="5" fillId="0" borderId="0" xfId="0" applyNumberFormat="1" applyFont="1" applyFill="1" applyBorder="1" applyAlignment="1">
      <alignment horizontal="left" vertical="center" wrapText="1"/>
    </xf>
    <xf numFmtId="165" fontId="5" fillId="9" borderId="0" xfId="2" applyNumberFormat="1" applyFont="1" applyFill="1" applyBorder="1"/>
    <xf numFmtId="0" fontId="5" fillId="0" borderId="17" xfId="0" applyFont="1" applyFill="1" applyBorder="1" applyAlignment="1">
      <alignment horizontal="center" vertical="center"/>
    </xf>
    <xf numFmtId="4" fontId="5" fillId="0" borderId="0" xfId="2" applyNumberFormat="1" applyFont="1" applyFill="1" applyBorder="1"/>
    <xf numFmtId="2" fontId="7" fillId="0" borderId="0" xfId="0" applyNumberFormat="1" applyFont="1" applyFill="1" applyBorder="1" applyAlignment="1">
      <alignment horizontal="right" vertical="center"/>
    </xf>
    <xf numFmtId="0" fontId="13" fillId="0" borderId="0" xfId="0" applyFont="1" applyFill="1" applyBorder="1"/>
    <xf numFmtId="164" fontId="5" fillId="0" borderId="0" xfId="0" applyNumberFormat="1" applyFont="1" applyFill="1" applyBorder="1" applyAlignment="1">
      <alignment vertical="center"/>
    </xf>
    <xf numFmtId="2" fontId="5" fillId="0" borderId="18" xfId="0" applyNumberFormat="1" applyFont="1" applyFill="1" applyBorder="1" applyAlignment="1">
      <alignment horizontal="left" vertical="center" wrapText="1"/>
    </xf>
    <xf numFmtId="49" fontId="18" fillId="0" borderId="0" xfId="0" applyNumberFormat="1" applyFont="1"/>
    <xf numFmtId="165" fontId="5" fillId="0" borderId="0" xfId="1" applyNumberFormat="1" applyFont="1"/>
    <xf numFmtId="0" fontId="18" fillId="0" borderId="0" xfId="0" applyFont="1" applyBorder="1"/>
    <xf numFmtId="0" fontId="5" fillId="0" borderId="0" xfId="0" applyFont="1" applyBorder="1" applyAlignment="1">
      <alignment horizontal="left" vertical="center" indent="1"/>
    </xf>
    <xf numFmtId="4" fontId="5" fillId="0" borderId="0" xfId="1" applyNumberFormat="1" applyFont="1" applyBorder="1"/>
    <xf numFmtId="2" fontId="5" fillId="0" borderId="0" xfId="1" applyNumberFormat="1" applyFont="1" applyBorder="1"/>
    <xf numFmtId="164" fontId="5" fillId="0" borderId="0" xfId="0" applyNumberFormat="1" applyFont="1" applyAlignment="1">
      <alignment horizontal="right"/>
    </xf>
    <xf numFmtId="2" fontId="5" fillId="0" borderId="0" xfId="0" applyNumberFormat="1" applyFont="1" applyAlignment="1">
      <alignment horizontal="right"/>
    </xf>
    <xf numFmtId="49" fontId="18" fillId="0" borderId="0" xfId="0" applyNumberFormat="1" applyFont="1" applyAlignment="1"/>
    <xf numFmtId="49" fontId="19" fillId="0" borderId="0" xfId="0" applyNumberFormat="1" applyFont="1" applyBorder="1" applyAlignment="1" applyProtection="1">
      <protection locked="0"/>
    </xf>
    <xf numFmtId="49" fontId="4" fillId="0" borderId="0" xfId="0" applyNumberFormat="1" applyFont="1" applyBorder="1" applyAlignment="1" applyProtection="1">
      <protection locked="0"/>
    </xf>
    <xf numFmtId="0" fontId="18" fillId="0" borderId="0" xfId="0" applyFont="1" applyAlignment="1"/>
    <xf numFmtId="49" fontId="5" fillId="0" borderId="0" xfId="0" applyNumberFormat="1" applyFont="1" applyAlignment="1"/>
    <xf numFmtId="0" fontId="21" fillId="0" borderId="0" xfId="0" applyFont="1"/>
    <xf numFmtId="0" fontId="19" fillId="0" borderId="0" xfId="0" applyFont="1"/>
    <xf numFmtId="0" fontId="18" fillId="9" borderId="11" xfId="0" applyFont="1" applyFill="1" applyBorder="1" applyAlignment="1">
      <alignment horizontal="left"/>
    </xf>
    <xf numFmtId="0" fontId="19" fillId="9" borderId="15" xfId="0" applyFont="1" applyFill="1" applyBorder="1" applyAlignment="1"/>
    <xf numFmtId="0" fontId="19" fillId="9" borderId="18" xfId="0" applyFont="1" applyFill="1" applyBorder="1" applyAlignment="1"/>
    <xf numFmtId="0" fontId="19" fillId="9" borderId="16" xfId="0" applyFont="1" applyFill="1" applyBorder="1" applyAlignment="1"/>
    <xf numFmtId="0" fontId="19" fillId="11" borderId="0" xfId="0" applyFont="1" applyFill="1" applyBorder="1" applyAlignment="1"/>
    <xf numFmtId="0" fontId="18" fillId="11" borderId="0" xfId="0" applyFont="1" applyFill="1" applyBorder="1" applyAlignment="1">
      <alignment horizontal="left"/>
    </xf>
    <xf numFmtId="0" fontId="18" fillId="11" borderId="0" xfId="0" applyFont="1" applyFill="1"/>
    <xf numFmtId="0" fontId="18" fillId="0" borderId="1" xfId="0" applyFont="1" applyBorder="1"/>
    <xf numFmtId="0" fontId="18" fillId="0" borderId="0" xfId="0" applyFont="1" applyFill="1"/>
    <xf numFmtId="0" fontId="18" fillId="0" borderId="0" xfId="0" applyFont="1" applyFill="1" applyAlignment="1">
      <alignment horizontal="left"/>
    </xf>
    <xf numFmtId="0" fontId="18" fillId="0" borderId="0" xfId="0" applyFont="1" applyFill="1" applyBorder="1"/>
    <xf numFmtId="164" fontId="5" fillId="9" borderId="11" xfId="0" applyNumberFormat="1" applyFont="1" applyFill="1" applyBorder="1" applyAlignment="1" applyProtection="1">
      <alignment horizontal="left"/>
      <protection locked="0"/>
    </xf>
    <xf numFmtId="2" fontId="5" fillId="9" borderId="11" xfId="0" applyNumberFormat="1" applyFont="1" applyFill="1" applyBorder="1" applyAlignment="1" applyProtection="1">
      <alignment horizontal="left"/>
      <protection locked="0"/>
    </xf>
    <xf numFmtId="49" fontId="5" fillId="0" borderId="0" xfId="0" applyNumberFormat="1" applyFont="1" applyFill="1" applyBorder="1" applyAlignment="1" applyProtection="1">
      <alignment horizontal="left"/>
      <protection locked="0"/>
    </xf>
    <xf numFmtId="164" fontId="5" fillId="0" borderId="0" xfId="0" applyNumberFormat="1" applyFont="1" applyFill="1" applyBorder="1" applyAlignment="1" applyProtection="1">
      <alignment horizontal="left" vertical="center" wrapText="1"/>
      <protection locked="0"/>
    </xf>
    <xf numFmtId="164" fontId="5" fillId="0" borderId="0" xfId="0" applyNumberFormat="1" applyFont="1" applyFill="1" applyBorder="1" applyAlignment="1" applyProtection="1">
      <alignment horizontal="left"/>
      <protection locked="0"/>
    </xf>
    <xf numFmtId="2" fontId="5" fillId="0" borderId="0" xfId="0" applyNumberFormat="1" applyFont="1" applyFill="1" applyBorder="1" applyAlignment="1" applyProtection="1">
      <alignment horizontal="left"/>
      <protection locked="0"/>
    </xf>
    <xf numFmtId="165" fontId="5" fillId="0" borderId="0" xfId="1" applyNumberFormat="1" applyFont="1" applyFill="1"/>
    <xf numFmtId="49" fontId="5" fillId="9" borderId="0" xfId="0" applyNumberFormat="1" applyFont="1" applyFill="1" applyBorder="1" applyAlignment="1" applyProtection="1">
      <alignment vertical="center"/>
      <protection locked="0"/>
    </xf>
    <xf numFmtId="49" fontId="5" fillId="9" borderId="0" xfId="0" quotePrefix="1" applyNumberFormat="1" applyFont="1" applyFill="1" applyBorder="1" applyAlignment="1" applyProtection="1">
      <alignment vertical="center"/>
      <protection locked="0"/>
    </xf>
    <xf numFmtId="0" fontId="5" fillId="9" borderId="0" xfId="0" applyFont="1" applyFill="1" applyBorder="1" applyAlignment="1" applyProtection="1">
      <alignment vertical="center"/>
      <protection locked="0"/>
    </xf>
    <xf numFmtId="0" fontId="18" fillId="0" borderId="1" xfId="0" applyFont="1" applyBorder="1" applyAlignment="1"/>
    <xf numFmtId="2" fontId="5" fillId="0" borderId="1" xfId="1" applyNumberFormat="1" applyFont="1" applyBorder="1"/>
    <xf numFmtId="2" fontId="5" fillId="0" borderId="1" xfId="1" quotePrefix="1" applyNumberFormat="1" applyFont="1" applyBorder="1" applyAlignment="1">
      <alignment horizontal="right"/>
    </xf>
    <xf numFmtId="2" fontId="5" fillId="0" borderId="1" xfId="0" applyNumberFormat="1" applyFont="1" applyBorder="1" applyAlignment="1">
      <alignment horizontal="right"/>
    </xf>
    <xf numFmtId="4" fontId="5" fillId="9" borderId="0" xfId="1" applyNumberFormat="1" applyFont="1" applyFill="1" applyBorder="1"/>
    <xf numFmtId="0" fontId="22" fillId="0" borderId="0" xfId="0" applyFont="1" applyAlignment="1">
      <alignment vertical="center"/>
    </xf>
    <xf numFmtId="0" fontId="19" fillId="0" borderId="0" xfId="0" applyFont="1" applyBorder="1" applyAlignment="1">
      <alignment horizontal="left"/>
    </xf>
    <xf numFmtId="0" fontId="13"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49" fontId="24" fillId="0" borderId="0" xfId="0" applyNumberFormat="1" applyFont="1" applyAlignment="1">
      <alignment vertical="center"/>
    </xf>
    <xf numFmtId="0" fontId="25" fillId="0" borderId="0" xfId="0" applyFont="1" applyBorder="1" applyAlignment="1" applyProtection="1">
      <alignment vertical="center"/>
      <protection locked="0"/>
    </xf>
    <xf numFmtId="0" fontId="27" fillId="0" borderId="0" xfId="9" applyAlignment="1">
      <alignment horizontal="right"/>
    </xf>
    <xf numFmtId="0" fontId="5" fillId="9" borderId="0" xfId="0" applyFont="1" applyFill="1" applyBorder="1" applyAlignment="1">
      <alignment horizontal="left" vertical="center" indent="1"/>
    </xf>
    <xf numFmtId="49" fontId="5" fillId="9" borderId="0" xfId="0" applyNumberFormat="1" applyFont="1" applyFill="1" applyBorder="1" applyAlignment="1">
      <alignment vertical="center"/>
    </xf>
    <xf numFmtId="49" fontId="5" fillId="9" borderId="0" xfId="0" applyNumberFormat="1" applyFont="1" applyFill="1" applyBorder="1" applyAlignment="1">
      <alignment vertical="center" wrapText="1"/>
    </xf>
    <xf numFmtId="165" fontId="5" fillId="9" borderId="0" xfId="1" applyNumberFormat="1" applyFont="1" applyFill="1" applyBorder="1"/>
    <xf numFmtId="0" fontId="5" fillId="9" borderId="0" xfId="0" quotePrefix="1" applyFont="1" applyFill="1" applyBorder="1" applyAlignment="1" applyProtection="1">
      <alignment vertical="center"/>
      <protection locked="0"/>
    </xf>
    <xf numFmtId="0" fontId="18" fillId="0" borderId="1" xfId="0" applyFont="1" applyFill="1" applyBorder="1"/>
    <xf numFmtId="167" fontId="0" fillId="0" borderId="0" xfId="10" applyNumberFormat="1" applyFont="1"/>
    <xf numFmtId="164" fontId="5" fillId="0" borderId="0" xfId="0" applyNumberFormat="1" applyFont="1" applyBorder="1" applyProtection="1">
      <protection locked="0"/>
    </xf>
    <xf numFmtId="164" fontId="5" fillId="0" borderId="0" xfId="0" applyNumberFormat="1" applyFont="1" applyFill="1" applyBorder="1" applyProtection="1">
      <protection locked="0"/>
    </xf>
    <xf numFmtId="2" fontId="5" fillId="0" borderId="0" xfId="0" applyNumberFormat="1" applyFont="1" applyFill="1" applyBorder="1" applyProtection="1">
      <protection locked="0"/>
    </xf>
    <xf numFmtId="49" fontId="19" fillId="0" borderId="0" xfId="0" applyNumberFormat="1" applyFont="1" applyBorder="1" applyAlignment="1" applyProtection="1">
      <alignment vertical="center"/>
      <protection locked="0"/>
    </xf>
    <xf numFmtId="0" fontId="28" fillId="0" borderId="0" xfId="0" applyFont="1" applyBorder="1"/>
    <xf numFmtId="0" fontId="28" fillId="0" borderId="0" xfId="0" applyFont="1" applyBorder="1" applyAlignment="1"/>
    <xf numFmtId="0" fontId="0" fillId="11" borderId="0" xfId="0" applyFill="1"/>
    <xf numFmtId="0" fontId="5" fillId="11" borderId="0" xfId="0" applyFont="1" applyFill="1" applyBorder="1" applyAlignment="1">
      <alignment horizontal="left" vertical="center" indent="1"/>
    </xf>
    <xf numFmtId="0" fontId="28" fillId="11" borderId="0" xfId="0" applyFont="1" applyFill="1" applyBorder="1"/>
    <xf numFmtId="0" fontId="5" fillId="11" borderId="0" xfId="0" applyFont="1" applyFill="1" applyBorder="1" applyAlignment="1">
      <alignment vertical="center"/>
    </xf>
    <xf numFmtId="0" fontId="0" fillId="0" borderId="1" xfId="0" applyBorder="1"/>
    <xf numFmtId="0" fontId="2" fillId="0" borderId="0" xfId="0" applyFont="1" applyBorder="1" applyAlignment="1" applyProtection="1">
      <alignment vertical="center"/>
      <protection locked="0"/>
    </xf>
    <xf numFmtId="0" fontId="0" fillId="0" borderId="0" xfId="0" applyBorder="1"/>
    <xf numFmtId="2" fontId="5" fillId="0" borderId="0" xfId="3" applyNumberFormat="1" applyFont="1" applyBorder="1" applyAlignment="1">
      <alignment horizontal="right"/>
    </xf>
    <xf numFmtId="167" fontId="18" fillId="0" borderId="0" xfId="10" applyNumberFormat="1" applyFont="1"/>
    <xf numFmtId="167" fontId="21" fillId="0" borderId="0" xfId="10" applyNumberFormat="1" applyFont="1"/>
    <xf numFmtId="167" fontId="18" fillId="9" borderId="0" xfId="10" applyNumberFormat="1" applyFont="1" applyFill="1" applyBorder="1"/>
    <xf numFmtId="167" fontId="18" fillId="0" borderId="0" xfId="10" applyNumberFormat="1" applyFont="1" applyBorder="1"/>
    <xf numFmtId="167" fontId="5" fillId="9" borderId="0" xfId="10" applyNumberFormat="1" applyFont="1" applyFill="1" applyBorder="1"/>
    <xf numFmtId="167" fontId="5" fillId="10" borderId="0" xfId="10" applyNumberFormat="1" applyFont="1" applyFill="1" applyBorder="1"/>
    <xf numFmtId="167" fontId="18" fillId="0" borderId="1" xfId="10" applyNumberFormat="1" applyFont="1" applyBorder="1"/>
    <xf numFmtId="165" fontId="0" fillId="0" borderId="0" xfId="0" applyNumberFormat="1"/>
    <xf numFmtId="0" fontId="29" fillId="0" borderId="0" xfId="0" applyFont="1" applyAlignment="1">
      <alignment vertical="center"/>
    </xf>
    <xf numFmtId="0" fontId="30" fillId="0" borderId="0" xfId="0" applyFont="1" applyBorder="1"/>
    <xf numFmtId="0" fontId="31" fillId="0" borderId="0" xfId="0" applyFont="1"/>
    <xf numFmtId="0" fontId="32" fillId="0" borderId="0" xfId="0" applyFont="1"/>
    <xf numFmtId="1" fontId="18" fillId="0" borderId="0" xfId="0" applyNumberFormat="1" applyFont="1"/>
    <xf numFmtId="0" fontId="3" fillId="0" borderId="0" xfId="8" applyFont="1" applyAlignment="1"/>
    <xf numFmtId="168" fontId="15" fillId="0" borderId="0" xfId="0" applyNumberFormat="1" applyFont="1"/>
    <xf numFmtId="164" fontId="18" fillId="9" borderId="0" xfId="0" applyNumberFormat="1" applyFont="1" applyFill="1"/>
    <xf numFmtId="166" fontId="18" fillId="0" borderId="0" xfId="0" applyNumberFormat="1" applyFont="1"/>
    <xf numFmtId="165" fontId="18" fillId="0" borderId="0" xfId="0" applyNumberFormat="1" applyFont="1" applyBorder="1"/>
    <xf numFmtId="0" fontId="0" fillId="0" borderId="0" xfId="0"/>
    <xf numFmtId="164" fontId="5" fillId="10" borderId="0" xfId="1" applyNumberFormat="1" applyFont="1" applyFill="1" applyBorder="1"/>
    <xf numFmtId="0" fontId="14" fillId="0" borderId="0" xfId="0" applyFont="1" applyAlignment="1">
      <alignment horizontal="left" vertical="top"/>
    </xf>
    <xf numFmtId="10" fontId="18" fillId="0" borderId="0" xfId="0" applyNumberFormat="1" applyFont="1"/>
    <xf numFmtId="164" fontId="5" fillId="0" borderId="1" xfId="1" quotePrefix="1" applyNumberFormat="1" applyFont="1" applyBorder="1" applyAlignment="1">
      <alignment horizontal="right"/>
    </xf>
    <xf numFmtId="164" fontId="18" fillId="0" borderId="0" xfId="0" applyNumberFormat="1" applyFont="1"/>
    <xf numFmtId="164" fontId="18" fillId="9" borderId="0" xfId="10" applyNumberFormat="1" applyFont="1" applyFill="1" applyBorder="1"/>
    <xf numFmtId="165" fontId="18" fillId="0" borderId="0" xfId="0" applyNumberFormat="1" applyFont="1" applyBorder="1" applyAlignment="1">
      <alignment horizontal="right"/>
    </xf>
    <xf numFmtId="164" fontId="18" fillId="0" borderId="0" xfId="0" applyNumberFormat="1" applyFont="1" applyFill="1"/>
    <xf numFmtId="165" fontId="5" fillId="0" borderId="0" xfId="2" applyNumberFormat="1" applyFont="1" applyFill="1" applyBorder="1"/>
    <xf numFmtId="0" fontId="0" fillId="0" borderId="0" xfId="0" applyFill="1" applyBorder="1"/>
    <xf numFmtId="164" fontId="3" fillId="11" borderId="0" xfId="0" applyNumberFormat="1" applyFont="1" applyFill="1" applyBorder="1" applyProtection="1">
      <protection locked="0"/>
    </xf>
    <xf numFmtId="2" fontId="3" fillId="11" borderId="0" xfId="0" applyNumberFormat="1" applyFont="1" applyFill="1" applyBorder="1" applyProtection="1">
      <protection locked="0"/>
    </xf>
    <xf numFmtId="165" fontId="18" fillId="11" borderId="0" xfId="0" applyNumberFormat="1" applyFont="1" applyFill="1" applyBorder="1"/>
    <xf numFmtId="164" fontId="18" fillId="11" borderId="0" xfId="0" applyNumberFormat="1" applyFont="1" applyFill="1"/>
    <xf numFmtId="167" fontId="0" fillId="0" borderId="0" xfId="10" applyNumberFormat="1" applyFont="1" applyBorder="1"/>
    <xf numFmtId="170" fontId="0" fillId="0" borderId="0" xfId="10" applyNumberFormat="1" applyFont="1" applyBorder="1"/>
    <xf numFmtId="49" fontId="0" fillId="0" borderId="0" xfId="0" applyNumberFormat="1" applyBorder="1"/>
    <xf numFmtId="165" fontId="1" fillId="0" borderId="0" xfId="0" applyNumberFormat="1" applyFont="1"/>
    <xf numFmtId="3" fontId="0" fillId="0" borderId="0" xfId="0" applyNumberFormat="1" applyBorder="1"/>
    <xf numFmtId="164" fontId="21" fillId="0" borderId="0" xfId="0" applyNumberFormat="1" applyFont="1"/>
    <xf numFmtId="0" fontId="36" fillId="0" borderId="0" xfId="0" applyFont="1"/>
    <xf numFmtId="2" fontId="0" fillId="0" borderId="0" xfId="0" applyNumberFormat="1"/>
    <xf numFmtId="43" fontId="0" fillId="0" borderId="0" xfId="10" applyFont="1"/>
    <xf numFmtId="0" fontId="0" fillId="0" borderId="0" xfId="0" applyBorder="1" applyAlignment="1">
      <alignment horizontal="center"/>
    </xf>
    <xf numFmtId="0" fontId="0" fillId="0" borderId="0" xfId="0" applyBorder="1" applyAlignment="1">
      <alignment horizontal="left"/>
    </xf>
    <xf numFmtId="0" fontId="0" fillId="0" borderId="0" xfId="0"/>
    <xf numFmtId="49" fontId="5" fillId="9" borderId="0" xfId="0" applyNumberFormat="1" applyFont="1" applyFill="1" applyBorder="1" applyAlignment="1">
      <alignment vertical="center"/>
    </xf>
    <xf numFmtId="2" fontId="1" fillId="0" borderId="0" xfId="0" applyNumberFormat="1" applyFont="1"/>
    <xf numFmtId="0" fontId="0" fillId="0" borderId="0" xfId="0" applyBorder="1" applyAlignment="1">
      <alignment horizontal="center"/>
    </xf>
    <xf numFmtId="0" fontId="0" fillId="0" borderId="0" xfId="0" applyBorder="1" applyAlignment="1">
      <alignment horizontal="left"/>
    </xf>
    <xf numFmtId="0" fontId="35" fillId="0" borderId="0" xfId="0" applyFont="1" applyBorder="1" applyAlignment="1">
      <alignment horizontal="center"/>
    </xf>
    <xf numFmtId="0" fontId="0" fillId="9" borderId="0" xfId="0" applyFill="1"/>
    <xf numFmtId="165" fontId="0" fillId="9" borderId="0" xfId="0" applyNumberFormat="1" applyFill="1"/>
    <xf numFmtId="0" fontId="16" fillId="0" borderId="0" xfId="0" applyFont="1" applyBorder="1"/>
    <xf numFmtId="0" fontId="3" fillId="0" borderId="0" xfId="8" applyFont="1" applyBorder="1" applyAlignment="1"/>
    <xf numFmtId="0" fontId="3" fillId="0" borderId="0" xfId="8" quotePrefix="1" applyFont="1" applyBorder="1" applyAlignment="1">
      <alignment horizontal="left" vertical="top"/>
    </xf>
    <xf numFmtId="0" fontId="33" fillId="0" borderId="0" xfId="0" applyFont="1" applyBorder="1"/>
    <xf numFmtId="0" fontId="39" fillId="0" borderId="0" xfId="9" applyFont="1" applyAlignment="1">
      <alignment horizontal="right"/>
    </xf>
    <xf numFmtId="165" fontId="18" fillId="9" borderId="0" xfId="0" applyNumberFormat="1" applyFont="1" applyFill="1" applyBorder="1"/>
    <xf numFmtId="165" fontId="5" fillId="0" borderId="0" xfId="1" applyNumberFormat="1" applyFont="1" applyFill="1" applyBorder="1"/>
    <xf numFmtId="2" fontId="5" fillId="0" borderId="0" xfId="1" applyNumberFormat="1" applyFont="1" applyFill="1" applyBorder="1"/>
    <xf numFmtId="165" fontId="20" fillId="9" borderId="0" xfId="1" applyNumberFormat="1" applyFont="1" applyFill="1" applyBorder="1"/>
    <xf numFmtId="10" fontId="18" fillId="9" borderId="0" xfId="0" applyNumberFormat="1" applyFont="1" applyFill="1"/>
    <xf numFmtId="166" fontId="18" fillId="9" borderId="0" xfId="0" applyNumberFormat="1" applyFont="1" applyFill="1"/>
    <xf numFmtId="165" fontId="5" fillId="10" borderId="0" xfId="1" applyNumberFormat="1" applyFont="1" applyFill="1" applyBorder="1"/>
    <xf numFmtId="165" fontId="18" fillId="10" borderId="0" xfId="0" applyNumberFormat="1" applyFont="1" applyFill="1" applyBorder="1"/>
    <xf numFmtId="164" fontId="18" fillId="10" borderId="0" xfId="0" applyNumberFormat="1" applyFont="1" applyFill="1"/>
    <xf numFmtId="0" fontId="5" fillId="9" borderId="0" xfId="0" quotePrefix="1" applyFont="1" applyFill="1" applyBorder="1" applyAlignment="1">
      <alignment vertical="center"/>
    </xf>
    <xf numFmtId="164" fontId="5" fillId="0" borderId="0" xfId="1" applyNumberFormat="1" applyFont="1" applyFill="1" applyBorder="1"/>
    <xf numFmtId="167" fontId="18" fillId="0" borderId="0" xfId="10" applyNumberFormat="1" applyFont="1" applyFill="1" applyBorder="1"/>
    <xf numFmtId="0" fontId="38" fillId="11" borderId="0" xfId="0" applyFont="1" applyFill="1" applyBorder="1" applyAlignment="1">
      <alignment vertical="top"/>
    </xf>
    <xf numFmtId="0" fontId="38" fillId="0" borderId="0" xfId="0" applyFont="1" applyAlignment="1">
      <alignment vertical="top"/>
    </xf>
    <xf numFmtId="164" fontId="18" fillId="0" borderId="0" xfId="10" applyNumberFormat="1" applyFont="1" applyFill="1" applyBorder="1"/>
    <xf numFmtId="165" fontId="18" fillId="9" borderId="0" xfId="0" applyNumberFormat="1" applyFont="1" applyFill="1" applyBorder="1" applyAlignment="1">
      <alignment horizontal="right"/>
    </xf>
    <xf numFmtId="167" fontId="5" fillId="0" borderId="0" xfId="10" applyNumberFormat="1" applyFont="1" applyFill="1" applyBorder="1"/>
    <xf numFmtId="0" fontId="34" fillId="9" borderId="0" xfId="0" applyFont="1" applyFill="1" applyBorder="1"/>
    <xf numFmtId="0" fontId="18" fillId="9" borderId="0" xfId="0" applyFont="1" applyFill="1" applyAlignment="1">
      <alignment horizontal="justify" vertical="center"/>
    </xf>
    <xf numFmtId="167" fontId="18" fillId="0" borderId="0" xfId="10" applyNumberFormat="1" applyFont="1" applyAlignment="1">
      <alignment vertical="center"/>
    </xf>
    <xf numFmtId="0" fontId="18" fillId="0" borderId="0" xfId="0" applyFont="1" applyAlignment="1">
      <alignment vertical="center"/>
    </xf>
    <xf numFmtId="0" fontId="18" fillId="10" borderId="0" xfId="0" applyFont="1" applyFill="1" applyAlignment="1">
      <alignment vertical="center"/>
    </xf>
    <xf numFmtId="2" fontId="5" fillId="10" borderId="0" xfId="1" applyNumberFormat="1" applyFont="1" applyFill="1" applyBorder="1"/>
    <xf numFmtId="0" fontId="0" fillId="10" borderId="0" xfId="0" applyFill="1"/>
    <xf numFmtId="165" fontId="18" fillId="0" borderId="0" xfId="0" applyNumberFormat="1" applyFont="1" applyFill="1" applyBorder="1"/>
    <xf numFmtId="0" fontId="18" fillId="9" borderId="0" xfId="0" applyFont="1" applyFill="1" applyAlignment="1">
      <alignment vertical="center" wrapText="1"/>
    </xf>
    <xf numFmtId="0" fontId="0" fillId="0" borderId="0" xfId="0" applyFill="1"/>
    <xf numFmtId="0" fontId="0" fillId="9" borderId="0" xfId="0" applyFill="1" applyAlignment="1">
      <alignment vertical="top"/>
    </xf>
    <xf numFmtId="49" fontId="18" fillId="0" borderId="0" xfId="0" applyNumberFormat="1" applyFont="1" applyAlignment="1">
      <alignment vertical="top"/>
    </xf>
    <xf numFmtId="0" fontId="18" fillId="0" borderId="0" xfId="0" applyFont="1" applyAlignment="1">
      <alignment vertical="top"/>
    </xf>
    <xf numFmtId="1" fontId="18" fillId="9" borderId="0" xfId="0" applyNumberFormat="1" applyFont="1" applyFill="1" applyAlignment="1">
      <alignment vertical="top"/>
    </xf>
    <xf numFmtId="1" fontId="18" fillId="9" borderId="0" xfId="0" applyNumberFormat="1" applyFont="1" applyFill="1" applyAlignment="1">
      <alignment vertical="center"/>
    </xf>
    <xf numFmtId="0" fontId="4" fillId="11" borderId="0" xfId="0" applyFont="1" applyFill="1" applyBorder="1"/>
    <xf numFmtId="0" fontId="40" fillId="11" borderId="0" xfId="0" applyFont="1" applyFill="1" applyAlignment="1">
      <alignment vertical="top"/>
    </xf>
    <xf numFmtId="0" fontId="13" fillId="11" borderId="0" xfId="0" applyFont="1" applyFill="1"/>
    <xf numFmtId="0" fontId="41" fillId="11" borderId="0" xfId="0" applyFont="1" applyFill="1"/>
    <xf numFmtId="49" fontId="13" fillId="11" borderId="0" xfId="0" applyNumberFormat="1" applyFont="1" applyFill="1"/>
    <xf numFmtId="0" fontId="13" fillId="11" borderId="0" xfId="0" applyFont="1" applyFill="1" applyAlignment="1">
      <alignment horizontal="right"/>
    </xf>
    <xf numFmtId="0" fontId="29" fillId="11" borderId="0" xfId="0" applyFont="1" applyFill="1"/>
    <xf numFmtId="167" fontId="13" fillId="11" borderId="0" xfId="10" applyNumberFormat="1" applyFont="1" applyFill="1"/>
    <xf numFmtId="0" fontId="13" fillId="11" borderId="0" xfId="0" applyFont="1" applyFill="1" applyAlignment="1">
      <alignment horizontal="left" indent="1"/>
    </xf>
    <xf numFmtId="165" fontId="18" fillId="11" borderId="0" xfId="0" applyNumberFormat="1" applyFont="1" applyFill="1" applyBorder="1" applyAlignment="1">
      <alignment vertical="center"/>
    </xf>
    <xf numFmtId="164" fontId="18" fillId="11" borderId="0" xfId="0" applyNumberFormat="1" applyFont="1" applyFill="1" applyAlignment="1">
      <alignment vertical="center"/>
    </xf>
    <xf numFmtId="167" fontId="18" fillId="11" borderId="0" xfId="10" applyNumberFormat="1" applyFont="1" applyFill="1" applyAlignment="1">
      <alignment vertical="center"/>
    </xf>
    <xf numFmtId="167" fontId="5" fillId="11" borderId="0" xfId="10" applyNumberFormat="1" applyFont="1" applyFill="1" applyAlignment="1">
      <alignment vertical="center"/>
    </xf>
    <xf numFmtId="0" fontId="18" fillId="11" borderId="0" xfId="0" applyFont="1" applyFill="1" applyAlignment="1">
      <alignment vertical="center"/>
    </xf>
    <xf numFmtId="164" fontId="3" fillId="9" borderId="0" xfId="0" applyNumberFormat="1" applyFont="1" applyFill="1" applyBorder="1" applyAlignment="1" applyProtection="1">
      <alignment vertical="center"/>
      <protection locked="0"/>
    </xf>
    <xf numFmtId="2" fontId="3" fillId="9" borderId="0" xfId="0" applyNumberFormat="1" applyFont="1" applyFill="1" applyBorder="1" applyAlignment="1" applyProtection="1">
      <alignment vertical="center"/>
      <protection locked="0"/>
    </xf>
    <xf numFmtId="167" fontId="5" fillId="9" borderId="0" xfId="10" applyNumberFormat="1" applyFont="1" applyFill="1" applyBorder="1" applyAlignment="1" applyProtection="1">
      <alignment vertical="center"/>
      <protection locked="0"/>
    </xf>
    <xf numFmtId="165" fontId="18" fillId="9" borderId="0" xfId="0" applyNumberFormat="1" applyFont="1" applyFill="1" applyBorder="1" applyAlignment="1">
      <alignment vertical="center"/>
    </xf>
    <xf numFmtId="164" fontId="18" fillId="9" borderId="0" xfId="0" applyNumberFormat="1" applyFont="1" applyFill="1" applyAlignment="1">
      <alignment vertical="center"/>
    </xf>
    <xf numFmtId="167" fontId="18" fillId="10" borderId="0" xfId="10" applyNumberFormat="1" applyFont="1" applyFill="1" applyAlignment="1">
      <alignment vertical="center"/>
    </xf>
    <xf numFmtId="165" fontId="18" fillId="10" borderId="0" xfId="0" applyNumberFormat="1" applyFont="1" applyFill="1" applyBorder="1" applyAlignment="1">
      <alignment vertical="center"/>
    </xf>
    <xf numFmtId="164" fontId="18" fillId="10" borderId="0" xfId="0" applyNumberFormat="1" applyFont="1" applyFill="1" applyAlignment="1">
      <alignment vertical="center"/>
    </xf>
    <xf numFmtId="167" fontId="18" fillId="9" borderId="0" xfId="10" applyNumberFormat="1" applyFont="1" applyFill="1" applyAlignment="1">
      <alignment vertical="center"/>
    </xf>
    <xf numFmtId="167" fontId="5" fillId="10" borderId="0" xfId="10" applyNumberFormat="1" applyFont="1" applyFill="1" applyAlignment="1">
      <alignment vertical="center"/>
    </xf>
    <xf numFmtId="165" fontId="5" fillId="10" borderId="0" xfId="0" applyNumberFormat="1" applyFont="1" applyFill="1" applyBorder="1" applyAlignment="1">
      <alignment vertical="center"/>
    </xf>
    <xf numFmtId="164" fontId="5" fillId="10" borderId="0" xfId="0" applyNumberFormat="1" applyFont="1" applyFill="1" applyAlignment="1">
      <alignment vertical="center"/>
    </xf>
    <xf numFmtId="0" fontId="18" fillId="9" borderId="0" xfId="0" applyFont="1" applyFill="1" applyAlignment="1">
      <alignment vertical="center"/>
    </xf>
    <xf numFmtId="164" fontId="5" fillId="10" borderId="0" xfId="3" applyNumberFormat="1" applyFont="1" applyFill="1" applyBorder="1" applyAlignment="1">
      <alignment horizontal="right"/>
    </xf>
    <xf numFmtId="164" fontId="5" fillId="9" borderId="0" xfId="3" applyNumberFormat="1" applyFont="1" applyFill="1" applyBorder="1" applyAlignment="1">
      <alignment horizontal="right"/>
    </xf>
    <xf numFmtId="164" fontId="5" fillId="0" borderId="0" xfId="3" applyNumberFormat="1" applyFont="1" applyFill="1" applyBorder="1" applyAlignment="1">
      <alignment horizontal="right"/>
    </xf>
    <xf numFmtId="165" fontId="5" fillId="0" borderId="0" xfId="0" applyNumberFormat="1" applyFont="1" applyFill="1" applyBorder="1"/>
    <xf numFmtId="0" fontId="5" fillId="0" borderId="0" xfId="0" applyFont="1" applyFill="1" applyBorder="1" applyAlignment="1">
      <alignment vertical="center"/>
    </xf>
    <xf numFmtId="0" fontId="13" fillId="11" borderId="33" xfId="0" applyFont="1" applyFill="1" applyBorder="1"/>
    <xf numFmtId="0" fontId="13" fillId="11" borderId="33" xfId="0" applyFont="1" applyFill="1" applyBorder="1" applyAlignment="1">
      <alignment vertical="center"/>
    </xf>
    <xf numFmtId="0" fontId="5" fillId="0" borderId="0" xfId="0" applyFont="1" applyFill="1" applyBorder="1" applyAlignment="1">
      <alignment horizontal="left" vertical="center" indent="1"/>
    </xf>
    <xf numFmtId="165" fontId="18" fillId="11" borderId="0" xfId="0" applyNumberFormat="1" applyFont="1" applyFill="1" applyBorder="1" applyAlignment="1"/>
    <xf numFmtId="164" fontId="18" fillId="11" borderId="0" xfId="0" applyNumberFormat="1" applyFont="1" applyFill="1" applyAlignment="1"/>
    <xf numFmtId="49" fontId="0" fillId="0" borderId="33" xfId="0" applyNumberFormat="1" applyBorder="1"/>
    <xf numFmtId="167" fontId="0" fillId="0" borderId="33" xfId="10" applyNumberFormat="1" applyFont="1" applyBorder="1"/>
    <xf numFmtId="0" fontId="1" fillId="0" borderId="33" xfId="0" applyFont="1" applyBorder="1"/>
    <xf numFmtId="0" fontId="0" fillId="0" borderId="33" xfId="0" applyBorder="1"/>
    <xf numFmtId="165" fontId="18" fillId="9" borderId="0" xfId="0" applyNumberFormat="1" applyFont="1" applyFill="1" applyBorder="1" applyAlignment="1"/>
    <xf numFmtId="164" fontId="18" fillId="9" borderId="0" xfId="0" applyNumberFormat="1" applyFont="1" applyFill="1" applyAlignment="1"/>
    <xf numFmtId="165" fontId="18" fillId="10" borderId="0" xfId="0" applyNumberFormat="1" applyFont="1" applyFill="1" applyBorder="1" applyAlignment="1"/>
    <xf numFmtId="164" fontId="18" fillId="10" borderId="0" xfId="0" applyNumberFormat="1" applyFont="1" applyFill="1" applyAlignment="1"/>
    <xf numFmtId="3" fontId="5" fillId="9" borderId="0" xfId="3" applyNumberFormat="1" applyFont="1" applyFill="1" applyBorder="1" applyAlignment="1"/>
    <xf numFmtId="3" fontId="5" fillId="10" borderId="0" xfId="3" applyNumberFormat="1" applyFont="1" applyFill="1" applyBorder="1" applyAlignment="1"/>
    <xf numFmtId="3" fontId="5" fillId="0" borderId="0" xfId="3" applyNumberFormat="1" applyFont="1" applyFill="1" applyBorder="1" applyAlignment="1"/>
    <xf numFmtId="0" fontId="15" fillId="0" borderId="0" xfId="0" applyFont="1" applyBorder="1" applyAlignment="1">
      <alignment vertical="center"/>
    </xf>
    <xf numFmtId="0" fontId="16" fillId="0" borderId="0" xfId="0" applyFont="1" applyBorder="1" applyAlignment="1">
      <alignment vertical="center"/>
    </xf>
    <xf numFmtId="0" fontId="15" fillId="0" borderId="0" xfId="0" applyFont="1" applyAlignment="1">
      <alignment vertical="center"/>
    </xf>
    <xf numFmtId="49" fontId="27" fillId="0" borderId="0" xfId="9" applyNumberFormat="1" applyAlignment="1">
      <alignment vertical="center"/>
    </xf>
    <xf numFmtId="0" fontId="27" fillId="0" borderId="0" xfId="9" applyAlignment="1">
      <alignment vertical="center"/>
    </xf>
    <xf numFmtId="165" fontId="13" fillId="11" borderId="0" xfId="0" applyNumberFormat="1" applyFont="1" applyFill="1" applyAlignment="1">
      <alignment vertical="center"/>
    </xf>
    <xf numFmtId="0" fontId="13" fillId="11" borderId="0" xfId="0" applyFont="1" applyFill="1" applyAlignment="1">
      <alignment vertical="center"/>
    </xf>
    <xf numFmtId="0" fontId="5" fillId="9" borderId="0" xfId="0" applyFont="1" applyFill="1" applyBorder="1" applyAlignment="1">
      <alignment horizontal="left" vertical="center"/>
    </xf>
    <xf numFmtId="0" fontId="18" fillId="9" borderId="0" xfId="0" applyFont="1" applyFill="1" applyAlignment="1">
      <alignment horizontal="left" vertical="center"/>
    </xf>
    <xf numFmtId="0" fontId="18" fillId="9" borderId="0" xfId="0" quotePrefix="1" applyFont="1" applyFill="1" applyAlignment="1">
      <alignment vertical="center"/>
    </xf>
    <xf numFmtId="0" fontId="14" fillId="9" borderId="0" xfId="0" applyFont="1" applyFill="1" applyAlignment="1">
      <alignment vertical="center"/>
    </xf>
    <xf numFmtId="0" fontId="13" fillId="9" borderId="0" xfId="0" applyFont="1" applyFill="1" applyAlignment="1">
      <alignment vertical="center"/>
    </xf>
    <xf numFmtId="0" fontId="13" fillId="9" borderId="0" xfId="0" applyFont="1" applyFill="1" applyAlignment="1">
      <alignment horizontal="left" vertical="center"/>
    </xf>
    <xf numFmtId="0" fontId="21" fillId="11" borderId="0" xfId="0" applyFont="1" applyFill="1" applyBorder="1" applyAlignment="1">
      <alignment vertical="center"/>
    </xf>
    <xf numFmtId="0" fontId="13" fillId="10" borderId="0" xfId="0" applyFont="1" applyFill="1" applyAlignment="1">
      <alignment vertical="center"/>
    </xf>
    <xf numFmtId="1" fontId="13" fillId="11" borderId="0" xfId="0" applyNumberFormat="1" applyFont="1" applyFill="1" applyAlignment="1">
      <alignment vertical="center"/>
    </xf>
    <xf numFmtId="0" fontId="27" fillId="0" borderId="0" xfId="9"/>
    <xf numFmtId="0" fontId="43" fillId="0" borderId="0" xfId="0" applyFont="1"/>
    <xf numFmtId="0" fontId="43" fillId="0" borderId="0" xfId="0" applyFont="1" applyBorder="1"/>
    <xf numFmtId="0" fontId="44" fillId="0" borderId="0" xfId="0" applyFont="1"/>
    <xf numFmtId="0" fontId="43" fillId="0" borderId="4" xfId="0" applyFont="1" applyBorder="1"/>
    <xf numFmtId="0" fontId="43" fillId="0" borderId="0" xfId="0" applyFont="1" applyBorder="1" applyAlignment="1">
      <alignment horizontal="right"/>
    </xf>
    <xf numFmtId="0" fontId="43" fillId="0" borderId="7" xfId="0" applyFont="1" applyBorder="1"/>
    <xf numFmtId="0" fontId="43" fillId="0" borderId="8" xfId="0" applyFont="1" applyBorder="1"/>
    <xf numFmtId="0" fontId="43" fillId="0" borderId="3" xfId="0" applyFont="1" applyBorder="1"/>
    <xf numFmtId="0" fontId="43" fillId="0" borderId="3" xfId="0" applyFont="1" applyBorder="1" applyAlignment="1">
      <alignment horizontal="right"/>
    </xf>
    <xf numFmtId="0" fontId="43" fillId="0" borderId="9" xfId="0" applyFont="1" applyBorder="1"/>
    <xf numFmtId="0" fontId="48" fillId="0" borderId="0" xfId="0" applyFont="1"/>
    <xf numFmtId="0" fontId="43" fillId="0" borderId="4" xfId="0" applyFont="1" applyFill="1" applyBorder="1"/>
    <xf numFmtId="0" fontId="43" fillId="0" borderId="0" xfId="0" applyFont="1" applyFill="1" applyBorder="1"/>
    <xf numFmtId="0" fontId="45" fillId="0" borderId="0" xfId="0" applyFont="1" applyBorder="1" applyAlignment="1">
      <alignment horizontal="center"/>
    </xf>
    <xf numFmtId="0" fontId="6" fillId="0" borderId="0" xfId="8" applyFont="1" applyBorder="1" applyAlignment="1"/>
    <xf numFmtId="0" fontId="43" fillId="0" borderId="4" xfId="0" applyFont="1" applyBorder="1" applyAlignment="1"/>
    <xf numFmtId="0" fontId="43" fillId="0" borderId="0" xfId="0" applyFont="1" applyBorder="1" applyAlignment="1"/>
    <xf numFmtId="0" fontId="43" fillId="0" borderId="8" xfId="0" applyFont="1" applyBorder="1" applyAlignment="1"/>
    <xf numFmtId="0" fontId="43" fillId="0" borderId="3" xfId="0" applyFont="1" applyBorder="1" applyAlignment="1"/>
    <xf numFmtId="0" fontId="6" fillId="0" borderId="0" xfId="8" quotePrefix="1" applyFont="1" applyBorder="1" applyAlignment="1">
      <alignment horizontal="left" vertical="top"/>
    </xf>
    <xf numFmtId="0" fontId="43" fillId="0" borderId="7" xfId="0" applyFont="1" applyBorder="1" applyAlignment="1"/>
    <xf numFmtId="0" fontId="48" fillId="0" borderId="0" xfId="0" applyFont="1" applyBorder="1"/>
    <xf numFmtId="0" fontId="43" fillId="0" borderId="9" xfId="0" applyFont="1" applyBorder="1" applyAlignment="1"/>
    <xf numFmtId="0" fontId="45" fillId="0" borderId="0" xfId="0" applyFont="1" applyBorder="1"/>
    <xf numFmtId="0" fontId="49" fillId="0" borderId="0" xfId="0" applyFont="1" applyAlignment="1"/>
    <xf numFmtId="0" fontId="38" fillId="0" borderId="0" xfId="0" applyFont="1" applyAlignment="1"/>
    <xf numFmtId="165" fontId="18" fillId="9" borderId="0" xfId="0" applyNumberFormat="1" applyFont="1" applyFill="1"/>
    <xf numFmtId="165" fontId="18" fillId="0" borderId="0" xfId="0" applyNumberFormat="1" applyFont="1"/>
    <xf numFmtId="165" fontId="28" fillId="0" borderId="0" xfId="0" applyNumberFormat="1" applyFont="1" applyBorder="1"/>
    <xf numFmtId="165" fontId="5" fillId="9" borderId="0" xfId="0" applyNumberFormat="1" applyFont="1" applyFill="1" applyBorder="1"/>
    <xf numFmtId="165" fontId="0" fillId="10" borderId="0" xfId="0" applyNumberFormat="1" applyFill="1"/>
    <xf numFmtId="165" fontId="18" fillId="10" borderId="0" xfId="0" applyNumberFormat="1" applyFont="1" applyFill="1"/>
    <xf numFmtId="165" fontId="28" fillId="11" borderId="0" xfId="0" applyNumberFormat="1" applyFont="1" applyFill="1" applyBorder="1"/>
    <xf numFmtId="165" fontId="0" fillId="11" borderId="0" xfId="0" applyNumberFormat="1" applyFill="1"/>
    <xf numFmtId="165" fontId="34" fillId="9" borderId="0" xfId="0" applyNumberFormat="1" applyFont="1" applyFill="1" applyBorder="1"/>
    <xf numFmtId="165" fontId="18" fillId="0" borderId="0" xfId="0" applyNumberFormat="1" applyFont="1" applyAlignment="1">
      <alignment horizontal="right"/>
    </xf>
    <xf numFmtId="1" fontId="18" fillId="9" borderId="0" xfId="0" applyNumberFormat="1" applyFont="1" applyFill="1" applyAlignment="1">
      <alignment horizontal="center" vertical="center"/>
    </xf>
    <xf numFmtId="0" fontId="18" fillId="9" borderId="0" xfId="0" applyFont="1" applyFill="1" applyAlignment="1">
      <alignment vertical="top" wrapText="1"/>
    </xf>
    <xf numFmtId="1" fontId="18" fillId="0" borderId="0" xfId="0" applyNumberFormat="1" applyFont="1" applyAlignment="1">
      <alignment vertical="center"/>
    </xf>
    <xf numFmtId="0" fontId="18" fillId="9" borderId="0" xfId="0" applyFont="1" applyFill="1" applyAlignment="1">
      <alignment horizontal="justify" vertical="top"/>
    </xf>
    <xf numFmtId="0" fontId="0" fillId="0" borderId="0" xfId="0" applyAlignment="1">
      <alignment vertical="top"/>
    </xf>
    <xf numFmtId="165" fontId="5" fillId="0" borderId="0" xfId="1" applyNumberFormat="1" applyFont="1" applyFill="1" applyBorder="1" applyAlignment="1">
      <alignment vertical="top"/>
    </xf>
    <xf numFmtId="165" fontId="0" fillId="0" borderId="0" xfId="0" applyNumberFormat="1" applyAlignment="1">
      <alignment vertical="top"/>
    </xf>
    <xf numFmtId="49" fontId="18" fillId="0" borderId="0" xfId="0" applyNumberFormat="1" applyFont="1" applyAlignment="1">
      <alignment vertical="center"/>
    </xf>
    <xf numFmtId="167" fontId="5" fillId="10" borderId="0" xfId="10" applyNumberFormat="1" applyFont="1" applyFill="1" applyBorder="1" applyAlignment="1">
      <alignment vertical="center"/>
    </xf>
    <xf numFmtId="0" fontId="0" fillId="0" borderId="0" xfId="0" applyAlignment="1">
      <alignment vertical="center"/>
    </xf>
    <xf numFmtId="165" fontId="18" fillId="10" borderId="0" xfId="0" applyNumberFormat="1" applyFont="1" applyFill="1" applyAlignment="1">
      <alignment vertical="center"/>
    </xf>
    <xf numFmtId="165" fontId="0" fillId="10" borderId="0" xfId="0" applyNumberFormat="1" applyFill="1" applyAlignment="1">
      <alignment vertical="center"/>
    </xf>
    <xf numFmtId="0" fontId="51" fillId="0" borderId="0" xfId="0" applyFont="1" applyAlignment="1">
      <alignment vertical="center"/>
    </xf>
    <xf numFmtId="0" fontId="52" fillId="0" borderId="0" xfId="0" applyFont="1" applyBorder="1" applyAlignment="1">
      <alignment horizontal="left"/>
    </xf>
    <xf numFmtId="2" fontId="18" fillId="0" borderId="0" xfId="0" applyNumberFormat="1" applyFont="1" applyFill="1"/>
    <xf numFmtId="2" fontId="18" fillId="10" borderId="0" xfId="0" applyNumberFormat="1" applyFont="1" applyFill="1"/>
    <xf numFmtId="2" fontId="18" fillId="0" borderId="0" xfId="0" applyNumberFormat="1" applyFont="1"/>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17" fillId="13" borderId="0" xfId="0" applyFont="1" applyFill="1" applyAlignment="1">
      <alignment vertical="center" wrapText="1"/>
    </xf>
    <xf numFmtId="0" fontId="0" fillId="13" borderId="0" xfId="0" applyFill="1" applyAlignment="1">
      <alignment vertical="center" wrapText="1"/>
    </xf>
    <xf numFmtId="0" fontId="45" fillId="3" borderId="5" xfId="0" applyFont="1" applyFill="1" applyBorder="1" applyAlignment="1">
      <alignment horizontal="center"/>
    </xf>
    <xf numFmtId="0" fontId="45" fillId="3" borderId="10" xfId="0" applyFont="1" applyFill="1" applyBorder="1" applyAlignment="1">
      <alignment horizontal="center"/>
    </xf>
    <xf numFmtId="3" fontId="46" fillId="3" borderId="10" xfId="0" applyNumberFormat="1" applyFont="1" applyFill="1" applyBorder="1" applyAlignment="1">
      <alignment horizontal="center"/>
    </xf>
    <xf numFmtId="3" fontId="46" fillId="3" borderId="6" xfId="0" applyNumberFormat="1" applyFont="1" applyFill="1" applyBorder="1" applyAlignment="1">
      <alignment horizontal="center"/>
    </xf>
    <xf numFmtId="166" fontId="47" fillId="0" borderId="0" xfId="0" applyNumberFormat="1" applyFont="1" applyBorder="1" applyAlignment="1">
      <alignment horizontal="center"/>
    </xf>
    <xf numFmtId="166" fontId="47" fillId="0" borderId="3" xfId="0" applyNumberFormat="1" applyFont="1" applyBorder="1" applyAlignment="1">
      <alignment horizontal="center"/>
    </xf>
    <xf numFmtId="167" fontId="46" fillId="3" borderId="10" xfId="10" applyNumberFormat="1" applyFont="1" applyFill="1" applyBorder="1" applyAlignment="1">
      <alignment horizontal="center"/>
    </xf>
    <xf numFmtId="167" fontId="46" fillId="3" borderId="6" xfId="10" applyNumberFormat="1" applyFont="1" applyFill="1" applyBorder="1" applyAlignment="1">
      <alignment horizontal="center"/>
    </xf>
    <xf numFmtId="166" fontId="43" fillId="12" borderId="0" xfId="0" applyNumberFormat="1" applyFont="1" applyFill="1" applyBorder="1" applyAlignment="1">
      <alignment horizontal="center"/>
    </xf>
    <xf numFmtId="0" fontId="45" fillId="4" borderId="5" xfId="0" applyFont="1" applyFill="1" applyBorder="1" applyAlignment="1">
      <alignment horizontal="center"/>
    </xf>
    <xf numFmtId="0" fontId="45" fillId="4" borderId="10" xfId="0" applyFont="1" applyFill="1" applyBorder="1" applyAlignment="1">
      <alignment horizontal="center"/>
    </xf>
    <xf numFmtId="167" fontId="45" fillId="4" borderId="10" xfId="10" applyNumberFormat="1" applyFont="1" applyFill="1" applyBorder="1" applyAlignment="1">
      <alignment horizontal="center"/>
    </xf>
    <xf numFmtId="167" fontId="45" fillId="4" borderId="6" xfId="10" applyNumberFormat="1" applyFont="1" applyFill="1" applyBorder="1" applyAlignment="1">
      <alignment horizontal="center"/>
    </xf>
    <xf numFmtId="166" fontId="43" fillId="0" borderId="0" xfId="0" applyNumberFormat="1" applyFont="1" applyBorder="1" applyAlignment="1">
      <alignment horizontal="center"/>
    </xf>
    <xf numFmtId="166" fontId="43" fillId="0" borderId="3" xfId="0" applyNumberFormat="1" applyFont="1" applyBorder="1" applyAlignment="1">
      <alignment horizontal="center"/>
    </xf>
    <xf numFmtId="0" fontId="45" fillId="5" borderId="5" xfId="0" applyFont="1" applyFill="1" applyBorder="1" applyAlignment="1">
      <alignment horizontal="center"/>
    </xf>
    <xf numFmtId="0" fontId="45" fillId="5" borderId="10" xfId="0" applyFont="1" applyFill="1" applyBorder="1" applyAlignment="1">
      <alignment horizontal="center"/>
    </xf>
    <xf numFmtId="167" fontId="45" fillId="5" borderId="10" xfId="10" applyNumberFormat="1" applyFont="1" applyFill="1" applyBorder="1" applyAlignment="1">
      <alignment horizontal="center"/>
    </xf>
    <xf numFmtId="167" fontId="45" fillId="5" borderId="6" xfId="10" applyNumberFormat="1" applyFont="1" applyFill="1" applyBorder="1" applyAlignment="1">
      <alignment horizontal="center"/>
    </xf>
    <xf numFmtId="0" fontId="45" fillId="6" borderId="5" xfId="0" applyFont="1" applyFill="1" applyBorder="1" applyAlignment="1">
      <alignment horizontal="center"/>
    </xf>
    <xf numFmtId="0" fontId="45" fillId="6" borderId="10" xfId="0" applyFont="1" applyFill="1" applyBorder="1" applyAlignment="1">
      <alignment horizontal="center"/>
    </xf>
    <xf numFmtId="167" fontId="45" fillId="6" borderId="10" xfId="10" applyNumberFormat="1" applyFont="1" applyFill="1" applyBorder="1" applyAlignment="1">
      <alignment horizontal="center"/>
    </xf>
    <xf numFmtId="167" fontId="45" fillId="6" borderId="6" xfId="10" applyNumberFormat="1" applyFont="1" applyFill="1" applyBorder="1" applyAlignment="1">
      <alignment horizontal="center"/>
    </xf>
    <xf numFmtId="0" fontId="45" fillId="7" borderId="5" xfId="0" applyFont="1" applyFill="1" applyBorder="1" applyAlignment="1">
      <alignment horizontal="center"/>
    </xf>
    <xf numFmtId="0" fontId="45" fillId="7" borderId="10" xfId="0" applyFont="1" applyFill="1" applyBorder="1" applyAlignment="1">
      <alignment horizontal="center"/>
    </xf>
    <xf numFmtId="167" fontId="45" fillId="7" borderId="10" xfId="10" applyNumberFormat="1" applyFont="1" applyFill="1" applyBorder="1" applyAlignment="1">
      <alignment horizontal="center"/>
    </xf>
    <xf numFmtId="167" fontId="45" fillId="7" borderId="6" xfId="10" applyNumberFormat="1" applyFont="1" applyFill="1" applyBorder="1" applyAlignment="1">
      <alignment horizontal="center"/>
    </xf>
    <xf numFmtId="0" fontId="45" fillId="8" borderId="5" xfId="0" applyFont="1" applyFill="1" applyBorder="1" applyAlignment="1">
      <alignment horizontal="center"/>
    </xf>
    <xf numFmtId="0" fontId="45" fillId="8" borderId="10" xfId="0" applyFont="1" applyFill="1" applyBorder="1" applyAlignment="1">
      <alignment horizontal="center"/>
    </xf>
    <xf numFmtId="167" fontId="45" fillId="8" borderId="10" xfId="10" applyNumberFormat="1" applyFont="1" applyFill="1" applyBorder="1" applyAlignment="1">
      <alignment horizontal="center"/>
    </xf>
    <xf numFmtId="167" fontId="45" fillId="8" borderId="6" xfId="10" applyNumberFormat="1" applyFont="1" applyFill="1" applyBorder="1" applyAlignment="1">
      <alignment horizontal="center"/>
    </xf>
    <xf numFmtId="0" fontId="22" fillId="0" borderId="0" xfId="0" applyFont="1" applyAlignment="1">
      <alignment horizontal="left" vertical="center"/>
    </xf>
    <xf numFmtId="0" fontId="45" fillId="2" borderId="5" xfId="0" applyFont="1" applyFill="1" applyBorder="1" applyAlignment="1">
      <alignment horizontal="center"/>
    </xf>
    <xf numFmtId="0" fontId="45" fillId="2" borderId="10" xfId="0" applyFont="1" applyFill="1" applyBorder="1" applyAlignment="1">
      <alignment horizontal="center"/>
    </xf>
    <xf numFmtId="167" fontId="45" fillId="2" borderId="10" xfId="10" applyNumberFormat="1" applyFont="1" applyFill="1" applyBorder="1" applyAlignment="1">
      <alignment horizontal="center"/>
    </xf>
    <xf numFmtId="167" fontId="45" fillId="2" borderId="6" xfId="10" applyNumberFormat="1" applyFont="1" applyFill="1" applyBorder="1" applyAlignment="1">
      <alignment horizontal="center"/>
    </xf>
    <xf numFmtId="164" fontId="45" fillId="6" borderId="10" xfId="0" applyNumberFormat="1" applyFont="1" applyFill="1" applyBorder="1" applyAlignment="1">
      <alignment horizontal="center"/>
    </xf>
    <xf numFmtId="164" fontId="45" fillId="6" borderId="6" xfId="0" applyNumberFormat="1" applyFont="1" applyFill="1" applyBorder="1" applyAlignment="1">
      <alignment horizontal="center"/>
    </xf>
    <xf numFmtId="170" fontId="45" fillId="4" borderId="10" xfId="10" applyNumberFormat="1" applyFont="1" applyFill="1" applyBorder="1" applyAlignment="1">
      <alignment horizontal="center"/>
    </xf>
    <xf numFmtId="170" fontId="45" fillId="4" borderId="6" xfId="10" applyNumberFormat="1" applyFont="1" applyFill="1" applyBorder="1" applyAlignment="1">
      <alignment horizontal="center"/>
    </xf>
    <xf numFmtId="170" fontId="45" fillId="5" borderId="10" xfId="10" applyNumberFormat="1" applyFont="1" applyFill="1" applyBorder="1" applyAlignment="1">
      <alignment horizontal="center"/>
    </xf>
    <xf numFmtId="170" fontId="45" fillId="5" borderId="6" xfId="10" applyNumberFormat="1" applyFont="1" applyFill="1" applyBorder="1" applyAlignment="1">
      <alignment horizontal="center"/>
    </xf>
    <xf numFmtId="170" fontId="45" fillId="7" borderId="10" xfId="10" applyNumberFormat="1" applyFont="1" applyFill="1" applyBorder="1" applyAlignment="1">
      <alignment horizontal="center"/>
    </xf>
    <xf numFmtId="170" fontId="45" fillId="7" borderId="6" xfId="10" applyNumberFormat="1" applyFont="1" applyFill="1" applyBorder="1" applyAlignment="1">
      <alignment horizontal="center"/>
    </xf>
    <xf numFmtId="0" fontId="14" fillId="0" borderId="0" xfId="0" applyFont="1" applyAlignment="1">
      <alignment horizontal="center" vertical="center"/>
    </xf>
    <xf numFmtId="170" fontId="46" fillId="3" borderId="10" xfId="10" applyNumberFormat="1" applyFont="1" applyFill="1" applyBorder="1" applyAlignment="1">
      <alignment horizontal="center"/>
    </xf>
    <xf numFmtId="170" fontId="46" fillId="3" borderId="6" xfId="10" applyNumberFormat="1" applyFont="1" applyFill="1" applyBorder="1" applyAlignment="1">
      <alignment horizontal="center"/>
    </xf>
    <xf numFmtId="0" fontId="42" fillId="0" borderId="0" xfId="0" applyFont="1" applyAlignment="1">
      <alignment horizontal="center" vertical="center"/>
    </xf>
    <xf numFmtId="164" fontId="5" fillId="9" borderId="19" xfId="0" applyNumberFormat="1" applyFont="1" applyFill="1" applyBorder="1" applyAlignment="1" applyProtection="1">
      <alignment horizontal="left" vertical="center" wrapText="1"/>
      <protection locked="0"/>
    </xf>
    <xf numFmtId="164" fontId="5" fillId="9" borderId="22" xfId="0" applyNumberFormat="1" applyFont="1" applyFill="1" applyBorder="1" applyAlignment="1" applyProtection="1">
      <alignment horizontal="left" vertical="center" wrapText="1"/>
      <protection locked="0"/>
    </xf>
    <xf numFmtId="164" fontId="5" fillId="9" borderId="21" xfId="0" applyNumberFormat="1" applyFont="1" applyFill="1" applyBorder="1" applyAlignment="1" applyProtection="1">
      <alignment horizontal="left" vertical="center" wrapText="1"/>
      <protection locked="0"/>
    </xf>
    <xf numFmtId="164" fontId="5" fillId="9" borderId="23" xfId="0" applyNumberFormat="1" applyFont="1" applyFill="1" applyBorder="1" applyAlignment="1" applyProtection="1">
      <alignment horizontal="left" vertical="center" wrapText="1"/>
      <protection locked="0"/>
    </xf>
    <xf numFmtId="164" fontId="5" fillId="9" borderId="15" xfId="0" applyNumberFormat="1" applyFont="1" applyFill="1" applyBorder="1" applyAlignment="1" applyProtection="1">
      <alignment horizontal="left" vertical="center" wrapText="1"/>
      <protection locked="0"/>
    </xf>
    <xf numFmtId="164" fontId="5" fillId="9" borderId="18" xfId="0" applyNumberFormat="1" applyFont="1" applyFill="1" applyBorder="1" applyAlignment="1" applyProtection="1">
      <alignment horizontal="left" vertical="center" wrapText="1"/>
      <protection locked="0"/>
    </xf>
    <xf numFmtId="164" fontId="5" fillId="9" borderId="16" xfId="0" applyNumberFormat="1" applyFont="1" applyFill="1" applyBorder="1" applyAlignment="1" applyProtection="1">
      <alignment horizontal="left" vertical="center" wrapText="1"/>
      <protection locked="0"/>
    </xf>
    <xf numFmtId="49" fontId="5" fillId="9" borderId="19" xfId="0" applyNumberFormat="1" applyFont="1" applyFill="1" applyBorder="1" applyAlignment="1" applyProtection="1">
      <alignment horizontal="left" vertical="center"/>
      <protection locked="0"/>
    </xf>
    <xf numFmtId="49" fontId="5" fillId="9" borderId="20" xfId="0" applyNumberFormat="1" applyFont="1" applyFill="1" applyBorder="1" applyAlignment="1" applyProtection="1">
      <alignment horizontal="left" vertical="center"/>
      <protection locked="0"/>
    </xf>
    <xf numFmtId="49" fontId="5" fillId="9" borderId="21" xfId="0" applyNumberFormat="1" applyFont="1" applyFill="1" applyBorder="1" applyAlignment="1" applyProtection="1">
      <alignment horizontal="left" vertical="center"/>
      <protection locked="0"/>
    </xf>
    <xf numFmtId="49" fontId="5" fillId="9" borderId="30" xfId="0" applyNumberFormat="1" applyFont="1" applyFill="1" applyBorder="1" applyAlignment="1" applyProtection="1">
      <alignment horizontal="left" vertical="center"/>
      <protection locked="0"/>
    </xf>
    <xf numFmtId="49" fontId="5" fillId="9" borderId="27" xfId="0" applyNumberFormat="1" applyFont="1" applyFill="1" applyBorder="1" applyAlignment="1" applyProtection="1">
      <alignment horizontal="left" vertical="center"/>
      <protection locked="0"/>
    </xf>
    <xf numFmtId="49" fontId="5" fillId="9" borderId="31" xfId="0" applyNumberFormat="1" applyFont="1" applyFill="1" applyBorder="1" applyAlignment="1" applyProtection="1">
      <alignment horizontal="left" vertical="center"/>
      <protection locked="0"/>
    </xf>
    <xf numFmtId="49" fontId="5" fillId="9" borderId="28" xfId="0" applyNumberFormat="1" applyFont="1" applyFill="1" applyBorder="1" applyAlignment="1" applyProtection="1">
      <alignment horizontal="left" vertical="center"/>
      <protection locked="0"/>
    </xf>
    <xf numFmtId="49" fontId="5" fillId="9" borderId="32" xfId="0" applyNumberFormat="1" applyFont="1" applyFill="1" applyBorder="1" applyAlignment="1" applyProtection="1">
      <alignment horizontal="left" vertical="center"/>
      <protection locked="0"/>
    </xf>
    <xf numFmtId="49" fontId="5" fillId="9" borderId="29" xfId="0" applyNumberFormat="1" applyFont="1" applyFill="1" applyBorder="1" applyAlignment="1" applyProtection="1">
      <alignment horizontal="left" vertical="center"/>
      <protection locked="0"/>
    </xf>
    <xf numFmtId="164" fontId="5" fillId="9" borderId="11" xfId="0" applyNumberFormat="1" applyFont="1" applyFill="1" applyBorder="1" applyAlignment="1" applyProtection="1">
      <alignment horizontal="left" vertical="center" wrapText="1"/>
      <protection locked="0"/>
    </xf>
    <xf numFmtId="49" fontId="5" fillId="9" borderId="30" xfId="0" applyNumberFormat="1" applyFont="1" applyFill="1" applyBorder="1" applyAlignment="1" applyProtection="1">
      <alignment vertical="center"/>
      <protection locked="0"/>
    </xf>
    <xf numFmtId="49" fontId="5" fillId="9" borderId="27" xfId="0" applyNumberFormat="1" applyFont="1" applyFill="1" applyBorder="1" applyAlignment="1" applyProtection="1">
      <alignment vertical="center"/>
      <protection locked="0"/>
    </xf>
    <xf numFmtId="49" fontId="5" fillId="9" borderId="31" xfId="0" applyNumberFormat="1" applyFont="1" applyFill="1" applyBorder="1" applyAlignment="1" applyProtection="1">
      <alignment vertical="center"/>
      <protection locked="0"/>
    </xf>
    <xf numFmtId="49" fontId="5" fillId="9" borderId="28" xfId="0" applyNumberFormat="1" applyFont="1" applyFill="1" applyBorder="1" applyAlignment="1" applyProtection="1">
      <alignment vertical="center"/>
      <protection locked="0"/>
    </xf>
    <xf numFmtId="49" fontId="5" fillId="9" borderId="32" xfId="0" applyNumberFormat="1" applyFont="1" applyFill="1" applyBorder="1" applyAlignment="1" applyProtection="1">
      <alignment vertical="center"/>
      <protection locked="0"/>
    </xf>
    <xf numFmtId="49" fontId="5" fillId="9" borderId="29" xfId="0" applyNumberFormat="1" applyFont="1" applyFill="1" applyBorder="1" applyAlignment="1" applyProtection="1">
      <alignment vertical="center"/>
      <protection locked="0"/>
    </xf>
    <xf numFmtId="0" fontId="0" fillId="0" borderId="0" xfId="0" applyAlignment="1">
      <alignment horizontal="center"/>
    </xf>
    <xf numFmtId="49" fontId="5" fillId="9" borderId="15" xfId="0" applyNumberFormat="1" applyFont="1" applyFill="1" applyBorder="1" applyAlignment="1" applyProtection="1">
      <alignment horizontal="left" vertical="center"/>
      <protection locked="0"/>
    </xf>
    <xf numFmtId="49" fontId="5" fillId="9" borderId="18" xfId="0" applyNumberFormat="1" applyFont="1" applyFill="1" applyBorder="1" applyAlignment="1" applyProtection="1">
      <alignment horizontal="left" vertical="center"/>
      <protection locked="0"/>
    </xf>
    <xf numFmtId="49" fontId="5" fillId="9" borderId="16" xfId="0" applyNumberFormat="1" applyFont="1" applyFill="1" applyBorder="1" applyAlignment="1" applyProtection="1">
      <alignment horizontal="left" vertical="center"/>
      <protection locked="0"/>
    </xf>
    <xf numFmtId="164" fontId="5" fillId="9" borderId="12" xfId="0" applyNumberFormat="1" applyFont="1" applyFill="1" applyBorder="1" applyAlignment="1">
      <alignment vertical="center"/>
    </xf>
    <xf numFmtId="164" fontId="5" fillId="9" borderId="13" xfId="0" applyNumberFormat="1" applyFont="1" applyFill="1" applyBorder="1" applyAlignment="1">
      <alignment vertical="center"/>
    </xf>
    <xf numFmtId="164" fontId="5" fillId="9" borderId="14" xfId="0" applyNumberFormat="1" applyFont="1" applyFill="1" applyBorder="1" applyAlignment="1">
      <alignment vertical="center"/>
    </xf>
    <xf numFmtId="0" fontId="5" fillId="9" borderId="15" xfId="0" applyFont="1" applyFill="1" applyBorder="1" applyAlignment="1">
      <alignment horizontal="center" vertical="center"/>
    </xf>
    <xf numFmtId="0" fontId="5" fillId="9" borderId="16" xfId="0" applyFont="1" applyFill="1" applyBorder="1" applyAlignment="1">
      <alignment horizontal="center" vertical="center"/>
    </xf>
    <xf numFmtId="0" fontId="18" fillId="9" borderId="12" xfId="0" applyFont="1" applyFill="1" applyBorder="1" applyAlignment="1">
      <alignment horizontal="left"/>
    </xf>
    <xf numFmtId="0" fontId="18" fillId="9" borderId="13" xfId="0" applyFont="1" applyFill="1" applyBorder="1" applyAlignment="1">
      <alignment horizontal="left"/>
    </xf>
    <xf numFmtId="165" fontId="18" fillId="10" borderId="0" xfId="0" applyNumberFormat="1" applyFont="1" applyFill="1" applyAlignment="1">
      <alignment horizontal="right"/>
    </xf>
    <xf numFmtId="0" fontId="13" fillId="9" borderId="0" xfId="0" applyNumberFormat="1" applyFont="1" applyFill="1" applyAlignment="1">
      <alignment horizontal="left" vertical="center"/>
    </xf>
    <xf numFmtId="0" fontId="5" fillId="9" borderId="0" xfId="0" quotePrefix="1" applyFont="1" applyFill="1" applyBorder="1" applyAlignment="1" applyProtection="1">
      <alignment horizontal="left" vertical="center"/>
      <protection locked="0"/>
    </xf>
    <xf numFmtId="0" fontId="18" fillId="9" borderId="0" xfId="0" applyNumberFormat="1" applyFont="1" applyFill="1" applyAlignment="1">
      <alignment horizontal="left" vertical="center"/>
    </xf>
  </cellXfs>
  <cellStyles count="151">
    <cellStyle name="Hipervínculo" xfId="9" builtinId="8"/>
    <cellStyle name="Millares" xfId="10" builtinId="3"/>
    <cellStyle name="Millares 2" xfId="4" xr:uid="{00000000-0005-0000-0000-000002000000}"/>
    <cellStyle name="Millares 2 2" xfId="6" xr:uid="{00000000-0005-0000-0000-000003000000}"/>
    <cellStyle name="Millares 2 2 2" xfId="13" xr:uid="{00000000-0005-0000-0000-000004000000}"/>
    <cellStyle name="Millares 2 2 2 2" xfId="21" xr:uid="{00000000-0005-0000-0000-000005000000}"/>
    <cellStyle name="Millares 2 2 3" xfId="17" xr:uid="{00000000-0005-0000-0000-000006000000}"/>
    <cellStyle name="Millares 2 3" xfId="11" xr:uid="{00000000-0005-0000-0000-000007000000}"/>
    <cellStyle name="Millares 2 3 2" xfId="19" xr:uid="{00000000-0005-0000-0000-000008000000}"/>
    <cellStyle name="Millares 2 4" xfId="15" xr:uid="{00000000-0005-0000-0000-000009000000}"/>
    <cellStyle name="Millares 3" xfId="5" xr:uid="{00000000-0005-0000-0000-00000A000000}"/>
    <cellStyle name="Millares 3 2" xfId="12" xr:uid="{00000000-0005-0000-0000-00000B000000}"/>
    <cellStyle name="Millares 3 2 2" xfId="20" xr:uid="{00000000-0005-0000-0000-00000C000000}"/>
    <cellStyle name="Millares 3 3" xfId="16" xr:uid="{00000000-0005-0000-0000-00000D000000}"/>
    <cellStyle name="Millares 4" xfId="14" xr:uid="{00000000-0005-0000-0000-00000E000000}"/>
    <cellStyle name="Millares 4 2" xfId="22" xr:uid="{00000000-0005-0000-0000-00000F000000}"/>
    <cellStyle name="Millares 5" xfId="18" xr:uid="{00000000-0005-0000-0000-000010000000}"/>
    <cellStyle name="Normal" xfId="0" builtinId="0"/>
    <cellStyle name="Normal 2" xfId="7" xr:uid="{00000000-0005-0000-0000-000012000000}"/>
    <cellStyle name="Normal 3" xfId="8" xr:uid="{00000000-0005-0000-0000-000013000000}"/>
    <cellStyle name="Normal_Hoja1" xfId="1" xr:uid="{00000000-0005-0000-0000-000014000000}"/>
    <cellStyle name="Normal_Hoja4" xfId="3" xr:uid="{00000000-0005-0000-0000-000015000000}"/>
    <cellStyle name="Normal_Hoja7" xfId="2" xr:uid="{00000000-0005-0000-0000-000016000000}"/>
    <cellStyle name="style1635415482130" xfId="38" xr:uid="{00000000-0005-0000-0000-000017000000}"/>
    <cellStyle name="style1635415482177" xfId="39" xr:uid="{00000000-0005-0000-0000-000018000000}"/>
    <cellStyle name="style1635415482221" xfId="48" xr:uid="{00000000-0005-0000-0000-000019000000}"/>
    <cellStyle name="style1635415482266" xfId="49" xr:uid="{00000000-0005-0000-0000-00001A000000}"/>
    <cellStyle name="style1635415482467" xfId="43" xr:uid="{00000000-0005-0000-0000-00001B000000}"/>
    <cellStyle name="style1635415482588" xfId="44" xr:uid="{00000000-0005-0000-0000-00001C000000}"/>
    <cellStyle name="style1635415482760" xfId="23" xr:uid="{00000000-0005-0000-0000-00001D000000}"/>
    <cellStyle name="style1635415482791" xfId="24" xr:uid="{00000000-0005-0000-0000-00001E000000}"/>
    <cellStyle name="style1635415482822" xfId="33" xr:uid="{00000000-0005-0000-0000-00001F000000}"/>
    <cellStyle name="style1635415482854" xfId="34" xr:uid="{00000000-0005-0000-0000-000020000000}"/>
    <cellStyle name="style1635415483416" xfId="28" xr:uid="{00000000-0005-0000-0000-000021000000}"/>
    <cellStyle name="style1635415483447" xfId="29" xr:uid="{00000000-0005-0000-0000-000022000000}"/>
    <cellStyle name="style1635415483479" xfId="25" xr:uid="{00000000-0005-0000-0000-000023000000}"/>
    <cellStyle name="style1635415483526" xfId="26" xr:uid="{00000000-0005-0000-0000-000024000000}"/>
    <cellStyle name="style1635415483572" xfId="27" xr:uid="{00000000-0005-0000-0000-000025000000}"/>
    <cellStyle name="style1635415483604" xfId="30" xr:uid="{00000000-0005-0000-0000-000026000000}"/>
    <cellStyle name="style1635415483666" xfId="31" xr:uid="{00000000-0005-0000-0000-000027000000}"/>
    <cellStyle name="style1635415483713" xfId="32" xr:uid="{00000000-0005-0000-0000-000028000000}"/>
    <cellStyle name="style1635415483760" xfId="35" xr:uid="{00000000-0005-0000-0000-000029000000}"/>
    <cellStyle name="style1635415483807" xfId="36" xr:uid="{00000000-0005-0000-0000-00002A000000}"/>
    <cellStyle name="style1635415483854" xfId="37" xr:uid="{00000000-0005-0000-0000-00002B000000}"/>
    <cellStyle name="style1635415483901" xfId="40" xr:uid="{00000000-0005-0000-0000-00002C000000}"/>
    <cellStyle name="style1635415483932" xfId="41" xr:uid="{00000000-0005-0000-0000-00002D000000}"/>
    <cellStyle name="style1635415483979" xfId="42" xr:uid="{00000000-0005-0000-0000-00002E000000}"/>
    <cellStyle name="style1635415484026" xfId="45" xr:uid="{00000000-0005-0000-0000-00002F000000}"/>
    <cellStyle name="style1635415484057" xfId="46" xr:uid="{00000000-0005-0000-0000-000030000000}"/>
    <cellStyle name="style1635415484104" xfId="47" xr:uid="{00000000-0005-0000-0000-000031000000}"/>
    <cellStyle name="style1635415484166" xfId="50" xr:uid="{00000000-0005-0000-0000-000032000000}"/>
    <cellStyle name="style1635415484213" xfId="51" xr:uid="{00000000-0005-0000-0000-000033000000}"/>
    <cellStyle name="style1635415484260" xfId="52" xr:uid="{00000000-0005-0000-0000-000034000000}"/>
    <cellStyle name="style1729841906110" xfId="61" xr:uid="{00000000-0005-0000-0000-000035000000}"/>
    <cellStyle name="style1729841906148" xfId="62" xr:uid="{00000000-0005-0000-0000-000036000000}"/>
    <cellStyle name="style1729841906198" xfId="60" xr:uid="{00000000-0005-0000-0000-000037000000}"/>
    <cellStyle name="style1729841906258" xfId="53" xr:uid="{00000000-0005-0000-0000-000038000000}"/>
    <cellStyle name="style1729841906308" xfId="54" xr:uid="{00000000-0005-0000-0000-000039000000}"/>
    <cellStyle name="style1729841906375" xfId="55" xr:uid="{00000000-0005-0000-0000-00003A000000}"/>
    <cellStyle name="style1729841906419" xfId="57" xr:uid="{00000000-0005-0000-0000-00003B000000}"/>
    <cellStyle name="style1729841906468" xfId="58" xr:uid="{00000000-0005-0000-0000-00003C000000}"/>
    <cellStyle name="style1729841906521" xfId="56" xr:uid="{00000000-0005-0000-0000-00003D000000}"/>
    <cellStyle name="style1729841906568" xfId="59" xr:uid="{00000000-0005-0000-0000-00003E000000}"/>
    <cellStyle name="style1729841906618" xfId="64" xr:uid="{00000000-0005-0000-0000-00003F000000}"/>
    <cellStyle name="style1729841906678" xfId="63" xr:uid="{00000000-0005-0000-0000-000040000000}"/>
    <cellStyle name="style1729841906728" xfId="65" xr:uid="{00000000-0005-0000-0000-000041000000}"/>
    <cellStyle name="style1729841906783" xfId="66" xr:uid="{00000000-0005-0000-0000-000042000000}"/>
    <cellStyle name="style1729841906838" xfId="68" xr:uid="{00000000-0005-0000-0000-000043000000}"/>
    <cellStyle name="style1729841906898" xfId="67" xr:uid="{00000000-0005-0000-0000-000044000000}"/>
    <cellStyle name="style1729841906983" xfId="69" xr:uid="{00000000-0005-0000-0000-000045000000}"/>
    <cellStyle name="style1729841907038" xfId="70" xr:uid="{00000000-0005-0000-0000-000046000000}"/>
    <cellStyle name="style1729841907088" xfId="71" xr:uid="{00000000-0005-0000-0000-000047000000}"/>
    <cellStyle name="style1729841907128" xfId="72" xr:uid="{00000000-0005-0000-0000-000048000000}"/>
    <cellStyle name="style1729841907168" xfId="73" xr:uid="{00000000-0005-0000-0000-000049000000}"/>
    <cellStyle name="style1729841907338" xfId="74" xr:uid="{00000000-0005-0000-0000-00004A000000}"/>
    <cellStyle name="style1729841907383" xfId="76" xr:uid="{00000000-0005-0000-0000-00004B000000}"/>
    <cellStyle name="style1729841907428" xfId="78" xr:uid="{00000000-0005-0000-0000-00004C000000}"/>
    <cellStyle name="style1729841907468" xfId="75" xr:uid="{00000000-0005-0000-0000-00004D000000}"/>
    <cellStyle name="style1729841907508" xfId="77" xr:uid="{00000000-0005-0000-0000-00004E000000}"/>
    <cellStyle name="style1729841907551" xfId="79" xr:uid="{00000000-0005-0000-0000-00004F000000}"/>
    <cellStyle name="style1729841907638" xfId="80" xr:uid="{00000000-0005-0000-0000-000050000000}"/>
    <cellStyle name="style1729841907688" xfId="81" xr:uid="{00000000-0005-0000-0000-000051000000}"/>
    <cellStyle name="style1729841907738" xfId="82" xr:uid="{00000000-0005-0000-0000-000052000000}"/>
    <cellStyle name="style1729841907798" xfId="83" xr:uid="{00000000-0005-0000-0000-000053000000}"/>
    <cellStyle name="style1729841907853" xfId="84" xr:uid="{00000000-0005-0000-0000-000054000000}"/>
    <cellStyle name="style1729841907903" xfId="85" xr:uid="{00000000-0005-0000-0000-000055000000}"/>
    <cellStyle name="style1729841907948" xfId="86" xr:uid="{00000000-0005-0000-0000-000056000000}"/>
    <cellStyle name="style1729841907998" xfId="87" xr:uid="{00000000-0005-0000-0000-000057000000}"/>
    <cellStyle name="style1729841908064" xfId="88" xr:uid="{00000000-0005-0000-0000-000058000000}"/>
    <cellStyle name="style1729841908118" xfId="89" xr:uid="{00000000-0005-0000-0000-000059000000}"/>
    <cellStyle name="style1729841908168" xfId="90" xr:uid="{00000000-0005-0000-0000-00005A000000}"/>
    <cellStyle name="style1729841908218" xfId="91" xr:uid="{00000000-0005-0000-0000-00005B000000}"/>
    <cellStyle name="style1729841908263" xfId="92" xr:uid="{00000000-0005-0000-0000-00005C000000}"/>
    <cellStyle name="style1729841908308" xfId="93" xr:uid="{00000000-0005-0000-0000-00005D000000}"/>
    <cellStyle name="style1729841908362" xfId="94" xr:uid="{00000000-0005-0000-0000-00005E000000}"/>
    <cellStyle name="style1729841908413" xfId="95" xr:uid="{00000000-0005-0000-0000-00005F000000}"/>
    <cellStyle name="style1729841908478" xfId="96" xr:uid="{00000000-0005-0000-0000-000060000000}"/>
    <cellStyle name="style1729841908528" xfId="97" xr:uid="{00000000-0005-0000-0000-000061000000}"/>
    <cellStyle name="style1769506573222" xfId="99" xr:uid="{C51664D6-AF74-45ED-810E-6F515A56D2E4}"/>
    <cellStyle name="style1769506573254" xfId="100" xr:uid="{E1B89893-C091-4C2B-836C-067370FDF216}"/>
    <cellStyle name="style1769506573270" xfId="98" xr:uid="{97651BA7-BCDF-430C-B845-97139245C927}"/>
    <cellStyle name="style1769506573308" xfId="101" xr:uid="{7C66AF04-9C47-4F5B-AA3B-0A663EF4F8EB}"/>
    <cellStyle name="style1769506573334" xfId="102" xr:uid="{59A2777F-4C62-4A94-B6AB-2BF9E270A33A}"/>
    <cellStyle name="style1769506573350" xfId="103" xr:uid="{08667958-570C-42D5-B9D8-3CE790C68A99}"/>
    <cellStyle name="style1769506573382" xfId="104" xr:uid="{1FE8BF6B-A0D5-45EF-ABCC-DF98F3CFFA14}"/>
    <cellStyle name="style1769506573408" xfId="105" xr:uid="{27E6F8B9-46BC-4A9D-A11A-65F04CE9013D}"/>
    <cellStyle name="style1769506573430" xfId="107" xr:uid="{78BD89DD-820F-4E06-85B4-1BFEE077F49A}"/>
    <cellStyle name="style1769506573446" xfId="108" xr:uid="{FAF6687B-9721-4D55-81D5-CE54AF0E8A21}"/>
    <cellStyle name="style1769506573478" xfId="106" xr:uid="{134717A0-4E87-455F-8DA2-9B7D154A4634}"/>
    <cellStyle name="style1769506573510" xfId="109" xr:uid="{97210C32-6883-4CEB-A6D8-C976F752CF10}"/>
    <cellStyle name="style1769506573526" xfId="110" xr:uid="{FDA9C52C-D5F7-4B6D-BE50-9C110614A3FE}"/>
    <cellStyle name="style1769506573558" xfId="112" xr:uid="{BD40ED2C-0D18-4307-8D4B-027C21B6951D}"/>
    <cellStyle name="style1769506573590" xfId="111" xr:uid="{F80CF862-F98E-4209-9206-C3764A13A3CB}"/>
    <cellStyle name="style1769506573637" xfId="113" xr:uid="{6CE73449-70C1-439D-B104-8B5845A39B9E}"/>
    <cellStyle name="style1769506573669" xfId="114" xr:uid="{6ED5BDC2-91E8-4F39-BF7C-BBEA3487C97E}"/>
    <cellStyle name="style1769506573717" xfId="116" xr:uid="{88D8ED35-F4ED-4192-8177-AC45B9A9E8B9}"/>
    <cellStyle name="style1769506573749" xfId="115" xr:uid="{C7F6833F-FC43-4B86-906D-AD02EBB07E47}"/>
    <cellStyle name="style1769506573781" xfId="117" xr:uid="{A3A54A6C-91EC-48A4-BCA9-018C24A3313F}"/>
    <cellStyle name="style1769506573808" xfId="118" xr:uid="{DD76AB7F-81E4-41B0-BB9C-FC38AD12B74B}"/>
    <cellStyle name="style1769506573813" xfId="120" xr:uid="{1DAB57E9-748C-4C99-A664-8983BA6C045A}"/>
    <cellStyle name="style1769506573845" xfId="121" xr:uid="{4020CB38-DA87-40AD-BA67-20B053A5C288}"/>
    <cellStyle name="style1769506573877" xfId="119" xr:uid="{8E1CA5E0-4B83-47CE-B6B8-1A1175ECD88D}"/>
    <cellStyle name="style1769506573893" xfId="122" xr:uid="{96DDDC56-3962-485E-9DE9-9C124CE01153}"/>
    <cellStyle name="style1769506573924" xfId="123" xr:uid="{0D0D339C-BB77-4D45-962F-F9B4AEF4A4B1}"/>
    <cellStyle name="style1769506573956" xfId="124" xr:uid="{F9E9603C-2D78-4547-845C-37FEAD27C1B0}"/>
    <cellStyle name="style1769506573971" xfId="125" xr:uid="{12708140-0084-411F-973D-C79B04DB91DC}"/>
    <cellStyle name="style1769506574051" xfId="126" xr:uid="{DBCA4FA2-04F8-4590-A1EA-AACFE1ED9A0F}"/>
    <cellStyle name="style1769506574067" xfId="127" xr:uid="{257DC8A7-8731-4BFE-B0FA-1BD0BA89C883}"/>
    <cellStyle name="style1769506574099" xfId="128" xr:uid="{4B4D90D2-0310-4E62-94B1-9DD592AB2164}"/>
    <cellStyle name="style1769506574115" xfId="129" xr:uid="{B9AFC8A7-F860-40B7-9A14-C3BCBAC82C3F}"/>
    <cellStyle name="style1769506574147" xfId="130" xr:uid="{F543C5A7-EC82-4259-A1A3-F808557EB4BD}"/>
    <cellStyle name="style1769506574163" xfId="134" xr:uid="{A62173D5-4144-4E22-9852-D6C286B9E17C}"/>
    <cellStyle name="style1769506574179" xfId="135" xr:uid="{8934F2A1-CED9-48EF-855D-5624180E608C}"/>
    <cellStyle name="style1769506574211" xfId="131" xr:uid="{B79793F7-14A7-490B-B473-6AD4A7449067}"/>
    <cellStyle name="style1769506574243" xfId="132" xr:uid="{869BA59F-484E-4325-ADDA-C73FBA3832BA}"/>
    <cellStyle name="style1769506574259" xfId="133" xr:uid="{A64DDE8E-F108-41AF-AC70-98D87A37AE16}"/>
    <cellStyle name="style1769506574275" xfId="136" xr:uid="{02BF90DB-0931-430C-86A1-36DB0130E856}"/>
    <cellStyle name="style1769506574323" xfId="137" xr:uid="{4A1C7475-F12A-4203-A4BE-8524E15B5FDC}"/>
    <cellStyle name="style1769506574355" xfId="138" xr:uid="{398C194A-A4EC-42E5-8E47-A6E8C57AFD8E}"/>
    <cellStyle name="style1769506574387" xfId="139" xr:uid="{E71BE01A-6C33-439E-8066-B66BCD1C2390}"/>
    <cellStyle name="style1769506574409" xfId="140" xr:uid="{F66AB50E-FE9D-4E05-A862-4DFEED4BF085}"/>
    <cellStyle name="style1769506574436" xfId="141" xr:uid="{774850AC-0690-4B30-B81C-BAE85EEF8356}"/>
    <cellStyle name="style1769506574467" xfId="142" xr:uid="{39766C1D-27F6-452F-876C-935C2B5D449E}"/>
    <cellStyle name="style1769506574483" xfId="143" xr:uid="{6E90DE1D-EA58-496B-88ED-BD0057A955F4}"/>
    <cellStyle name="style1769506574515" xfId="144" xr:uid="{036D82C6-90E0-4D59-819B-7FF32E9E0C55}"/>
    <cellStyle name="style1769506574531" xfId="145" xr:uid="{6C43AAB1-2298-45CF-BA0C-C979254093EC}"/>
    <cellStyle name="style1769506574563" xfId="146" xr:uid="{B52D6A2F-EC32-46A2-BE34-45B8A17D823E}"/>
    <cellStyle name="style1769506574579" xfId="147" xr:uid="{482F3B19-17FE-4B80-863B-C159F8EBB692}"/>
    <cellStyle name="style1769506574611" xfId="148" xr:uid="{4F75BB01-0B88-41EA-A53E-BB8BAF4C04BF}"/>
    <cellStyle name="style1769506574643" xfId="149" xr:uid="{EF08B3E1-6FF3-4B99-AB55-DA0385272814}"/>
    <cellStyle name="style1769506574678" xfId="150" xr:uid="{C776F551-4103-4D45-9EE9-6EBEE8599305}"/>
  </cellStyles>
  <dxfs count="77">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color theme="1"/>
      </font>
    </dxf>
    <dxf>
      <font>
        <strike/>
        <color theme="1"/>
      </font>
    </dxf>
    <dxf>
      <font>
        <strike/>
        <color theme="1"/>
      </font>
    </dxf>
    <dxf>
      <font>
        <strike/>
        <color theme="1"/>
      </font>
    </dxf>
    <dxf>
      <font>
        <strike/>
      </font>
    </dxf>
    <dxf>
      <font>
        <strike/>
        <color theme="1"/>
      </font>
    </dxf>
    <dxf>
      <font>
        <strike/>
        <color theme="1"/>
      </font>
    </dxf>
    <dxf>
      <font>
        <strike/>
      </font>
    </dxf>
    <dxf>
      <font>
        <strike/>
      </font>
    </dxf>
    <dxf>
      <font>
        <strike/>
      </font>
    </dxf>
    <dxf>
      <font>
        <strike/>
        <color theme="1"/>
      </font>
    </dxf>
    <dxf>
      <font>
        <strike/>
        <color theme="1"/>
      </font>
    </dxf>
    <dxf>
      <font>
        <strike/>
        <color theme="1"/>
      </font>
    </dxf>
    <dxf>
      <font>
        <strike/>
        <color theme="1"/>
      </font>
    </dxf>
    <dxf>
      <font>
        <strike/>
      </font>
    </dxf>
    <dxf>
      <font>
        <strike/>
        <color theme="1"/>
      </font>
    </dxf>
    <dxf>
      <font>
        <strike/>
        <color theme="1"/>
      </font>
    </dxf>
    <dxf>
      <font>
        <strike/>
        <color theme="1"/>
      </font>
    </dxf>
    <dxf>
      <font>
        <strike/>
      </font>
    </dxf>
    <dxf>
      <font>
        <strike/>
      </font>
    </dxf>
    <dxf>
      <font>
        <strike/>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5</xdr:col>
      <xdr:colOff>204355</xdr:colOff>
      <xdr:row>3</xdr:row>
      <xdr:rowOff>9525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76200"/>
          <a:ext cx="1623580"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5631</xdr:colOff>
      <xdr:row>7</xdr:row>
      <xdr:rowOff>3329</xdr:rowOff>
    </xdr:from>
    <xdr:to>
      <xdr:col>11</xdr:col>
      <xdr:colOff>67995</xdr:colOff>
      <xdr:row>11</xdr:row>
      <xdr:rowOff>79577</xdr:rowOff>
    </xdr:to>
    <xdr:cxnSp macro="">
      <xdr:nvCxnSpPr>
        <xdr:cNvPr id="2" name="Conector angular 1">
          <a:extLst>
            <a:ext uri="{FF2B5EF4-FFF2-40B4-BE49-F238E27FC236}">
              <a16:creationId xmlns:a16="http://schemas.microsoft.com/office/drawing/2014/main" id="{00000000-0008-0000-0300-000002000000}"/>
            </a:ext>
          </a:extLst>
        </xdr:cNvPr>
        <xdr:cNvCxnSpPr/>
      </xdr:nvCxnSpPr>
      <xdr:spPr>
        <a:xfrm rot="10800000" flipV="1">
          <a:off x="1549836" y="912534"/>
          <a:ext cx="1173614" cy="624657"/>
        </a:xfrm>
        <a:prstGeom prst="bentConnector3">
          <a:avLst>
            <a:gd name="adj1" fmla="val 8938"/>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375228</xdr:colOff>
      <xdr:row>11</xdr:row>
      <xdr:rowOff>82428</xdr:rowOff>
    </xdr:from>
    <xdr:to>
      <xdr:col>15</xdr:col>
      <xdr:colOff>6106</xdr:colOff>
      <xdr:row>11</xdr:row>
      <xdr:rowOff>82428</xdr:rowOff>
    </xdr:to>
    <xdr:cxnSp macro="">
      <xdr:nvCxnSpPr>
        <xdr:cNvPr id="3" name="Conector recto de flecha 2">
          <a:extLst>
            <a:ext uri="{FF2B5EF4-FFF2-40B4-BE49-F238E27FC236}">
              <a16:creationId xmlns:a16="http://schemas.microsoft.com/office/drawing/2014/main" id="{00000000-0008-0000-0300-000003000000}"/>
            </a:ext>
          </a:extLst>
        </xdr:cNvPr>
        <xdr:cNvCxnSpPr/>
      </xdr:nvCxnSpPr>
      <xdr:spPr>
        <a:xfrm>
          <a:off x="2568864" y="1540042"/>
          <a:ext cx="1030765" cy="0"/>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242303</xdr:colOff>
      <xdr:row>13</xdr:row>
      <xdr:rowOff>142039</xdr:rowOff>
    </xdr:from>
    <xdr:to>
      <xdr:col>18</xdr:col>
      <xdr:colOff>25066</xdr:colOff>
      <xdr:row>19</xdr:row>
      <xdr:rowOff>75197</xdr:rowOff>
    </xdr:to>
    <xdr:cxnSp macro="">
      <xdr:nvCxnSpPr>
        <xdr:cNvPr id="4" name="Conector angular 3">
          <a:extLst>
            <a:ext uri="{FF2B5EF4-FFF2-40B4-BE49-F238E27FC236}">
              <a16:creationId xmlns:a16="http://schemas.microsoft.com/office/drawing/2014/main" id="{00000000-0008-0000-0300-000004000000}"/>
            </a:ext>
          </a:extLst>
        </xdr:cNvPr>
        <xdr:cNvCxnSpPr/>
      </xdr:nvCxnSpPr>
      <xdr:spPr>
        <a:xfrm rot="10800000" flipV="1">
          <a:off x="6236703" y="3088439"/>
          <a:ext cx="6526463" cy="1038058"/>
        </a:xfrm>
        <a:prstGeom prst="bentConnector3">
          <a:avLst>
            <a:gd name="adj1" fmla="val 820"/>
          </a:avLst>
        </a:prstGeom>
        <a:ln w="12700">
          <a:gradFill flip="none" rotWithShape="1">
            <a:gsLst>
              <a:gs pos="96000">
                <a:srgbClr val="FFC000"/>
              </a:gs>
              <a:gs pos="84000">
                <a:srgbClr val="DAC976"/>
              </a:gs>
              <a:gs pos="67000">
                <a:schemeClr val="accent1">
                  <a:lumMod val="45000"/>
                  <a:lumOff val="55000"/>
                </a:schemeClr>
              </a:gs>
            </a:gsLst>
            <a:lin ang="540000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6414</xdr:colOff>
      <xdr:row>19</xdr:row>
      <xdr:rowOff>76363</xdr:rowOff>
    </xdr:from>
    <xdr:to>
      <xdr:col>21</xdr:col>
      <xdr:colOff>0</xdr:colOff>
      <xdr:row>19</xdr:row>
      <xdr:rowOff>77376</xdr:rowOff>
    </xdr:to>
    <xdr:cxnSp macro="">
      <xdr:nvCxnSpPr>
        <xdr:cNvPr id="5" name="Conector recto de flecha 4">
          <a:extLst>
            <a:ext uri="{FF2B5EF4-FFF2-40B4-BE49-F238E27FC236}">
              <a16:creationId xmlns:a16="http://schemas.microsoft.com/office/drawing/2014/main" id="{00000000-0008-0000-0300-000005000000}"/>
            </a:ext>
          </a:extLst>
        </xdr:cNvPr>
        <xdr:cNvCxnSpPr/>
      </xdr:nvCxnSpPr>
      <xdr:spPr>
        <a:xfrm flipV="1">
          <a:off x="12744514" y="4127663"/>
          <a:ext cx="2241486" cy="1013"/>
        </a:xfrm>
        <a:prstGeom prst="straightConnector1">
          <a:avLst/>
        </a:prstGeom>
        <a:ln w="12700">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4536</xdr:colOff>
      <xdr:row>22</xdr:row>
      <xdr:rowOff>4410</xdr:rowOff>
    </xdr:from>
    <xdr:to>
      <xdr:col>5</xdr:col>
      <xdr:colOff>8820</xdr:colOff>
      <xdr:row>56</xdr:row>
      <xdr:rowOff>99785</xdr:rowOff>
    </xdr:to>
    <xdr:cxnSp macro="">
      <xdr:nvCxnSpPr>
        <xdr:cNvPr id="6" name="Conector recto 5">
          <a:extLst>
            <a:ext uri="{FF2B5EF4-FFF2-40B4-BE49-F238E27FC236}">
              <a16:creationId xmlns:a16="http://schemas.microsoft.com/office/drawing/2014/main" id="{00000000-0008-0000-0300-000006000000}"/>
            </a:ext>
          </a:extLst>
        </xdr:cNvPr>
        <xdr:cNvCxnSpPr/>
      </xdr:nvCxnSpPr>
      <xdr:spPr>
        <a:xfrm flipH="1">
          <a:off x="3001736" y="4608160"/>
          <a:ext cx="4284" cy="6356475"/>
        </a:xfrm>
        <a:prstGeom prst="line">
          <a:avLst/>
        </a:prstGeom>
        <a:ln w="12700">
          <a:gradFill flip="none" rotWithShape="1">
            <a:gsLst>
              <a:gs pos="0">
                <a:srgbClr val="FF0000"/>
              </a:gs>
              <a:gs pos="48000">
                <a:schemeClr val="accent2">
                  <a:lumMod val="97000"/>
                  <a:lumOff val="3000"/>
                </a:schemeClr>
              </a:gs>
              <a:gs pos="100000">
                <a:schemeClr val="accent2">
                  <a:lumMod val="60000"/>
                  <a:lumOff val="40000"/>
                </a:schemeClr>
              </a:gs>
            </a:gsLst>
            <a:lin ang="16200000" scaled="1"/>
            <a:tileRect/>
          </a:gra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4960</xdr:colOff>
      <xdr:row>56</xdr:row>
      <xdr:rowOff>96738</xdr:rowOff>
    </xdr:from>
    <xdr:to>
      <xdr:col>5</xdr:col>
      <xdr:colOff>238960</xdr:colOff>
      <xdr:row>56</xdr:row>
      <xdr:rowOff>99785</xdr:rowOff>
    </xdr:to>
    <xdr:cxnSp macro="">
      <xdr:nvCxnSpPr>
        <xdr:cNvPr id="7" name="Conector recto de flecha 6">
          <a:extLst>
            <a:ext uri="{FF2B5EF4-FFF2-40B4-BE49-F238E27FC236}">
              <a16:creationId xmlns:a16="http://schemas.microsoft.com/office/drawing/2014/main" id="{00000000-0008-0000-0300-000007000000}"/>
            </a:ext>
          </a:extLst>
        </xdr:cNvPr>
        <xdr:cNvCxnSpPr/>
      </xdr:nvCxnSpPr>
      <xdr:spPr>
        <a:xfrm>
          <a:off x="3002160" y="10961588"/>
          <a:ext cx="234000" cy="304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13685</xdr:colOff>
      <xdr:row>25</xdr:row>
      <xdr:rowOff>71164</xdr:rowOff>
    </xdr:from>
    <xdr:to>
      <xdr:col>5</xdr:col>
      <xdr:colOff>240485</xdr:colOff>
      <xdr:row>25</xdr:row>
      <xdr:rowOff>74211</xdr:rowOff>
    </xdr:to>
    <xdr:cxnSp macro="">
      <xdr:nvCxnSpPr>
        <xdr:cNvPr id="8" name="Conector recto de flecha 7">
          <a:extLst>
            <a:ext uri="{FF2B5EF4-FFF2-40B4-BE49-F238E27FC236}">
              <a16:creationId xmlns:a16="http://schemas.microsoft.com/office/drawing/2014/main" id="{00000000-0008-0000-0300-000008000000}"/>
            </a:ext>
          </a:extLst>
        </xdr:cNvPr>
        <xdr:cNvCxnSpPr/>
      </xdr:nvCxnSpPr>
      <xdr:spPr>
        <a:xfrm>
          <a:off x="3010885" y="5227364"/>
          <a:ext cx="226800" cy="3047"/>
        </a:xfrm>
        <a:prstGeom prst="straightConnector1">
          <a:avLst/>
        </a:prstGeom>
        <a:ln w="12700">
          <a:gradFill flip="none" rotWithShape="1">
            <a:gsLst>
              <a:gs pos="0">
                <a:schemeClr val="accent4"/>
              </a:gs>
              <a:gs pos="77000">
                <a:schemeClr val="accent6"/>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120431</xdr:colOff>
      <xdr:row>28</xdr:row>
      <xdr:rowOff>0</xdr:rowOff>
    </xdr:from>
    <xdr:to>
      <xdr:col>8</xdr:col>
      <xdr:colOff>1006</xdr:colOff>
      <xdr:row>38</xdr:row>
      <xdr:rowOff>54742</xdr:rowOff>
    </xdr:to>
    <xdr:grpSp>
      <xdr:nvGrpSpPr>
        <xdr:cNvPr id="9" name="Grupo 8">
          <a:extLst>
            <a:ext uri="{FF2B5EF4-FFF2-40B4-BE49-F238E27FC236}">
              <a16:creationId xmlns:a16="http://schemas.microsoft.com/office/drawing/2014/main" id="{00000000-0008-0000-0300-000009000000}"/>
            </a:ext>
          </a:extLst>
        </xdr:cNvPr>
        <xdr:cNvGrpSpPr/>
      </xdr:nvGrpSpPr>
      <xdr:grpSpPr>
        <a:xfrm>
          <a:off x="1733187" y="4318722"/>
          <a:ext cx="465063" cy="1461844"/>
          <a:chOff x="1361567" y="3824432"/>
          <a:chExt cx="370103" cy="1440196"/>
        </a:xfrm>
      </xdr:grpSpPr>
      <xdr:cxnSp macro="">
        <xdr:nvCxnSpPr>
          <xdr:cNvPr id="10" name="Conector recto 9">
            <a:extLst>
              <a:ext uri="{FF2B5EF4-FFF2-40B4-BE49-F238E27FC236}">
                <a16:creationId xmlns:a16="http://schemas.microsoft.com/office/drawing/2014/main" id="{00000000-0008-0000-0300-00000A000000}"/>
              </a:ext>
            </a:extLst>
          </xdr:cNvPr>
          <xdr:cNvCxnSpPr/>
        </xdr:nvCxnSpPr>
        <xdr:spPr>
          <a:xfrm flipH="1">
            <a:off x="1361567" y="3824432"/>
            <a:ext cx="1547" cy="1440196"/>
          </a:xfrm>
          <a:prstGeom prst="line">
            <a:avLst/>
          </a:prstGeom>
          <a:ln w="12700">
            <a:gradFill flip="none" rotWithShape="1">
              <a:gsLst>
                <a:gs pos="0">
                  <a:schemeClr val="accent6"/>
                </a:gs>
                <a:gs pos="100000">
                  <a:schemeClr val="accent6">
                    <a:lumMod val="40000"/>
                    <a:lumOff val="60000"/>
                  </a:schemeClr>
                </a:gs>
              </a:gsLst>
              <a:lin ang="5400000" scaled="1"/>
              <a:tileRect/>
            </a:gra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11" name="Conector recto de flecha 10">
            <a:extLst>
              <a:ext uri="{FF2B5EF4-FFF2-40B4-BE49-F238E27FC236}">
                <a16:creationId xmlns:a16="http://schemas.microsoft.com/office/drawing/2014/main" id="{00000000-0008-0000-0300-00000B000000}"/>
              </a:ext>
            </a:extLst>
          </xdr:cNvPr>
          <xdr:cNvCxnSpPr/>
        </xdr:nvCxnSpPr>
        <xdr:spPr>
          <a:xfrm>
            <a:off x="1369778" y="4319443"/>
            <a:ext cx="361892" cy="3047"/>
          </a:xfrm>
          <a:prstGeom prst="straightConnector1">
            <a:avLst/>
          </a:prstGeom>
          <a:ln w="12700">
            <a:gradFill flip="none" rotWithShape="1">
              <a:gsLst>
                <a:gs pos="2000">
                  <a:schemeClr val="accent6"/>
                </a:gs>
                <a:gs pos="100000">
                  <a:schemeClr val="accent6">
                    <a:lumMod val="20000"/>
                    <a:lumOff val="8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Conector recto de flecha 11">
            <a:extLst>
              <a:ext uri="{FF2B5EF4-FFF2-40B4-BE49-F238E27FC236}">
                <a16:creationId xmlns:a16="http://schemas.microsoft.com/office/drawing/2014/main" id="{00000000-0008-0000-0300-00000C000000}"/>
              </a:ext>
            </a:extLst>
          </xdr:cNvPr>
          <xdr:cNvCxnSpPr/>
        </xdr:nvCxnSpPr>
        <xdr:spPr>
          <a:xfrm>
            <a:off x="1367041" y="5259154"/>
            <a:ext cx="361892" cy="3047"/>
          </a:xfrm>
          <a:prstGeom prst="straightConnector1">
            <a:avLst/>
          </a:prstGeom>
          <a:ln w="12700">
            <a:solidFill>
              <a:schemeClr val="accent6">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119889</xdr:colOff>
      <xdr:row>41</xdr:row>
      <xdr:rowOff>4329</xdr:rowOff>
    </xdr:from>
    <xdr:to>
      <xdr:col>10</xdr:col>
      <xdr:colOff>1951</xdr:colOff>
      <xdr:row>50</xdr:row>
      <xdr:rowOff>75020</xdr:rowOff>
    </xdr:to>
    <xdr:grpSp>
      <xdr:nvGrpSpPr>
        <xdr:cNvPr id="13" name="Grupo 12">
          <a:extLst>
            <a:ext uri="{FF2B5EF4-FFF2-40B4-BE49-F238E27FC236}">
              <a16:creationId xmlns:a16="http://schemas.microsoft.com/office/drawing/2014/main" id="{00000000-0008-0000-0300-00000D000000}"/>
            </a:ext>
          </a:extLst>
        </xdr:cNvPr>
        <xdr:cNvGrpSpPr/>
      </xdr:nvGrpSpPr>
      <xdr:grpSpPr>
        <a:xfrm>
          <a:off x="2317133" y="6152284"/>
          <a:ext cx="423256" cy="1337083"/>
          <a:chOff x="1857480" y="5629852"/>
          <a:chExt cx="371589" cy="1317600"/>
        </a:xfrm>
      </xdr:grpSpPr>
      <xdr:cxnSp macro="">
        <xdr:nvCxnSpPr>
          <xdr:cNvPr id="14" name="Conector recto 13">
            <a:extLst>
              <a:ext uri="{FF2B5EF4-FFF2-40B4-BE49-F238E27FC236}">
                <a16:creationId xmlns:a16="http://schemas.microsoft.com/office/drawing/2014/main" id="{00000000-0008-0000-0300-00000E000000}"/>
              </a:ext>
            </a:extLst>
          </xdr:cNvPr>
          <xdr:cNvCxnSpPr/>
        </xdr:nvCxnSpPr>
        <xdr:spPr>
          <a:xfrm>
            <a:off x="1857480" y="5629852"/>
            <a:ext cx="1338" cy="1317600"/>
          </a:xfrm>
          <a:prstGeom prst="line">
            <a:avLst/>
          </a:prstGeom>
          <a:ln w="12700">
            <a:solidFill>
              <a:schemeClr val="accent6">
                <a:lumMod val="40000"/>
                <a:lumOff val="60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15" name="Conector recto de flecha 14">
            <a:extLst>
              <a:ext uri="{FF2B5EF4-FFF2-40B4-BE49-F238E27FC236}">
                <a16:creationId xmlns:a16="http://schemas.microsoft.com/office/drawing/2014/main" id="{00000000-0008-0000-0300-00000F000000}"/>
              </a:ext>
            </a:extLst>
          </xdr:cNvPr>
          <xdr:cNvCxnSpPr/>
        </xdr:nvCxnSpPr>
        <xdr:spPr>
          <a:xfrm>
            <a:off x="1864143" y="6116205"/>
            <a:ext cx="364776" cy="3047"/>
          </a:xfrm>
          <a:prstGeom prst="straightConnector1">
            <a:avLst/>
          </a:prstGeom>
          <a:ln w="12700">
            <a:solidFill>
              <a:schemeClr val="accent6">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 name="Conector recto de flecha 15">
            <a:extLst>
              <a:ext uri="{FF2B5EF4-FFF2-40B4-BE49-F238E27FC236}">
                <a16:creationId xmlns:a16="http://schemas.microsoft.com/office/drawing/2014/main" id="{00000000-0008-0000-0300-000010000000}"/>
              </a:ext>
            </a:extLst>
          </xdr:cNvPr>
          <xdr:cNvCxnSpPr/>
        </xdr:nvCxnSpPr>
        <xdr:spPr>
          <a:xfrm>
            <a:off x="1864293" y="6940466"/>
            <a:ext cx="364776" cy="3047"/>
          </a:xfrm>
          <a:prstGeom prst="straightConnector1">
            <a:avLst/>
          </a:prstGeom>
          <a:ln w="12700">
            <a:solidFill>
              <a:schemeClr val="accent6">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121228</xdr:colOff>
      <xdr:row>59</xdr:row>
      <xdr:rowOff>0</xdr:rowOff>
    </xdr:from>
    <xdr:to>
      <xdr:col>6</xdr:col>
      <xdr:colOff>124114</xdr:colOff>
      <xdr:row>68</xdr:row>
      <xdr:rowOff>76955</xdr:rowOff>
    </xdr:to>
    <xdr:cxnSp macro="">
      <xdr:nvCxnSpPr>
        <xdr:cNvPr id="17" name="Conector recto 16">
          <a:extLst>
            <a:ext uri="{FF2B5EF4-FFF2-40B4-BE49-F238E27FC236}">
              <a16:creationId xmlns:a16="http://schemas.microsoft.com/office/drawing/2014/main" id="{00000000-0008-0000-0300-000011000000}"/>
            </a:ext>
          </a:extLst>
        </xdr:cNvPr>
        <xdr:cNvCxnSpPr/>
      </xdr:nvCxnSpPr>
      <xdr:spPr>
        <a:xfrm>
          <a:off x="3867728" y="11417300"/>
          <a:ext cx="2886" cy="1734305"/>
        </a:xfrm>
        <a:prstGeom prst="line">
          <a:avLst/>
        </a:prstGeom>
        <a:ln w="12700">
          <a:gradFill flip="none" rotWithShape="1">
            <a:gsLst>
              <a:gs pos="0">
                <a:srgbClr val="FF0000"/>
              </a:gs>
              <a:gs pos="100000">
                <a:schemeClr val="accent2"/>
              </a:gs>
            </a:gsLst>
            <a:lin ang="5400000" scaled="1"/>
            <a:tileRect/>
          </a:gra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127892</xdr:colOff>
      <xdr:row>62</xdr:row>
      <xdr:rowOff>70717</xdr:rowOff>
    </xdr:from>
    <xdr:to>
      <xdr:col>7</xdr:col>
      <xdr:colOff>244440</xdr:colOff>
      <xdr:row>62</xdr:row>
      <xdr:rowOff>73764</xdr:rowOff>
    </xdr:to>
    <xdr:cxnSp macro="">
      <xdr:nvCxnSpPr>
        <xdr:cNvPr id="18" name="Conector recto de flecha 17">
          <a:extLst>
            <a:ext uri="{FF2B5EF4-FFF2-40B4-BE49-F238E27FC236}">
              <a16:creationId xmlns:a16="http://schemas.microsoft.com/office/drawing/2014/main" id="{00000000-0008-0000-0300-000012000000}"/>
            </a:ext>
          </a:extLst>
        </xdr:cNvPr>
        <xdr:cNvCxnSpPr/>
      </xdr:nvCxnSpPr>
      <xdr:spPr>
        <a:xfrm>
          <a:off x="3874392" y="12040467"/>
          <a:ext cx="865848" cy="3047"/>
        </a:xfrm>
        <a:prstGeom prst="straightConnector1">
          <a:avLst/>
        </a:prstGeom>
        <a:ln w="12700">
          <a:gradFill flip="none" rotWithShape="1">
            <a:gsLst>
              <a:gs pos="0">
                <a:srgbClr val="FF0000"/>
              </a:gs>
              <a:gs pos="100000">
                <a:schemeClr val="accent2"/>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130927</xdr:colOff>
      <xdr:row>68</xdr:row>
      <xdr:rowOff>72364</xdr:rowOff>
    </xdr:from>
    <xdr:to>
      <xdr:col>7</xdr:col>
      <xdr:colOff>247475</xdr:colOff>
      <xdr:row>68</xdr:row>
      <xdr:rowOff>75411</xdr:rowOff>
    </xdr:to>
    <xdr:cxnSp macro="">
      <xdr:nvCxnSpPr>
        <xdr:cNvPr id="19" name="Conector recto de flecha 18">
          <a:extLst>
            <a:ext uri="{FF2B5EF4-FFF2-40B4-BE49-F238E27FC236}">
              <a16:creationId xmlns:a16="http://schemas.microsoft.com/office/drawing/2014/main" id="{00000000-0008-0000-0300-000013000000}"/>
            </a:ext>
          </a:extLst>
        </xdr:cNvPr>
        <xdr:cNvCxnSpPr/>
      </xdr:nvCxnSpPr>
      <xdr:spPr>
        <a:xfrm>
          <a:off x="3877427" y="13147014"/>
          <a:ext cx="865848" cy="3047"/>
        </a:xfrm>
        <a:prstGeom prst="straightConnector1">
          <a:avLst/>
        </a:prstGeom>
        <a:ln w="127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28707</xdr:colOff>
      <xdr:row>22</xdr:row>
      <xdr:rowOff>3053</xdr:rowOff>
    </xdr:from>
    <xdr:to>
      <xdr:col>22</xdr:col>
      <xdr:colOff>30529</xdr:colOff>
      <xdr:row>43</xdr:row>
      <xdr:rowOff>85166</xdr:rowOff>
    </xdr:to>
    <xdr:cxnSp macro="">
      <xdr:nvCxnSpPr>
        <xdr:cNvPr id="20" name="Conector recto 19">
          <a:extLst>
            <a:ext uri="{FF2B5EF4-FFF2-40B4-BE49-F238E27FC236}">
              <a16:creationId xmlns:a16="http://schemas.microsoft.com/office/drawing/2014/main" id="{00000000-0008-0000-0300-000014000000}"/>
            </a:ext>
          </a:extLst>
        </xdr:cNvPr>
        <xdr:cNvCxnSpPr/>
      </xdr:nvCxnSpPr>
      <xdr:spPr>
        <a:xfrm>
          <a:off x="15764007" y="4606803"/>
          <a:ext cx="1822" cy="3949263"/>
        </a:xfrm>
        <a:prstGeom prst="line">
          <a:avLst/>
        </a:prstGeom>
        <a:ln w="12700">
          <a:gradFill flip="none" rotWithShape="1">
            <a:gsLst>
              <a:gs pos="0">
                <a:schemeClr val="accent4"/>
              </a:gs>
              <a:gs pos="100000">
                <a:schemeClr val="accent4">
                  <a:lumMod val="20000"/>
                  <a:lumOff val="80000"/>
                </a:schemeClr>
              </a:gs>
            </a:gsLst>
            <a:lin ang="5400000" scaled="1"/>
            <a:tileRect/>
          </a:gra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27476</xdr:colOff>
      <xdr:row>25</xdr:row>
      <xdr:rowOff>76322</xdr:rowOff>
    </xdr:from>
    <xdr:to>
      <xdr:col>22</xdr:col>
      <xdr:colOff>243476</xdr:colOff>
      <xdr:row>25</xdr:row>
      <xdr:rowOff>79369</xdr:rowOff>
    </xdr:to>
    <xdr:cxnSp macro="">
      <xdr:nvCxnSpPr>
        <xdr:cNvPr id="21" name="Conector recto de flecha 20">
          <a:extLst>
            <a:ext uri="{FF2B5EF4-FFF2-40B4-BE49-F238E27FC236}">
              <a16:creationId xmlns:a16="http://schemas.microsoft.com/office/drawing/2014/main" id="{00000000-0008-0000-0300-000015000000}"/>
            </a:ext>
          </a:extLst>
        </xdr:cNvPr>
        <xdr:cNvCxnSpPr/>
      </xdr:nvCxnSpPr>
      <xdr:spPr>
        <a:xfrm>
          <a:off x="15762776" y="5232522"/>
          <a:ext cx="216000" cy="3047"/>
        </a:xfrm>
        <a:prstGeom prst="straightConnector1">
          <a:avLst/>
        </a:prstGeom>
        <a:ln w="12700">
          <a:gradFill flip="none" rotWithShape="1">
            <a:gsLst>
              <a:gs pos="4000">
                <a:schemeClr val="accent4"/>
              </a:gs>
              <a:gs pos="47000">
                <a:schemeClr val="accent4">
                  <a:lumMod val="40000"/>
                  <a:lumOff val="6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30529</xdr:colOff>
      <xdr:row>31</xdr:row>
      <xdr:rowOff>76322</xdr:rowOff>
    </xdr:from>
    <xdr:to>
      <xdr:col>22</xdr:col>
      <xdr:colOff>246529</xdr:colOff>
      <xdr:row>31</xdr:row>
      <xdr:rowOff>79369</xdr:rowOff>
    </xdr:to>
    <xdr:cxnSp macro="">
      <xdr:nvCxnSpPr>
        <xdr:cNvPr id="22" name="Conector recto de flecha 21">
          <a:extLst>
            <a:ext uri="{FF2B5EF4-FFF2-40B4-BE49-F238E27FC236}">
              <a16:creationId xmlns:a16="http://schemas.microsoft.com/office/drawing/2014/main" id="{00000000-0008-0000-0300-000016000000}"/>
            </a:ext>
          </a:extLst>
        </xdr:cNvPr>
        <xdr:cNvCxnSpPr/>
      </xdr:nvCxnSpPr>
      <xdr:spPr>
        <a:xfrm>
          <a:off x="15765829" y="6337422"/>
          <a:ext cx="216000" cy="3047"/>
        </a:xfrm>
        <a:prstGeom prst="straightConnector1">
          <a:avLst/>
        </a:prstGeom>
        <a:ln w="12700">
          <a:gradFill flip="none" rotWithShape="1">
            <a:gsLst>
              <a:gs pos="0">
                <a:schemeClr val="accent4"/>
              </a:gs>
              <a:gs pos="6000">
                <a:schemeClr val="accent4">
                  <a:lumMod val="40000"/>
                  <a:lumOff val="6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30529</xdr:colOff>
      <xdr:row>37</xdr:row>
      <xdr:rowOff>70216</xdr:rowOff>
    </xdr:from>
    <xdr:to>
      <xdr:col>22</xdr:col>
      <xdr:colOff>246529</xdr:colOff>
      <xdr:row>37</xdr:row>
      <xdr:rowOff>73263</xdr:rowOff>
    </xdr:to>
    <xdr:cxnSp macro="">
      <xdr:nvCxnSpPr>
        <xdr:cNvPr id="23" name="Conector recto de flecha 22">
          <a:extLst>
            <a:ext uri="{FF2B5EF4-FFF2-40B4-BE49-F238E27FC236}">
              <a16:creationId xmlns:a16="http://schemas.microsoft.com/office/drawing/2014/main" id="{00000000-0008-0000-0300-000017000000}"/>
            </a:ext>
          </a:extLst>
        </xdr:cNvPr>
        <xdr:cNvCxnSpPr/>
      </xdr:nvCxnSpPr>
      <xdr:spPr>
        <a:xfrm>
          <a:off x="15765829" y="7436216"/>
          <a:ext cx="216000" cy="3047"/>
        </a:xfrm>
        <a:prstGeom prst="straightConnector1">
          <a:avLst/>
        </a:prstGeom>
        <a:ln w="12700">
          <a:gradFill flip="none" rotWithShape="1">
            <a:gsLst>
              <a:gs pos="0">
                <a:schemeClr val="accent4"/>
              </a:gs>
              <a:gs pos="6000">
                <a:schemeClr val="accent4">
                  <a:lumMod val="40000"/>
                  <a:lumOff val="6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27476</xdr:colOff>
      <xdr:row>43</xdr:row>
      <xdr:rowOff>73269</xdr:rowOff>
    </xdr:from>
    <xdr:to>
      <xdr:col>22</xdr:col>
      <xdr:colOff>243476</xdr:colOff>
      <xdr:row>43</xdr:row>
      <xdr:rowOff>76316</xdr:rowOff>
    </xdr:to>
    <xdr:cxnSp macro="">
      <xdr:nvCxnSpPr>
        <xdr:cNvPr id="24" name="Conector recto de flecha 23">
          <a:extLst>
            <a:ext uri="{FF2B5EF4-FFF2-40B4-BE49-F238E27FC236}">
              <a16:creationId xmlns:a16="http://schemas.microsoft.com/office/drawing/2014/main" id="{00000000-0008-0000-0300-000018000000}"/>
            </a:ext>
          </a:extLst>
        </xdr:cNvPr>
        <xdr:cNvCxnSpPr/>
      </xdr:nvCxnSpPr>
      <xdr:spPr>
        <a:xfrm>
          <a:off x="15762776" y="8544169"/>
          <a:ext cx="216000" cy="3047"/>
        </a:xfrm>
        <a:prstGeom prst="straightConnector1">
          <a:avLst/>
        </a:prstGeom>
        <a:ln w="12700">
          <a:gradFill flip="none" rotWithShape="1">
            <a:gsLst>
              <a:gs pos="0">
                <a:schemeClr val="accent4"/>
              </a:gs>
              <a:gs pos="6000">
                <a:schemeClr val="accent4">
                  <a:lumMod val="40000"/>
                  <a:lumOff val="6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20064</xdr:colOff>
      <xdr:row>7</xdr:row>
      <xdr:rowOff>3329</xdr:rowOff>
    </xdr:from>
    <xdr:to>
      <xdr:col>42</xdr:col>
      <xdr:colOff>75211</xdr:colOff>
      <xdr:row>11</xdr:row>
      <xdr:rowOff>79577</xdr:rowOff>
    </xdr:to>
    <xdr:cxnSp macro="">
      <xdr:nvCxnSpPr>
        <xdr:cNvPr id="71" name="Conector angular 70">
          <a:extLst>
            <a:ext uri="{FF2B5EF4-FFF2-40B4-BE49-F238E27FC236}">
              <a16:creationId xmlns:a16="http://schemas.microsoft.com/office/drawing/2014/main" id="{00000000-0008-0000-0300-000047000000}"/>
            </a:ext>
          </a:extLst>
        </xdr:cNvPr>
        <xdr:cNvCxnSpPr/>
      </xdr:nvCxnSpPr>
      <xdr:spPr>
        <a:xfrm rot="10800000" flipV="1">
          <a:off x="9379098" y="912534"/>
          <a:ext cx="1137533" cy="624657"/>
        </a:xfrm>
        <a:prstGeom prst="bentConnector3">
          <a:avLst>
            <a:gd name="adj1" fmla="val 7308"/>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4416</xdr:colOff>
      <xdr:row>11</xdr:row>
      <xdr:rowOff>80883</xdr:rowOff>
    </xdr:from>
    <xdr:to>
      <xdr:col>46</xdr:col>
      <xdr:colOff>6106</xdr:colOff>
      <xdr:row>11</xdr:row>
      <xdr:rowOff>82428</xdr:rowOff>
    </xdr:to>
    <xdr:cxnSp macro="">
      <xdr:nvCxnSpPr>
        <xdr:cNvPr id="72" name="Conector recto de flecha 71">
          <a:extLst>
            <a:ext uri="{FF2B5EF4-FFF2-40B4-BE49-F238E27FC236}">
              <a16:creationId xmlns:a16="http://schemas.microsoft.com/office/drawing/2014/main" id="{00000000-0008-0000-0300-000048000000}"/>
            </a:ext>
          </a:extLst>
        </xdr:cNvPr>
        <xdr:cNvCxnSpPr/>
      </xdr:nvCxnSpPr>
      <xdr:spPr>
        <a:xfrm>
          <a:off x="2413037" y="1547952"/>
          <a:ext cx="965138" cy="1545"/>
        </a:xfrm>
        <a:prstGeom prst="straightConnector1">
          <a:avLst/>
        </a:prstGeom>
        <a:ln w="127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242303</xdr:colOff>
      <xdr:row>13</xdr:row>
      <xdr:rowOff>142039</xdr:rowOff>
    </xdr:from>
    <xdr:to>
      <xdr:col>49</xdr:col>
      <xdr:colOff>25066</xdr:colOff>
      <xdr:row>19</xdr:row>
      <xdr:rowOff>75197</xdr:rowOff>
    </xdr:to>
    <xdr:cxnSp macro="">
      <xdr:nvCxnSpPr>
        <xdr:cNvPr id="73" name="Conector angular 72">
          <a:extLst>
            <a:ext uri="{FF2B5EF4-FFF2-40B4-BE49-F238E27FC236}">
              <a16:creationId xmlns:a16="http://schemas.microsoft.com/office/drawing/2014/main" id="{00000000-0008-0000-0300-000049000000}"/>
            </a:ext>
          </a:extLst>
        </xdr:cNvPr>
        <xdr:cNvCxnSpPr/>
      </xdr:nvCxnSpPr>
      <xdr:spPr>
        <a:xfrm rot="10800000" flipV="1">
          <a:off x="2169200" y="1886464"/>
          <a:ext cx="1994314" cy="765227"/>
        </a:xfrm>
        <a:prstGeom prst="bentConnector3">
          <a:avLst>
            <a:gd name="adj1" fmla="val 820"/>
          </a:avLst>
        </a:prstGeom>
        <a:ln w="12700">
          <a:gradFill flip="none" rotWithShape="1">
            <a:gsLst>
              <a:gs pos="96000">
                <a:srgbClr val="FFC000"/>
              </a:gs>
              <a:gs pos="84000">
                <a:srgbClr val="DAC976"/>
              </a:gs>
              <a:gs pos="67000">
                <a:schemeClr val="accent1">
                  <a:lumMod val="45000"/>
                  <a:lumOff val="55000"/>
                </a:schemeClr>
              </a:gs>
            </a:gsLst>
            <a:lin ang="540000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6414</xdr:colOff>
      <xdr:row>19</xdr:row>
      <xdr:rowOff>76363</xdr:rowOff>
    </xdr:from>
    <xdr:to>
      <xdr:col>52</xdr:col>
      <xdr:colOff>0</xdr:colOff>
      <xdr:row>19</xdr:row>
      <xdr:rowOff>77376</xdr:rowOff>
    </xdr:to>
    <xdr:cxnSp macro="">
      <xdr:nvCxnSpPr>
        <xdr:cNvPr id="74" name="Conector recto de flecha 73">
          <a:extLst>
            <a:ext uri="{FF2B5EF4-FFF2-40B4-BE49-F238E27FC236}">
              <a16:creationId xmlns:a16="http://schemas.microsoft.com/office/drawing/2014/main" id="{00000000-0008-0000-0300-00004A000000}"/>
            </a:ext>
          </a:extLst>
        </xdr:cNvPr>
        <xdr:cNvCxnSpPr/>
      </xdr:nvCxnSpPr>
      <xdr:spPr>
        <a:xfrm flipV="1">
          <a:off x="4144862" y="2652857"/>
          <a:ext cx="716172" cy="1013"/>
        </a:xfrm>
        <a:prstGeom prst="straightConnector1">
          <a:avLst/>
        </a:prstGeom>
        <a:ln w="12700">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4536</xdr:colOff>
      <xdr:row>22</xdr:row>
      <xdr:rowOff>4410</xdr:rowOff>
    </xdr:from>
    <xdr:to>
      <xdr:col>36</xdr:col>
      <xdr:colOff>8820</xdr:colOff>
      <xdr:row>56</xdr:row>
      <xdr:rowOff>99785</xdr:rowOff>
    </xdr:to>
    <xdr:cxnSp macro="">
      <xdr:nvCxnSpPr>
        <xdr:cNvPr id="75" name="Conector recto 74">
          <a:extLst>
            <a:ext uri="{FF2B5EF4-FFF2-40B4-BE49-F238E27FC236}">
              <a16:creationId xmlns:a16="http://schemas.microsoft.com/office/drawing/2014/main" id="{00000000-0008-0000-0300-00004B000000}"/>
            </a:ext>
          </a:extLst>
        </xdr:cNvPr>
        <xdr:cNvCxnSpPr/>
      </xdr:nvCxnSpPr>
      <xdr:spPr>
        <a:xfrm flipH="1">
          <a:off x="967984" y="2996939"/>
          <a:ext cx="4284" cy="4810432"/>
        </a:xfrm>
        <a:prstGeom prst="line">
          <a:avLst/>
        </a:prstGeom>
        <a:ln w="12700">
          <a:gradFill flip="none" rotWithShape="1">
            <a:gsLst>
              <a:gs pos="0">
                <a:srgbClr val="FF0000"/>
              </a:gs>
              <a:gs pos="48000">
                <a:schemeClr val="accent2">
                  <a:lumMod val="97000"/>
                  <a:lumOff val="3000"/>
                </a:schemeClr>
              </a:gs>
              <a:gs pos="100000">
                <a:schemeClr val="accent2">
                  <a:lumMod val="60000"/>
                  <a:lumOff val="40000"/>
                </a:schemeClr>
              </a:gs>
            </a:gsLst>
            <a:lin ang="16200000" scaled="1"/>
            <a:tileRect/>
          </a:gra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4960</xdr:colOff>
      <xdr:row>56</xdr:row>
      <xdr:rowOff>96738</xdr:rowOff>
    </xdr:from>
    <xdr:to>
      <xdr:col>36</xdr:col>
      <xdr:colOff>238960</xdr:colOff>
      <xdr:row>56</xdr:row>
      <xdr:rowOff>99785</xdr:rowOff>
    </xdr:to>
    <xdr:cxnSp macro="">
      <xdr:nvCxnSpPr>
        <xdr:cNvPr id="76" name="Conector recto de flecha 75">
          <a:extLst>
            <a:ext uri="{FF2B5EF4-FFF2-40B4-BE49-F238E27FC236}">
              <a16:creationId xmlns:a16="http://schemas.microsoft.com/office/drawing/2014/main" id="{00000000-0008-0000-0300-00004C000000}"/>
            </a:ext>
          </a:extLst>
        </xdr:cNvPr>
        <xdr:cNvCxnSpPr/>
      </xdr:nvCxnSpPr>
      <xdr:spPr>
        <a:xfrm>
          <a:off x="968408" y="7804324"/>
          <a:ext cx="234000" cy="304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13685</xdr:colOff>
      <xdr:row>25</xdr:row>
      <xdr:rowOff>71164</xdr:rowOff>
    </xdr:from>
    <xdr:to>
      <xdr:col>36</xdr:col>
      <xdr:colOff>240485</xdr:colOff>
      <xdr:row>25</xdr:row>
      <xdr:rowOff>74211</xdr:rowOff>
    </xdr:to>
    <xdr:cxnSp macro="">
      <xdr:nvCxnSpPr>
        <xdr:cNvPr id="77" name="Conector recto de flecha 76">
          <a:extLst>
            <a:ext uri="{FF2B5EF4-FFF2-40B4-BE49-F238E27FC236}">
              <a16:creationId xmlns:a16="http://schemas.microsoft.com/office/drawing/2014/main" id="{00000000-0008-0000-0300-00004D000000}"/>
            </a:ext>
          </a:extLst>
        </xdr:cNvPr>
        <xdr:cNvCxnSpPr/>
      </xdr:nvCxnSpPr>
      <xdr:spPr>
        <a:xfrm>
          <a:off x="977133" y="3479727"/>
          <a:ext cx="226800" cy="3047"/>
        </a:xfrm>
        <a:prstGeom prst="straightConnector1">
          <a:avLst/>
        </a:prstGeom>
        <a:ln w="12700">
          <a:gradFill flip="none" rotWithShape="1">
            <a:gsLst>
              <a:gs pos="0">
                <a:schemeClr val="accent4"/>
              </a:gs>
              <a:gs pos="77000">
                <a:schemeClr val="accent6"/>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120431</xdr:colOff>
      <xdr:row>28</xdr:row>
      <xdr:rowOff>0</xdr:rowOff>
    </xdr:from>
    <xdr:to>
      <xdr:col>39</xdr:col>
      <xdr:colOff>1006</xdr:colOff>
      <xdr:row>38</xdr:row>
      <xdr:rowOff>54742</xdr:rowOff>
    </xdr:to>
    <xdr:grpSp>
      <xdr:nvGrpSpPr>
        <xdr:cNvPr id="78" name="Grupo 77">
          <a:extLst>
            <a:ext uri="{FF2B5EF4-FFF2-40B4-BE49-F238E27FC236}">
              <a16:creationId xmlns:a16="http://schemas.microsoft.com/office/drawing/2014/main" id="{00000000-0008-0000-0300-00004E000000}"/>
            </a:ext>
          </a:extLst>
        </xdr:cNvPr>
        <xdr:cNvGrpSpPr/>
      </xdr:nvGrpSpPr>
      <xdr:grpSpPr>
        <a:xfrm>
          <a:off x="10381454" y="4318722"/>
          <a:ext cx="551654" cy="1461844"/>
          <a:chOff x="1361567" y="3824432"/>
          <a:chExt cx="370103" cy="1440196"/>
        </a:xfrm>
      </xdr:grpSpPr>
      <xdr:cxnSp macro="">
        <xdr:nvCxnSpPr>
          <xdr:cNvPr id="79" name="Conector recto 78">
            <a:extLst>
              <a:ext uri="{FF2B5EF4-FFF2-40B4-BE49-F238E27FC236}">
                <a16:creationId xmlns:a16="http://schemas.microsoft.com/office/drawing/2014/main" id="{00000000-0008-0000-0300-00004F000000}"/>
              </a:ext>
            </a:extLst>
          </xdr:cNvPr>
          <xdr:cNvCxnSpPr/>
        </xdr:nvCxnSpPr>
        <xdr:spPr>
          <a:xfrm flipH="1">
            <a:off x="1361567" y="3824432"/>
            <a:ext cx="1547" cy="1440196"/>
          </a:xfrm>
          <a:prstGeom prst="line">
            <a:avLst/>
          </a:prstGeom>
          <a:ln w="12700">
            <a:gradFill flip="none" rotWithShape="1">
              <a:gsLst>
                <a:gs pos="0">
                  <a:schemeClr val="accent6"/>
                </a:gs>
                <a:gs pos="100000">
                  <a:schemeClr val="accent6">
                    <a:lumMod val="40000"/>
                    <a:lumOff val="60000"/>
                  </a:schemeClr>
                </a:gs>
              </a:gsLst>
              <a:lin ang="5400000" scaled="1"/>
              <a:tileRect/>
            </a:gra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80" name="Conector recto de flecha 79">
            <a:extLst>
              <a:ext uri="{FF2B5EF4-FFF2-40B4-BE49-F238E27FC236}">
                <a16:creationId xmlns:a16="http://schemas.microsoft.com/office/drawing/2014/main" id="{00000000-0008-0000-0300-000050000000}"/>
              </a:ext>
            </a:extLst>
          </xdr:cNvPr>
          <xdr:cNvCxnSpPr/>
        </xdr:nvCxnSpPr>
        <xdr:spPr>
          <a:xfrm>
            <a:off x="1369778" y="4319443"/>
            <a:ext cx="361892" cy="3047"/>
          </a:xfrm>
          <a:prstGeom prst="straightConnector1">
            <a:avLst/>
          </a:prstGeom>
          <a:ln w="12700">
            <a:gradFill flip="none" rotWithShape="1">
              <a:gsLst>
                <a:gs pos="2000">
                  <a:schemeClr val="accent6"/>
                </a:gs>
                <a:gs pos="100000">
                  <a:schemeClr val="accent6">
                    <a:lumMod val="20000"/>
                    <a:lumOff val="8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1" name="Conector recto de flecha 80">
            <a:extLst>
              <a:ext uri="{FF2B5EF4-FFF2-40B4-BE49-F238E27FC236}">
                <a16:creationId xmlns:a16="http://schemas.microsoft.com/office/drawing/2014/main" id="{00000000-0008-0000-0300-000051000000}"/>
              </a:ext>
            </a:extLst>
          </xdr:cNvPr>
          <xdr:cNvCxnSpPr/>
        </xdr:nvCxnSpPr>
        <xdr:spPr>
          <a:xfrm>
            <a:off x="1367041" y="5259154"/>
            <a:ext cx="361892" cy="3047"/>
          </a:xfrm>
          <a:prstGeom prst="straightConnector1">
            <a:avLst/>
          </a:prstGeom>
          <a:ln w="12700">
            <a:solidFill>
              <a:schemeClr val="accent6">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119889</xdr:colOff>
      <xdr:row>41</xdr:row>
      <xdr:rowOff>4329</xdr:rowOff>
    </xdr:from>
    <xdr:to>
      <xdr:col>41</xdr:col>
      <xdr:colOff>1951</xdr:colOff>
      <xdr:row>50</xdr:row>
      <xdr:rowOff>75020</xdr:rowOff>
    </xdr:to>
    <xdr:grpSp>
      <xdr:nvGrpSpPr>
        <xdr:cNvPr id="82" name="Grupo 81">
          <a:extLst>
            <a:ext uri="{FF2B5EF4-FFF2-40B4-BE49-F238E27FC236}">
              <a16:creationId xmlns:a16="http://schemas.microsoft.com/office/drawing/2014/main" id="{00000000-0008-0000-0300-000052000000}"/>
            </a:ext>
          </a:extLst>
        </xdr:cNvPr>
        <xdr:cNvGrpSpPr/>
      </xdr:nvGrpSpPr>
      <xdr:grpSpPr>
        <a:xfrm>
          <a:off x="11051991" y="6152284"/>
          <a:ext cx="434079" cy="1337083"/>
          <a:chOff x="1857480" y="5629852"/>
          <a:chExt cx="371589" cy="1317600"/>
        </a:xfrm>
      </xdr:grpSpPr>
      <xdr:cxnSp macro="">
        <xdr:nvCxnSpPr>
          <xdr:cNvPr id="83" name="Conector recto 82">
            <a:extLst>
              <a:ext uri="{FF2B5EF4-FFF2-40B4-BE49-F238E27FC236}">
                <a16:creationId xmlns:a16="http://schemas.microsoft.com/office/drawing/2014/main" id="{00000000-0008-0000-0300-000053000000}"/>
              </a:ext>
            </a:extLst>
          </xdr:cNvPr>
          <xdr:cNvCxnSpPr/>
        </xdr:nvCxnSpPr>
        <xdr:spPr>
          <a:xfrm>
            <a:off x="1857480" y="5629852"/>
            <a:ext cx="1338" cy="1317600"/>
          </a:xfrm>
          <a:prstGeom prst="line">
            <a:avLst/>
          </a:prstGeom>
          <a:ln w="12700">
            <a:solidFill>
              <a:schemeClr val="accent6">
                <a:lumMod val="40000"/>
                <a:lumOff val="60000"/>
              </a:schemeClr>
            </a:solidFill>
            <a:headEnd type="none"/>
            <a:tailEnd type="none"/>
          </a:ln>
        </xdr:spPr>
        <xdr:style>
          <a:lnRef idx="1">
            <a:schemeClr val="accent1"/>
          </a:lnRef>
          <a:fillRef idx="0">
            <a:schemeClr val="accent1"/>
          </a:fillRef>
          <a:effectRef idx="0">
            <a:schemeClr val="accent1"/>
          </a:effectRef>
          <a:fontRef idx="minor">
            <a:schemeClr val="tx1"/>
          </a:fontRef>
        </xdr:style>
      </xdr:cxnSp>
      <xdr:cxnSp macro="">
        <xdr:nvCxnSpPr>
          <xdr:cNvPr id="84" name="Conector recto de flecha 83">
            <a:extLst>
              <a:ext uri="{FF2B5EF4-FFF2-40B4-BE49-F238E27FC236}">
                <a16:creationId xmlns:a16="http://schemas.microsoft.com/office/drawing/2014/main" id="{00000000-0008-0000-0300-000054000000}"/>
              </a:ext>
            </a:extLst>
          </xdr:cNvPr>
          <xdr:cNvCxnSpPr/>
        </xdr:nvCxnSpPr>
        <xdr:spPr>
          <a:xfrm>
            <a:off x="1864143" y="6116205"/>
            <a:ext cx="364776" cy="3047"/>
          </a:xfrm>
          <a:prstGeom prst="straightConnector1">
            <a:avLst/>
          </a:prstGeom>
          <a:ln w="12700">
            <a:solidFill>
              <a:schemeClr val="accent6">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300-000055000000}"/>
              </a:ext>
            </a:extLst>
          </xdr:cNvPr>
          <xdr:cNvCxnSpPr/>
        </xdr:nvCxnSpPr>
        <xdr:spPr>
          <a:xfrm>
            <a:off x="1864293" y="6940466"/>
            <a:ext cx="364776" cy="3047"/>
          </a:xfrm>
          <a:prstGeom prst="straightConnector1">
            <a:avLst/>
          </a:prstGeom>
          <a:ln w="12700">
            <a:solidFill>
              <a:schemeClr val="accent6">
                <a:lumMod val="40000"/>
                <a:lumOff val="60000"/>
              </a:schemeClr>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37</xdr:col>
      <xdr:colOff>121228</xdr:colOff>
      <xdr:row>59</xdr:row>
      <xdr:rowOff>0</xdr:rowOff>
    </xdr:from>
    <xdr:to>
      <xdr:col>37</xdr:col>
      <xdr:colOff>124114</xdr:colOff>
      <xdr:row>68</xdr:row>
      <xdr:rowOff>76955</xdr:rowOff>
    </xdr:to>
    <xdr:cxnSp macro="">
      <xdr:nvCxnSpPr>
        <xdr:cNvPr id="86" name="Conector recto 85">
          <a:extLst>
            <a:ext uri="{FF2B5EF4-FFF2-40B4-BE49-F238E27FC236}">
              <a16:creationId xmlns:a16="http://schemas.microsoft.com/office/drawing/2014/main" id="{00000000-0008-0000-0300-000056000000}"/>
            </a:ext>
          </a:extLst>
        </xdr:cNvPr>
        <xdr:cNvCxnSpPr/>
      </xdr:nvCxnSpPr>
      <xdr:spPr>
        <a:xfrm>
          <a:off x="1325538" y="8123621"/>
          <a:ext cx="2886" cy="1427242"/>
        </a:xfrm>
        <a:prstGeom prst="line">
          <a:avLst/>
        </a:prstGeom>
        <a:ln w="12700">
          <a:gradFill flip="none" rotWithShape="1">
            <a:gsLst>
              <a:gs pos="0">
                <a:srgbClr val="FF0000"/>
              </a:gs>
              <a:gs pos="100000">
                <a:schemeClr val="accent2"/>
              </a:gs>
            </a:gsLst>
            <a:lin ang="5400000" scaled="1"/>
            <a:tileRect/>
          </a:gra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127892</xdr:colOff>
      <xdr:row>62</xdr:row>
      <xdr:rowOff>70717</xdr:rowOff>
    </xdr:from>
    <xdr:to>
      <xdr:col>38</xdr:col>
      <xdr:colOff>244440</xdr:colOff>
      <xdr:row>62</xdr:row>
      <xdr:rowOff>73764</xdr:rowOff>
    </xdr:to>
    <xdr:cxnSp macro="">
      <xdr:nvCxnSpPr>
        <xdr:cNvPr id="87" name="Conector recto de flecha 86">
          <a:extLst>
            <a:ext uri="{FF2B5EF4-FFF2-40B4-BE49-F238E27FC236}">
              <a16:creationId xmlns:a16="http://schemas.microsoft.com/office/drawing/2014/main" id="{00000000-0008-0000-0300-000057000000}"/>
            </a:ext>
          </a:extLst>
        </xdr:cNvPr>
        <xdr:cNvCxnSpPr/>
      </xdr:nvCxnSpPr>
      <xdr:spPr>
        <a:xfrm>
          <a:off x="1332202" y="8610372"/>
          <a:ext cx="357410" cy="3047"/>
        </a:xfrm>
        <a:prstGeom prst="straightConnector1">
          <a:avLst/>
        </a:prstGeom>
        <a:ln w="12700">
          <a:gradFill flip="none" rotWithShape="1">
            <a:gsLst>
              <a:gs pos="0">
                <a:srgbClr val="FF0000"/>
              </a:gs>
              <a:gs pos="100000">
                <a:schemeClr val="accent2"/>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130927</xdr:colOff>
      <xdr:row>68</xdr:row>
      <xdr:rowOff>72364</xdr:rowOff>
    </xdr:from>
    <xdr:to>
      <xdr:col>38</xdr:col>
      <xdr:colOff>247475</xdr:colOff>
      <xdr:row>68</xdr:row>
      <xdr:rowOff>75411</xdr:rowOff>
    </xdr:to>
    <xdr:cxnSp macro="">
      <xdr:nvCxnSpPr>
        <xdr:cNvPr id="88" name="Conector recto de flecha 87">
          <a:extLst>
            <a:ext uri="{FF2B5EF4-FFF2-40B4-BE49-F238E27FC236}">
              <a16:creationId xmlns:a16="http://schemas.microsoft.com/office/drawing/2014/main" id="{00000000-0008-0000-0300-000058000000}"/>
            </a:ext>
          </a:extLst>
        </xdr:cNvPr>
        <xdr:cNvCxnSpPr/>
      </xdr:nvCxnSpPr>
      <xdr:spPr>
        <a:xfrm>
          <a:off x="1335237" y="9546272"/>
          <a:ext cx="351060" cy="3047"/>
        </a:xfrm>
        <a:prstGeom prst="straightConnector1">
          <a:avLst/>
        </a:prstGeom>
        <a:ln w="127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28707</xdr:colOff>
      <xdr:row>22</xdr:row>
      <xdr:rowOff>3053</xdr:rowOff>
    </xdr:from>
    <xdr:to>
      <xdr:col>53</xdr:col>
      <xdr:colOff>30529</xdr:colOff>
      <xdr:row>43</xdr:row>
      <xdr:rowOff>85166</xdr:rowOff>
    </xdr:to>
    <xdr:cxnSp macro="">
      <xdr:nvCxnSpPr>
        <xdr:cNvPr id="89" name="Conector recto 88">
          <a:extLst>
            <a:ext uri="{FF2B5EF4-FFF2-40B4-BE49-F238E27FC236}">
              <a16:creationId xmlns:a16="http://schemas.microsoft.com/office/drawing/2014/main" id="{00000000-0008-0000-0300-000059000000}"/>
            </a:ext>
          </a:extLst>
        </xdr:cNvPr>
        <xdr:cNvCxnSpPr/>
      </xdr:nvCxnSpPr>
      <xdr:spPr>
        <a:xfrm>
          <a:off x="5130604" y="2995582"/>
          <a:ext cx="1822" cy="2994354"/>
        </a:xfrm>
        <a:prstGeom prst="line">
          <a:avLst/>
        </a:prstGeom>
        <a:ln w="12700">
          <a:gradFill flip="none" rotWithShape="1">
            <a:gsLst>
              <a:gs pos="0">
                <a:schemeClr val="accent4"/>
              </a:gs>
              <a:gs pos="100000">
                <a:schemeClr val="accent4">
                  <a:lumMod val="20000"/>
                  <a:lumOff val="80000"/>
                </a:schemeClr>
              </a:gs>
            </a:gsLst>
            <a:lin ang="5400000" scaled="1"/>
            <a:tileRect/>
          </a:gradFill>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27476</xdr:colOff>
      <xdr:row>25</xdr:row>
      <xdr:rowOff>76322</xdr:rowOff>
    </xdr:from>
    <xdr:to>
      <xdr:col>53</xdr:col>
      <xdr:colOff>243476</xdr:colOff>
      <xdr:row>25</xdr:row>
      <xdr:rowOff>79369</xdr:rowOff>
    </xdr:to>
    <xdr:cxnSp macro="">
      <xdr:nvCxnSpPr>
        <xdr:cNvPr id="90" name="Conector recto de flecha 89">
          <a:extLst>
            <a:ext uri="{FF2B5EF4-FFF2-40B4-BE49-F238E27FC236}">
              <a16:creationId xmlns:a16="http://schemas.microsoft.com/office/drawing/2014/main" id="{00000000-0008-0000-0300-00005A000000}"/>
            </a:ext>
          </a:extLst>
        </xdr:cNvPr>
        <xdr:cNvCxnSpPr/>
      </xdr:nvCxnSpPr>
      <xdr:spPr>
        <a:xfrm>
          <a:off x="5129373" y="3484885"/>
          <a:ext cx="216000" cy="3047"/>
        </a:xfrm>
        <a:prstGeom prst="straightConnector1">
          <a:avLst/>
        </a:prstGeom>
        <a:ln w="12700">
          <a:gradFill flip="none" rotWithShape="1">
            <a:gsLst>
              <a:gs pos="4000">
                <a:schemeClr val="accent4"/>
              </a:gs>
              <a:gs pos="47000">
                <a:schemeClr val="accent4">
                  <a:lumMod val="40000"/>
                  <a:lumOff val="6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30529</xdr:colOff>
      <xdr:row>31</xdr:row>
      <xdr:rowOff>76322</xdr:rowOff>
    </xdr:from>
    <xdr:to>
      <xdr:col>53</xdr:col>
      <xdr:colOff>246529</xdr:colOff>
      <xdr:row>31</xdr:row>
      <xdr:rowOff>79369</xdr:rowOff>
    </xdr:to>
    <xdr:cxnSp macro="">
      <xdr:nvCxnSpPr>
        <xdr:cNvPr id="91" name="Conector recto de flecha 90">
          <a:extLst>
            <a:ext uri="{FF2B5EF4-FFF2-40B4-BE49-F238E27FC236}">
              <a16:creationId xmlns:a16="http://schemas.microsoft.com/office/drawing/2014/main" id="{00000000-0008-0000-0300-00005B000000}"/>
            </a:ext>
          </a:extLst>
        </xdr:cNvPr>
        <xdr:cNvCxnSpPr/>
      </xdr:nvCxnSpPr>
      <xdr:spPr>
        <a:xfrm>
          <a:off x="5132426" y="4316954"/>
          <a:ext cx="209650" cy="3047"/>
        </a:xfrm>
        <a:prstGeom prst="straightConnector1">
          <a:avLst/>
        </a:prstGeom>
        <a:ln w="12700">
          <a:gradFill flip="none" rotWithShape="1">
            <a:gsLst>
              <a:gs pos="0">
                <a:schemeClr val="accent4"/>
              </a:gs>
              <a:gs pos="6000">
                <a:schemeClr val="accent4">
                  <a:lumMod val="40000"/>
                  <a:lumOff val="6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30529</xdr:colOff>
      <xdr:row>37</xdr:row>
      <xdr:rowOff>70216</xdr:rowOff>
    </xdr:from>
    <xdr:to>
      <xdr:col>53</xdr:col>
      <xdr:colOff>246529</xdr:colOff>
      <xdr:row>37</xdr:row>
      <xdr:rowOff>73263</xdr:rowOff>
    </xdr:to>
    <xdr:cxnSp macro="">
      <xdr:nvCxnSpPr>
        <xdr:cNvPr id="92" name="Conector recto de flecha 91">
          <a:extLst>
            <a:ext uri="{FF2B5EF4-FFF2-40B4-BE49-F238E27FC236}">
              <a16:creationId xmlns:a16="http://schemas.microsoft.com/office/drawing/2014/main" id="{00000000-0008-0000-0300-00005C000000}"/>
            </a:ext>
          </a:extLst>
        </xdr:cNvPr>
        <xdr:cNvCxnSpPr/>
      </xdr:nvCxnSpPr>
      <xdr:spPr>
        <a:xfrm>
          <a:off x="5132426" y="5142917"/>
          <a:ext cx="209650" cy="3047"/>
        </a:xfrm>
        <a:prstGeom prst="straightConnector1">
          <a:avLst/>
        </a:prstGeom>
        <a:ln w="12700">
          <a:gradFill flip="none" rotWithShape="1">
            <a:gsLst>
              <a:gs pos="0">
                <a:schemeClr val="accent4"/>
              </a:gs>
              <a:gs pos="6000">
                <a:schemeClr val="accent4">
                  <a:lumMod val="40000"/>
                  <a:lumOff val="6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27476</xdr:colOff>
      <xdr:row>43</xdr:row>
      <xdr:rowOff>73269</xdr:rowOff>
    </xdr:from>
    <xdr:to>
      <xdr:col>53</xdr:col>
      <xdr:colOff>243476</xdr:colOff>
      <xdr:row>43</xdr:row>
      <xdr:rowOff>76316</xdr:rowOff>
    </xdr:to>
    <xdr:cxnSp macro="">
      <xdr:nvCxnSpPr>
        <xdr:cNvPr id="93" name="Conector recto de flecha 92">
          <a:extLst>
            <a:ext uri="{FF2B5EF4-FFF2-40B4-BE49-F238E27FC236}">
              <a16:creationId xmlns:a16="http://schemas.microsoft.com/office/drawing/2014/main" id="{00000000-0008-0000-0300-00005D000000}"/>
            </a:ext>
          </a:extLst>
        </xdr:cNvPr>
        <xdr:cNvCxnSpPr/>
      </xdr:nvCxnSpPr>
      <xdr:spPr>
        <a:xfrm>
          <a:off x="5129373" y="5978039"/>
          <a:ext cx="216000" cy="3047"/>
        </a:xfrm>
        <a:prstGeom prst="straightConnector1">
          <a:avLst/>
        </a:prstGeom>
        <a:ln w="12700">
          <a:gradFill flip="none" rotWithShape="1">
            <a:gsLst>
              <a:gs pos="0">
                <a:schemeClr val="accent4"/>
              </a:gs>
              <a:gs pos="6000">
                <a:schemeClr val="accent4">
                  <a:lumMod val="40000"/>
                  <a:lumOff val="60000"/>
                </a:schemeClr>
              </a:gs>
            </a:gsLst>
            <a:lin ang="0" scaled="1"/>
            <a:tileRect/>
          </a:gra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1</xdr:col>
      <xdr:colOff>1623580</xdr:colOff>
      <xdr:row>3</xdr:row>
      <xdr:rowOff>47625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57150"/>
          <a:ext cx="1623580"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2</xdr:col>
      <xdr:colOff>1436255</xdr:colOff>
      <xdr:row>3</xdr:row>
      <xdr:rowOff>57150</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66675"/>
          <a:ext cx="1623580" cy="476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2</xdr:col>
      <xdr:colOff>1452130</xdr:colOff>
      <xdr:row>2</xdr:row>
      <xdr:rowOff>161925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66675"/>
          <a:ext cx="1623580" cy="4762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1623580</xdr:colOff>
      <xdr:row>2</xdr:row>
      <xdr:rowOff>161925</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66675"/>
          <a:ext cx="1623580" cy="476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2</xdr:col>
      <xdr:colOff>1452130</xdr:colOff>
      <xdr:row>2</xdr:row>
      <xdr:rowOff>152400</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57150"/>
          <a:ext cx="1623580" cy="476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1</xdr:col>
      <xdr:colOff>1623580</xdr:colOff>
      <xdr:row>3</xdr:row>
      <xdr:rowOff>9525</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76200"/>
          <a:ext cx="1623580" cy="4762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57150</xdr:rowOff>
    </xdr:from>
    <xdr:to>
      <xdr:col>3</xdr:col>
      <xdr:colOff>86880</xdr:colOff>
      <xdr:row>3</xdr:row>
      <xdr:rowOff>47625</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57150"/>
          <a:ext cx="1623580"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7"/>
  <sheetViews>
    <sheetView workbookViewId="0">
      <selection activeCell="J33" sqref="J33"/>
    </sheetView>
  </sheetViews>
  <sheetFormatPr baseColWidth="10" defaultRowHeight="15" x14ac:dyDescent="0.25"/>
  <cols>
    <col min="4" max="4" width="11.28515625" style="138" bestFit="1" customWidth="1"/>
    <col min="8" max="8" width="10.7109375" style="138"/>
  </cols>
  <sheetData>
    <row r="2" spans="1:2" x14ac:dyDescent="0.25">
      <c r="A2" t="s">
        <v>16</v>
      </c>
    </row>
    <row r="3" spans="1:2" x14ac:dyDescent="0.25">
      <c r="A3" t="s">
        <v>157</v>
      </c>
    </row>
    <row r="6" spans="1:2" x14ac:dyDescent="0.25">
      <c r="A6" t="s">
        <v>153</v>
      </c>
    </row>
    <row r="7" spans="1:2" x14ac:dyDescent="0.25">
      <c r="A7" t="s">
        <v>154</v>
      </c>
    </row>
    <row r="8" spans="1:2" x14ac:dyDescent="0.25">
      <c r="A8" t="s">
        <v>156</v>
      </c>
    </row>
    <row r="9" spans="1:2" x14ac:dyDescent="0.25">
      <c r="A9" t="s">
        <v>214</v>
      </c>
    </row>
    <row r="10" spans="1:2" x14ac:dyDescent="0.25">
      <c r="A10" t="s">
        <v>200</v>
      </c>
    </row>
    <row r="12" spans="1:2" ht="18.399999999999999" customHeight="1" x14ac:dyDescent="0.25">
      <c r="A12" s="16" t="s">
        <v>234</v>
      </c>
    </row>
    <row r="13" spans="1:2" s="138" customFormat="1" ht="18.399999999999999" customHeight="1" x14ac:dyDescent="0.25">
      <c r="A13" s="159" t="s">
        <v>236</v>
      </c>
    </row>
    <row r="14" spans="1:2" s="138" customFormat="1" ht="18.399999999999999" customHeight="1" x14ac:dyDescent="0.25">
      <c r="A14" s="16"/>
      <c r="B14" s="138" t="s">
        <v>237</v>
      </c>
    </row>
    <row r="15" spans="1:2" s="138" customFormat="1" ht="18.399999999999999" customHeight="1" x14ac:dyDescent="0.25">
      <c r="A15" s="16"/>
      <c r="B15" s="138" t="s">
        <v>238</v>
      </c>
    </row>
    <row r="16" spans="1:2" s="164" customFormat="1" ht="18.399999999999999" customHeight="1" x14ac:dyDescent="0.25">
      <c r="A16" s="16"/>
      <c r="B16" s="164" t="s">
        <v>239</v>
      </c>
    </row>
    <row r="17" spans="1:2" s="138" customFormat="1" x14ac:dyDescent="0.25">
      <c r="A17" s="130" t="s">
        <v>242</v>
      </c>
    </row>
    <row r="18" spans="1:2" s="138" customFormat="1" x14ac:dyDescent="0.25">
      <c r="A18" s="130"/>
      <c r="B18" s="138" t="s">
        <v>241</v>
      </c>
    </row>
    <row r="19" spans="1:2" s="138" customFormat="1" x14ac:dyDescent="0.25">
      <c r="A19" s="130"/>
      <c r="B19" s="164" t="s">
        <v>240</v>
      </c>
    </row>
    <row r="20" spans="1:2" s="138" customFormat="1" x14ac:dyDescent="0.25">
      <c r="A20" s="16"/>
    </row>
    <row r="21" spans="1:2" s="138" customFormat="1" x14ac:dyDescent="0.25">
      <c r="A21" s="130"/>
    </row>
    <row r="22" spans="1:2" x14ac:dyDescent="0.25">
      <c r="A22" t="s">
        <v>243</v>
      </c>
    </row>
    <row r="23" spans="1:2" s="138" customFormat="1" x14ac:dyDescent="0.25">
      <c r="A23" s="138" t="s">
        <v>244</v>
      </c>
    </row>
    <row r="24" spans="1:2" s="138" customFormat="1" ht="18" customHeight="1" x14ac:dyDescent="0.25">
      <c r="A24" s="11" t="s">
        <v>220</v>
      </c>
    </row>
    <row r="25" spans="1:2" s="138" customFormat="1" ht="18" customHeight="1" x14ac:dyDescent="0.25">
      <c r="A25" s="138" t="s">
        <v>221</v>
      </c>
    </row>
    <row r="26" spans="1:2" s="138" customFormat="1" ht="18" customHeight="1" x14ac:dyDescent="0.25">
      <c r="A26" s="3" t="s">
        <v>235</v>
      </c>
    </row>
    <row r="27" spans="1:2" s="138" customFormat="1" x14ac:dyDescent="0.25">
      <c r="A27" s="138" t="s">
        <v>222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V34"/>
  <sheetViews>
    <sheetView showGridLines="0" workbookViewId="0">
      <selection activeCell="B6" sqref="B6"/>
    </sheetView>
  </sheetViews>
  <sheetFormatPr baseColWidth="10" defaultColWidth="10.7109375" defaultRowHeight="14.25" x14ac:dyDescent="0.2"/>
  <cols>
    <col min="1" max="1" width="1.85546875" style="22" customWidth="1"/>
    <col min="2" max="2" width="27.28515625" style="22" customWidth="1"/>
    <col min="3" max="6" width="11.7109375" style="22" customWidth="1"/>
    <col min="7" max="7" width="0.7109375" style="47" customWidth="1"/>
    <col min="8" max="11" width="11.7109375" style="22" customWidth="1"/>
    <col min="12" max="12" width="0.7109375" style="47" customWidth="1"/>
    <col min="13" max="16" width="11.7109375" style="22" customWidth="1"/>
    <col min="17" max="16384" width="10.7109375" style="22"/>
  </cols>
  <sheetData>
    <row r="5" spans="2:22" ht="15" x14ac:dyDescent="0.25">
      <c r="P5" s="98" t="s">
        <v>125</v>
      </c>
    </row>
    <row r="6" spans="2:22" ht="15.75" x14ac:dyDescent="0.25">
      <c r="B6" s="14" t="s">
        <v>384</v>
      </c>
    </row>
    <row r="7" spans="2:22" ht="18" x14ac:dyDescent="0.2">
      <c r="B7" s="21"/>
      <c r="C7" s="25"/>
      <c r="D7" s="25"/>
      <c r="E7" s="26"/>
    </row>
    <row r="8" spans="2:22" ht="18" customHeight="1" x14ac:dyDescent="0.2">
      <c r="B8" s="410"/>
      <c r="C8" s="407" t="s">
        <v>7</v>
      </c>
      <c r="D8" s="408"/>
      <c r="E8" s="408"/>
      <c r="F8" s="409"/>
      <c r="G8" s="48"/>
      <c r="H8" s="407" t="s">
        <v>9</v>
      </c>
      <c r="I8" s="408"/>
      <c r="J8" s="408"/>
      <c r="K8" s="409"/>
      <c r="L8" s="48"/>
      <c r="M8" s="407" t="s">
        <v>8</v>
      </c>
      <c r="N8" s="408"/>
      <c r="O8" s="408"/>
      <c r="P8" s="409"/>
    </row>
    <row r="9" spans="2:22" ht="25.5" x14ac:dyDescent="0.2">
      <c r="B9" s="411"/>
      <c r="C9" s="27" t="s">
        <v>17</v>
      </c>
      <c r="D9" s="27" t="s">
        <v>18</v>
      </c>
      <c r="E9" s="28" t="s">
        <v>5</v>
      </c>
      <c r="F9" s="28" t="s">
        <v>6</v>
      </c>
      <c r="G9" s="49"/>
      <c r="H9" s="27" t="s">
        <v>17</v>
      </c>
      <c r="I9" s="27" t="s">
        <v>18</v>
      </c>
      <c r="J9" s="28" t="s">
        <v>5</v>
      </c>
      <c r="K9" s="28" t="s">
        <v>6</v>
      </c>
      <c r="L9" s="49"/>
      <c r="M9" s="27" t="s">
        <v>17</v>
      </c>
      <c r="N9" s="27" t="s">
        <v>18</v>
      </c>
      <c r="O9" s="28" t="s">
        <v>5</v>
      </c>
      <c r="P9" s="28" t="s">
        <v>6</v>
      </c>
    </row>
    <row r="10" spans="2:22" s="38" customFormat="1" ht="7.9" customHeight="1" x14ac:dyDescent="0.2">
      <c r="B10" s="44"/>
      <c r="C10" s="39"/>
      <c r="D10" s="39"/>
      <c r="E10" s="40"/>
      <c r="F10" s="40"/>
      <c r="G10" s="42"/>
      <c r="H10" s="39"/>
      <c r="I10" s="41"/>
      <c r="J10" s="42"/>
      <c r="K10" s="42"/>
      <c r="L10" s="42"/>
      <c r="M10" s="41"/>
      <c r="N10" s="41"/>
      <c r="O10" s="42"/>
      <c r="P10" s="42"/>
    </row>
    <row r="11" spans="2:22" x14ac:dyDescent="0.2">
      <c r="B11" s="29" t="s">
        <v>54</v>
      </c>
      <c r="C11" s="43">
        <v>22463.271560000136</v>
      </c>
      <c r="D11" s="43">
        <v>2477.1224600000037</v>
      </c>
      <c r="E11" s="135">
        <v>58.939444198794952</v>
      </c>
      <c r="F11" s="135">
        <v>9.932170510271634</v>
      </c>
      <c r="G11" s="45"/>
      <c r="H11" s="43">
        <v>10457.478940000023</v>
      </c>
      <c r="I11" s="43">
        <v>1323.7960899999987</v>
      </c>
      <c r="J11" s="135">
        <v>54.285236400895798</v>
      </c>
      <c r="K11" s="135">
        <v>11.236441612890488</v>
      </c>
      <c r="L11" s="45"/>
      <c r="M11" s="43">
        <v>12005.792619999929</v>
      </c>
      <c r="N11" s="43">
        <v>1153.3263699999982</v>
      </c>
      <c r="O11" s="135">
        <v>63.839719585924691</v>
      </c>
      <c r="P11" s="135">
        <v>8.7644649377853554</v>
      </c>
    </row>
    <row r="12" spans="2:22" x14ac:dyDescent="0.2">
      <c r="B12" s="29" t="s">
        <v>35</v>
      </c>
      <c r="C12" s="147">
        <v>3626.8322499999877</v>
      </c>
      <c r="D12" s="147">
        <v>622.78857999999843</v>
      </c>
      <c r="E12" s="146">
        <v>57.469503554961356</v>
      </c>
      <c r="F12" s="146">
        <v>14.655156422508417</v>
      </c>
      <c r="G12" s="45"/>
      <c r="H12" s="147">
        <v>1624.2362299999982</v>
      </c>
      <c r="I12" s="147">
        <v>343.39179000000001</v>
      </c>
      <c r="J12" s="146">
        <v>52.083784961470755</v>
      </c>
      <c r="K12" s="146">
        <v>17.452068506322668</v>
      </c>
      <c r="L12" s="45"/>
      <c r="M12" s="147">
        <v>2002.596020000004</v>
      </c>
      <c r="N12" s="147">
        <v>279.39678999999967</v>
      </c>
      <c r="O12" s="146">
        <v>63.095055992974402</v>
      </c>
      <c r="P12" s="146">
        <v>12.243543834829138</v>
      </c>
    </row>
    <row r="13" spans="2:22" x14ac:dyDescent="0.2">
      <c r="B13" s="30" t="s">
        <v>36</v>
      </c>
      <c r="C13" s="147">
        <v>629.33823999999925</v>
      </c>
      <c r="D13" s="147">
        <v>52.488870000000013</v>
      </c>
      <c r="E13" s="146">
        <v>57.980258821475871</v>
      </c>
      <c r="F13" s="146">
        <v>7.6982667937624347</v>
      </c>
      <c r="G13" s="45"/>
      <c r="H13" s="147">
        <v>287.10959000000014</v>
      </c>
      <c r="I13" s="147">
        <v>31.745940000000008</v>
      </c>
      <c r="J13" s="146">
        <v>53.838716658544648</v>
      </c>
      <c r="K13" s="146">
        <v>9.9562143394533553</v>
      </c>
      <c r="L13" s="45"/>
      <c r="M13" s="147">
        <v>342.22865000000024</v>
      </c>
      <c r="N13" s="147">
        <v>20.742929999999998</v>
      </c>
      <c r="O13" s="146">
        <v>62.182250161921985</v>
      </c>
      <c r="P13" s="146">
        <v>5.7147532046448335</v>
      </c>
      <c r="V13" s="22" t="s">
        <v>128</v>
      </c>
    </row>
    <row r="14" spans="2:22" x14ac:dyDescent="0.2">
      <c r="B14" s="30" t="s">
        <v>37</v>
      </c>
      <c r="C14" s="147">
        <v>436.23280999999957</v>
      </c>
      <c r="D14" s="147">
        <v>40.110249999999994</v>
      </c>
      <c r="E14" s="146">
        <v>52.474876715291565</v>
      </c>
      <c r="F14" s="146">
        <v>8.4204543674888477</v>
      </c>
      <c r="G14" s="45"/>
      <c r="H14" s="147">
        <v>209.80482000000015</v>
      </c>
      <c r="I14" s="147">
        <v>24.155369999999998</v>
      </c>
      <c r="J14" s="146">
        <v>48.923042564957235</v>
      </c>
      <c r="K14" s="146">
        <v>10.324564191882381</v>
      </c>
      <c r="L14" s="45"/>
      <c r="M14" s="147">
        <v>226.42799000000039</v>
      </c>
      <c r="N14" s="147">
        <v>15.954880000000003</v>
      </c>
      <c r="O14" s="146">
        <v>56.429307542510188</v>
      </c>
      <c r="P14" s="146">
        <v>6.5825113796201764</v>
      </c>
    </row>
    <row r="15" spans="2:22" x14ac:dyDescent="0.2">
      <c r="B15" s="30" t="s">
        <v>38</v>
      </c>
      <c r="C15" s="147">
        <v>614.62064000000112</v>
      </c>
      <c r="D15" s="147">
        <v>51.992300000000029</v>
      </c>
      <c r="E15" s="146">
        <v>62.327077739767454</v>
      </c>
      <c r="F15" s="146">
        <v>7.7994735595741576</v>
      </c>
      <c r="G15" s="45"/>
      <c r="H15" s="147">
        <v>288.05106000000012</v>
      </c>
      <c r="I15" s="147">
        <v>23.537309999999994</v>
      </c>
      <c r="J15" s="146">
        <v>57.525374280128283</v>
      </c>
      <c r="K15" s="146">
        <v>7.5539757790061248</v>
      </c>
      <c r="L15" s="45"/>
      <c r="M15" s="147">
        <v>326.56958000000003</v>
      </c>
      <c r="N15" s="147">
        <v>28.454989999999995</v>
      </c>
      <c r="O15" s="146">
        <v>67.25401373065209</v>
      </c>
      <c r="P15" s="146">
        <v>8.0149354170050806</v>
      </c>
    </row>
    <row r="16" spans="2:22" x14ac:dyDescent="0.2">
      <c r="B16" s="29" t="s">
        <v>39</v>
      </c>
      <c r="C16" s="147">
        <v>1043.6380000000015</v>
      </c>
      <c r="D16" s="147">
        <v>150.86509000000009</v>
      </c>
      <c r="E16" s="146">
        <v>60.309834523319083</v>
      </c>
      <c r="F16" s="146">
        <v>12.629945561714695</v>
      </c>
      <c r="G16" s="45"/>
      <c r="H16" s="147">
        <v>489.13663000000054</v>
      </c>
      <c r="I16" s="147">
        <v>81.288920000000005</v>
      </c>
      <c r="J16" s="146">
        <v>56.472374890235699</v>
      </c>
      <c r="K16" s="146">
        <v>14.250574855912385</v>
      </c>
      <c r="L16" s="45"/>
      <c r="M16" s="147">
        <v>554.50137000000029</v>
      </c>
      <c r="N16" s="147">
        <v>69.576169999999991</v>
      </c>
      <c r="O16" s="146">
        <v>64.303805064484465</v>
      </c>
      <c r="P16" s="146">
        <v>11.148641881904606</v>
      </c>
    </row>
    <row r="17" spans="2:16" x14ac:dyDescent="0.2">
      <c r="B17" s="29" t="s">
        <v>40</v>
      </c>
      <c r="C17" s="147">
        <v>266.02471999999932</v>
      </c>
      <c r="D17" s="147">
        <v>19.31184</v>
      </c>
      <c r="E17" s="146">
        <v>54.985185771002001</v>
      </c>
      <c r="F17" s="146">
        <v>6.7680916879351338</v>
      </c>
      <c r="G17" s="45"/>
      <c r="H17" s="147">
        <v>126.77017000000006</v>
      </c>
      <c r="I17" s="147">
        <v>9.9029199999999982</v>
      </c>
      <c r="J17" s="146">
        <v>50.710146768179712</v>
      </c>
      <c r="K17" s="146">
        <v>7.2456984765618406</v>
      </c>
      <c r="L17" s="45"/>
      <c r="M17" s="147">
        <v>139.25454999999991</v>
      </c>
      <c r="N17" s="147">
        <v>9.4089200000000037</v>
      </c>
      <c r="O17" s="146">
        <v>59.604794076578116</v>
      </c>
      <c r="P17" s="146">
        <v>6.3290060429774782</v>
      </c>
    </row>
    <row r="18" spans="2:16" x14ac:dyDescent="0.2">
      <c r="B18" s="29" t="s">
        <v>41</v>
      </c>
      <c r="C18" s="147">
        <v>1052.6657299999988</v>
      </c>
      <c r="D18" s="147">
        <v>96.051830000000024</v>
      </c>
      <c r="E18" s="146">
        <v>54.429473385528851</v>
      </c>
      <c r="F18" s="146">
        <v>8.3616576732752392</v>
      </c>
      <c r="G18" s="45"/>
      <c r="H18" s="147">
        <v>478.78220999999979</v>
      </c>
      <c r="I18" s="147">
        <v>53.002200000000009</v>
      </c>
      <c r="J18" s="146">
        <v>49.465970911760984</v>
      </c>
      <c r="K18" s="146">
        <v>9.9668585621003878</v>
      </c>
      <c r="L18" s="45"/>
      <c r="M18" s="147">
        <v>573.88351999999895</v>
      </c>
      <c r="N18" s="147">
        <v>43.049630000000022</v>
      </c>
      <c r="O18" s="146">
        <v>59.582961575526468</v>
      </c>
      <c r="P18" s="146">
        <v>6.9780056396710242</v>
      </c>
    </row>
    <row r="19" spans="2:16" x14ac:dyDescent="0.2">
      <c r="B19" s="29" t="s">
        <v>42</v>
      </c>
      <c r="C19" s="147">
        <v>950.12134999999876</v>
      </c>
      <c r="D19" s="147">
        <v>130.21159</v>
      </c>
      <c r="E19" s="146">
        <v>59.352288007087651</v>
      </c>
      <c r="F19" s="146">
        <v>12.052913058450308</v>
      </c>
      <c r="G19" s="45"/>
      <c r="H19" s="147">
        <v>404.34340999999989</v>
      </c>
      <c r="I19" s="147">
        <v>73.26162000000005</v>
      </c>
      <c r="J19" s="146">
        <v>52.592489514813224</v>
      </c>
      <c r="K19" s="146">
        <v>15.339373624268585</v>
      </c>
      <c r="L19" s="45"/>
      <c r="M19" s="147">
        <v>545.77793999999926</v>
      </c>
      <c r="N19" s="147">
        <v>56.949970000000008</v>
      </c>
      <c r="O19" s="146">
        <v>66.08276452836644</v>
      </c>
      <c r="P19" s="146">
        <v>9.4487029810847947</v>
      </c>
    </row>
    <row r="20" spans="2:16" x14ac:dyDescent="0.2">
      <c r="B20" s="29" t="s">
        <v>43</v>
      </c>
      <c r="C20" s="147">
        <v>3913.2265600000092</v>
      </c>
      <c r="D20" s="147">
        <v>351.1804300000004</v>
      </c>
      <c r="E20" s="146">
        <v>61.355105098083939</v>
      </c>
      <c r="F20" s="146">
        <v>8.2351527615331968</v>
      </c>
      <c r="G20" s="45"/>
      <c r="H20" s="147">
        <v>1842.3238899999974</v>
      </c>
      <c r="I20" s="147">
        <v>166.40591000000009</v>
      </c>
      <c r="J20" s="146">
        <v>56.736197365081345</v>
      </c>
      <c r="K20" s="146">
        <v>8.2841360744486536</v>
      </c>
      <c r="L20" s="45"/>
      <c r="M20" s="147">
        <v>2070.902669999999</v>
      </c>
      <c r="N20" s="147">
        <v>184.77452000000008</v>
      </c>
      <c r="O20" s="146">
        <v>66.150885622448868</v>
      </c>
      <c r="P20" s="146">
        <v>8.1915320516230494</v>
      </c>
    </row>
    <row r="21" spans="2:16" x14ac:dyDescent="0.2">
      <c r="B21" s="29" t="s">
        <v>44</v>
      </c>
      <c r="C21" s="147">
        <v>2470.54906999999</v>
      </c>
      <c r="D21" s="147">
        <v>286.54029999999995</v>
      </c>
      <c r="E21" s="146">
        <v>58.666392825276027</v>
      </c>
      <c r="F21" s="146">
        <v>10.392854983877472</v>
      </c>
      <c r="G21" s="45"/>
      <c r="H21" s="147">
        <v>1125.5351400000025</v>
      </c>
      <c r="I21" s="147">
        <v>159.50044999999992</v>
      </c>
      <c r="J21" s="146">
        <v>53.478810785875297</v>
      </c>
      <c r="K21" s="146">
        <v>12.412142608439321</v>
      </c>
      <c r="L21" s="45"/>
      <c r="M21" s="147">
        <v>1345.0139300000012</v>
      </c>
      <c r="N21" s="147">
        <v>127.03984999999997</v>
      </c>
      <c r="O21" s="146">
        <v>64.093777230152114</v>
      </c>
      <c r="P21" s="146">
        <v>8.6301092885342747</v>
      </c>
    </row>
    <row r="22" spans="2:16" x14ac:dyDescent="0.2">
      <c r="B22" s="29" t="s">
        <v>45</v>
      </c>
      <c r="C22" s="147">
        <v>436.04202999999956</v>
      </c>
      <c r="D22" s="147">
        <v>67.591829999999916</v>
      </c>
      <c r="E22" s="146">
        <v>55.201697783088321</v>
      </c>
      <c r="F22" s="146">
        <v>13.420827185844889</v>
      </c>
      <c r="G22" s="45"/>
      <c r="H22" s="147">
        <v>194.53127000000015</v>
      </c>
      <c r="I22" s="147">
        <v>39.591489999999979</v>
      </c>
      <c r="J22" s="146">
        <v>50.444578002208864</v>
      </c>
      <c r="K22" s="146">
        <v>16.910568626476106</v>
      </c>
      <c r="L22" s="45"/>
      <c r="M22" s="147">
        <v>241.51076000000037</v>
      </c>
      <c r="N22" s="147">
        <v>28.000340000000001</v>
      </c>
      <c r="O22" s="146">
        <v>60.127410424222397</v>
      </c>
      <c r="P22" s="146">
        <v>10.389308640720163</v>
      </c>
    </row>
    <row r="23" spans="2:16" x14ac:dyDescent="0.2">
      <c r="B23" s="29" t="s">
        <v>46</v>
      </c>
      <c r="C23" s="147">
        <v>1186.9168999999974</v>
      </c>
      <c r="D23" s="147">
        <v>106.92179000000009</v>
      </c>
      <c r="E23" s="146">
        <v>54.113339648096058</v>
      </c>
      <c r="F23" s="146">
        <v>8.2639196699242543</v>
      </c>
      <c r="G23" s="45"/>
      <c r="H23" s="147">
        <v>589.98570000000007</v>
      </c>
      <c r="I23" s="147">
        <v>54.888239999999996</v>
      </c>
      <c r="J23" s="146">
        <v>51.564518230964907</v>
      </c>
      <c r="K23" s="146">
        <v>8.5114681483329893</v>
      </c>
      <c r="L23" s="45"/>
      <c r="M23" s="147">
        <v>596.93119999999954</v>
      </c>
      <c r="N23" s="147">
        <v>52.033549999999991</v>
      </c>
      <c r="O23" s="146">
        <v>56.908585107066699</v>
      </c>
      <c r="P23" s="146">
        <v>8.0179316365026043</v>
      </c>
    </row>
    <row r="24" spans="2:16" x14ac:dyDescent="0.2">
      <c r="B24" s="29" t="s">
        <v>47</v>
      </c>
      <c r="C24" s="147">
        <v>3579.8743200000017</v>
      </c>
      <c r="D24" s="147">
        <v>271.18901000000028</v>
      </c>
      <c r="E24" s="146">
        <v>62.949820108849607</v>
      </c>
      <c r="F24" s="146">
        <v>7.0419254829548636</v>
      </c>
      <c r="G24" s="45"/>
      <c r="H24" s="147">
        <v>1756.2924900000035</v>
      </c>
      <c r="I24" s="147">
        <v>137.38205999999994</v>
      </c>
      <c r="J24" s="146">
        <v>58.880750109234839</v>
      </c>
      <c r="K24" s="146">
        <v>7.2547872600389374</v>
      </c>
      <c r="L24" s="45"/>
      <c r="M24" s="147">
        <v>1823.5818300000026</v>
      </c>
      <c r="N24" s="147">
        <v>133.80695</v>
      </c>
      <c r="O24" s="146">
        <v>67.460028351364585</v>
      </c>
      <c r="P24" s="146">
        <v>6.8359924899538775</v>
      </c>
    </row>
    <row r="25" spans="2:16" x14ac:dyDescent="0.2">
      <c r="B25" s="29" t="s">
        <v>48</v>
      </c>
      <c r="C25" s="147">
        <v>711.52318000000207</v>
      </c>
      <c r="D25" s="147">
        <v>88.444259999999971</v>
      </c>
      <c r="E25" s="146">
        <v>60.276069758616899</v>
      </c>
      <c r="F25" s="146">
        <v>11.055982478486841</v>
      </c>
      <c r="G25" s="45"/>
      <c r="H25" s="147">
        <v>309.35379999999986</v>
      </c>
      <c r="I25" s="147">
        <v>46.09321000000002</v>
      </c>
      <c r="J25" s="146">
        <v>53.402512341537921</v>
      </c>
      <c r="K25" s="146">
        <v>12.967674140795287</v>
      </c>
      <c r="L25" s="45"/>
      <c r="M25" s="147">
        <v>402.16937999999988</v>
      </c>
      <c r="N25" s="147">
        <v>42.351050000000008</v>
      </c>
      <c r="O25" s="146">
        <v>67.191467109119415</v>
      </c>
      <c r="P25" s="146">
        <v>9.5273573815268779</v>
      </c>
    </row>
    <row r="26" spans="2:16" x14ac:dyDescent="0.2">
      <c r="B26" s="29" t="s">
        <v>49</v>
      </c>
      <c r="C26" s="147">
        <v>319.29515999999995</v>
      </c>
      <c r="D26" s="147">
        <v>28.129220000000004</v>
      </c>
      <c r="E26" s="146">
        <v>59.647033147757135</v>
      </c>
      <c r="F26" s="146">
        <v>8.0965014602602174</v>
      </c>
      <c r="G26" s="45"/>
      <c r="H26" s="147">
        <v>147.68950000000009</v>
      </c>
      <c r="I26" s="147">
        <v>15.889899999999999</v>
      </c>
      <c r="J26" s="146">
        <v>55.325619420574434</v>
      </c>
      <c r="K26" s="146">
        <v>9.7138759525954903</v>
      </c>
      <c r="L26" s="45"/>
      <c r="M26" s="147">
        <v>171.60566000000034</v>
      </c>
      <c r="N26" s="147">
        <v>12.239319999999998</v>
      </c>
      <c r="O26" s="146">
        <v>64.102038587656651</v>
      </c>
      <c r="P26" s="146">
        <v>6.6574132184626285</v>
      </c>
    </row>
    <row r="27" spans="2:16" x14ac:dyDescent="0.2">
      <c r="B27" s="29" t="s">
        <v>50</v>
      </c>
      <c r="C27" s="147">
        <v>1009.4603699999991</v>
      </c>
      <c r="D27" s="147">
        <v>81.815460000000058</v>
      </c>
      <c r="E27" s="146">
        <v>56.276496029660095</v>
      </c>
      <c r="F27" s="146">
        <v>7.4972300999280925</v>
      </c>
      <c r="G27" s="45"/>
      <c r="H27" s="147">
        <v>484.14634999999953</v>
      </c>
      <c r="I27" s="147">
        <v>46.354069999999972</v>
      </c>
      <c r="J27" s="146">
        <v>52.95480278718717</v>
      </c>
      <c r="K27" s="146">
        <v>8.7378008107891816</v>
      </c>
      <c r="L27" s="45"/>
      <c r="M27" s="147">
        <v>525.31402000000014</v>
      </c>
      <c r="N27" s="147">
        <v>35.461390000000002</v>
      </c>
      <c r="O27" s="146">
        <v>59.826636398267432</v>
      </c>
      <c r="P27" s="146">
        <v>6.3236349824968228</v>
      </c>
    </row>
    <row r="28" spans="2:16" x14ac:dyDescent="0.2">
      <c r="B28" s="29" t="s">
        <v>51</v>
      </c>
      <c r="C28" s="147">
        <v>155.14593999999997</v>
      </c>
      <c r="D28" s="147">
        <v>13.487289999999993</v>
      </c>
      <c r="E28" s="146">
        <v>59.884603871980488</v>
      </c>
      <c r="F28" s="146">
        <v>7.9980025289203063</v>
      </c>
      <c r="G28" s="45"/>
      <c r="H28" s="147">
        <v>74.022479999999902</v>
      </c>
      <c r="I28" s="147">
        <v>7.1175800000000002</v>
      </c>
      <c r="J28" s="146">
        <v>56.498762967671624</v>
      </c>
      <c r="K28" s="146">
        <v>8.7719678787518873</v>
      </c>
      <c r="L28" s="45"/>
      <c r="M28" s="147">
        <v>81.123460000000023</v>
      </c>
      <c r="N28" s="147">
        <v>6.3697099999999995</v>
      </c>
      <c r="O28" s="146">
        <v>63.408613083776245</v>
      </c>
      <c r="P28" s="146">
        <v>7.2802368459160842</v>
      </c>
    </row>
    <row r="29" spans="2:16" x14ac:dyDescent="0.2">
      <c r="B29" s="29" t="s">
        <v>52</v>
      </c>
      <c r="C29" s="147">
        <v>33.728190000000005</v>
      </c>
      <c r="D29" s="147">
        <v>9.6289500000000015</v>
      </c>
      <c r="E29" s="146">
        <v>64.525506817593282</v>
      </c>
      <c r="F29" s="146">
        <v>22.20845286381897</v>
      </c>
      <c r="G29" s="45"/>
      <c r="H29" s="147">
        <v>13.471220000000008</v>
      </c>
      <c r="I29" s="147">
        <v>5.5954699999999997</v>
      </c>
      <c r="J29" s="146">
        <v>57.734949667701464</v>
      </c>
      <c r="K29" s="146">
        <v>29.346834715412047</v>
      </c>
      <c r="L29" s="45"/>
      <c r="M29" s="147">
        <v>20.25697000000001</v>
      </c>
      <c r="N29" s="147">
        <v>4.03348</v>
      </c>
      <c r="O29" s="146">
        <v>71.088562591895425</v>
      </c>
      <c r="P29" s="146">
        <v>16.605209043060125</v>
      </c>
    </row>
    <row r="30" spans="2:16" x14ac:dyDescent="0.2">
      <c r="B30" s="31" t="s">
        <v>53</v>
      </c>
      <c r="C30" s="147">
        <v>28.03609999999999</v>
      </c>
      <c r="D30" s="147">
        <v>8.3735700000000026</v>
      </c>
      <c r="E30" s="146">
        <v>52.998665778155861</v>
      </c>
      <c r="F30" s="146">
        <v>22.998203499235242</v>
      </c>
      <c r="G30" s="45"/>
      <c r="H30" s="147">
        <v>11.892980000000001</v>
      </c>
      <c r="I30" s="147">
        <v>4.6916399999999996</v>
      </c>
      <c r="J30" s="146">
        <v>46.191939495946237</v>
      </c>
      <c r="K30" s="146">
        <v>28.289101589303822</v>
      </c>
      <c r="L30" s="45"/>
      <c r="M30" s="147">
        <v>16.143120000000003</v>
      </c>
      <c r="N30" s="147">
        <v>3.6819300000000004</v>
      </c>
      <c r="O30" s="146">
        <v>60.450500693540064</v>
      </c>
      <c r="P30" s="146">
        <v>18.572109528097027</v>
      </c>
    </row>
    <row r="31" spans="2:16" ht="7.9" customHeight="1" x14ac:dyDescent="0.2">
      <c r="B31" s="32"/>
      <c r="C31" s="33"/>
      <c r="D31" s="33"/>
      <c r="E31" s="34"/>
      <c r="F31" s="34"/>
      <c r="G31" s="46"/>
      <c r="H31" s="33"/>
      <c r="I31" s="35"/>
      <c r="J31" s="35"/>
      <c r="K31" s="35"/>
      <c r="L31" s="46"/>
      <c r="M31" s="35"/>
      <c r="N31" s="35"/>
      <c r="O31" s="35"/>
      <c r="P31" s="35"/>
    </row>
    <row r="32" spans="2:16" ht="7.9" customHeight="1" x14ac:dyDescent="0.2">
      <c r="B32" s="6"/>
      <c r="C32" s="7"/>
      <c r="D32" s="7"/>
      <c r="E32" s="8"/>
      <c r="F32" s="8"/>
      <c r="G32" s="46"/>
      <c r="H32" s="7"/>
      <c r="L32" s="46"/>
    </row>
    <row r="33" spans="2:2" x14ac:dyDescent="0.2">
      <c r="B33" s="299" t="s">
        <v>347</v>
      </c>
    </row>
    <row r="34" spans="2:2" x14ac:dyDescent="0.2">
      <c r="B34" s="298" t="s">
        <v>346</v>
      </c>
    </row>
  </sheetData>
  <mergeCells count="4">
    <mergeCell ref="C8:F8"/>
    <mergeCell ref="H8:K8"/>
    <mergeCell ref="M8:P8"/>
    <mergeCell ref="B8:B9"/>
  </mergeCells>
  <hyperlinks>
    <hyperlink ref="P5" location="ÍNDICE!B29" display="ÍNDICE" xr:uid="{00000000-0004-0000-0900-000000000000}"/>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5:O99"/>
  <sheetViews>
    <sheetView showGridLines="0" workbookViewId="0">
      <selection activeCell="B6" sqref="B6"/>
    </sheetView>
  </sheetViews>
  <sheetFormatPr baseColWidth="10" defaultColWidth="10.7109375" defaultRowHeight="12.75" x14ac:dyDescent="0.2"/>
  <cols>
    <col min="1" max="1" width="2.28515625" style="23" customWidth="1"/>
    <col min="2" max="2" width="10.7109375" style="23"/>
    <col min="3" max="3" width="12.42578125" style="23" bestFit="1" customWidth="1"/>
    <col min="4" max="5" width="11.7109375" style="23" customWidth="1"/>
    <col min="6" max="6" width="12.42578125" style="23" bestFit="1" customWidth="1"/>
    <col min="7" max="8" width="11.7109375" style="23" customWidth="1"/>
    <col min="9" max="9" width="1.28515625" style="73" customWidth="1"/>
    <col min="10" max="10" width="12.42578125" style="23" bestFit="1" customWidth="1"/>
    <col min="11" max="12" width="11.7109375" style="23" customWidth="1"/>
    <col min="13" max="13" width="12.42578125" style="23" bestFit="1" customWidth="1"/>
    <col min="14" max="15" width="11.7109375" style="23" customWidth="1"/>
    <col min="16" max="16384" width="10.7109375" style="23"/>
  </cols>
  <sheetData>
    <row r="5" spans="2:15" ht="15" x14ac:dyDescent="0.25">
      <c r="C5" s="63"/>
      <c r="D5" s="63"/>
      <c r="O5" s="98" t="s">
        <v>125</v>
      </c>
    </row>
    <row r="6" spans="2:15" ht="15.75" x14ac:dyDescent="0.25">
      <c r="B6" s="14" t="s">
        <v>385</v>
      </c>
    </row>
    <row r="7" spans="2:15" x14ac:dyDescent="0.2">
      <c r="B7" s="64"/>
      <c r="E7" s="63"/>
      <c r="J7" s="63"/>
      <c r="K7" s="63"/>
    </row>
    <row r="8" spans="2:15" ht="13.9" customHeight="1" x14ac:dyDescent="0.2">
      <c r="B8" s="66"/>
      <c r="C8" s="412" t="s">
        <v>118</v>
      </c>
      <c r="D8" s="413"/>
      <c r="E8" s="413"/>
      <c r="F8" s="413"/>
      <c r="G8" s="413"/>
      <c r="H8" s="413"/>
      <c r="I8" s="74"/>
      <c r="J8" s="412" t="s">
        <v>54</v>
      </c>
      <c r="K8" s="413"/>
      <c r="L8" s="413"/>
      <c r="M8" s="413"/>
      <c r="N8" s="413"/>
      <c r="O8" s="413"/>
    </row>
    <row r="9" spans="2:15" ht="13.9" customHeight="1" x14ac:dyDescent="0.2">
      <c r="B9" s="67"/>
      <c r="C9" s="412" t="s">
        <v>5</v>
      </c>
      <c r="D9" s="413"/>
      <c r="E9" s="413"/>
      <c r="F9" s="412" t="s">
        <v>6</v>
      </c>
      <c r="G9" s="413"/>
      <c r="H9" s="413"/>
      <c r="I9" s="74"/>
      <c r="J9" s="412" t="s">
        <v>5</v>
      </c>
      <c r="K9" s="413"/>
      <c r="L9" s="413"/>
      <c r="M9" s="412" t="s">
        <v>6</v>
      </c>
      <c r="N9" s="413"/>
      <c r="O9" s="413"/>
    </row>
    <row r="10" spans="2:15" ht="13.9" customHeight="1" x14ac:dyDescent="0.2">
      <c r="B10" s="68"/>
      <c r="C10" s="65" t="s">
        <v>7</v>
      </c>
      <c r="D10" s="65" t="s">
        <v>9</v>
      </c>
      <c r="E10" s="65" t="s">
        <v>8</v>
      </c>
      <c r="F10" s="65" t="s">
        <v>7</v>
      </c>
      <c r="G10" s="65" t="s">
        <v>9</v>
      </c>
      <c r="H10" s="65" t="s">
        <v>8</v>
      </c>
      <c r="I10" s="74"/>
      <c r="J10" s="65" t="s">
        <v>7</v>
      </c>
      <c r="K10" s="65" t="s">
        <v>9</v>
      </c>
      <c r="L10" s="65" t="s">
        <v>8</v>
      </c>
      <c r="M10" s="65" t="s">
        <v>7</v>
      </c>
      <c r="N10" s="65" t="s">
        <v>9</v>
      </c>
      <c r="O10" s="65" t="s">
        <v>8</v>
      </c>
    </row>
    <row r="11" spans="2:15" s="71" customFormat="1" ht="7.15" customHeight="1" x14ac:dyDescent="0.2">
      <c r="B11" s="69"/>
      <c r="C11" s="70"/>
      <c r="D11" s="70"/>
      <c r="E11" s="70"/>
      <c r="F11" s="70"/>
      <c r="G11" s="70"/>
      <c r="H11" s="70"/>
      <c r="I11" s="74"/>
      <c r="J11" s="70"/>
      <c r="K11" s="70"/>
      <c r="L11" s="70"/>
      <c r="M11" s="70"/>
      <c r="N11" s="70"/>
      <c r="O11" s="70"/>
    </row>
    <row r="12" spans="2:15" x14ac:dyDescent="0.2">
      <c r="B12" s="37" t="s">
        <v>375</v>
      </c>
      <c r="C12" s="324">
        <v>62.95</v>
      </c>
      <c r="D12" s="324">
        <v>58.88</v>
      </c>
      <c r="E12" s="324">
        <v>67.459999999999994</v>
      </c>
      <c r="F12" s="324">
        <v>7.04</v>
      </c>
      <c r="G12" s="324">
        <v>7.25</v>
      </c>
      <c r="H12" s="324">
        <v>6.84</v>
      </c>
      <c r="I12" s="324"/>
      <c r="J12" s="324">
        <v>58.94</v>
      </c>
      <c r="K12" s="324">
        <v>54.29</v>
      </c>
      <c r="L12" s="324">
        <v>63.84</v>
      </c>
      <c r="M12" s="324">
        <v>9.93</v>
      </c>
      <c r="N12" s="324">
        <v>11.24</v>
      </c>
      <c r="O12" s="324">
        <v>8.76</v>
      </c>
    </row>
    <row r="13" spans="2:15" x14ac:dyDescent="0.2">
      <c r="B13" s="37" t="s">
        <v>373</v>
      </c>
      <c r="C13" s="324">
        <v>62.85</v>
      </c>
      <c r="D13" s="324">
        <v>59.11</v>
      </c>
      <c r="E13" s="324">
        <v>67</v>
      </c>
      <c r="F13" s="324">
        <v>7.98</v>
      </c>
      <c r="G13" s="324">
        <v>8.33</v>
      </c>
      <c r="H13" s="324">
        <v>7.63</v>
      </c>
      <c r="I13" s="324"/>
      <c r="J13" s="324">
        <v>59.3</v>
      </c>
      <c r="K13" s="324">
        <v>54.71</v>
      </c>
      <c r="L13" s="324">
        <v>64.13</v>
      </c>
      <c r="M13" s="324">
        <v>10.45</v>
      </c>
      <c r="N13" s="324">
        <v>12.11</v>
      </c>
      <c r="O13" s="324">
        <v>8.9700000000000006</v>
      </c>
    </row>
    <row r="14" spans="2:15" x14ac:dyDescent="0.2">
      <c r="B14" s="37" t="s">
        <v>372</v>
      </c>
      <c r="C14" s="324">
        <v>63.59</v>
      </c>
      <c r="D14" s="324">
        <v>59.85</v>
      </c>
      <c r="E14" s="324">
        <v>67.709999999999994</v>
      </c>
      <c r="F14" s="324">
        <v>7.74</v>
      </c>
      <c r="G14" s="324">
        <v>8.19</v>
      </c>
      <c r="H14" s="324">
        <v>7.3</v>
      </c>
      <c r="I14" s="324"/>
      <c r="J14" s="324">
        <v>59.03</v>
      </c>
      <c r="K14" s="324">
        <v>54.39</v>
      </c>
      <c r="L14" s="324">
        <v>63.93</v>
      </c>
      <c r="M14" s="324">
        <v>10.29</v>
      </c>
      <c r="N14" s="324">
        <v>11.5</v>
      </c>
      <c r="O14" s="324">
        <v>9.1999999999999993</v>
      </c>
    </row>
    <row r="15" spans="2:15" x14ac:dyDescent="0.2">
      <c r="B15" s="37" t="s">
        <v>368</v>
      </c>
      <c r="C15" s="324">
        <v>63.7</v>
      </c>
      <c r="D15" s="324">
        <v>59.94</v>
      </c>
      <c r="E15" s="324">
        <v>67.87</v>
      </c>
      <c r="F15" s="324">
        <v>9.11</v>
      </c>
      <c r="G15" s="324">
        <v>8.74</v>
      </c>
      <c r="H15" s="324">
        <v>9.4700000000000006</v>
      </c>
      <c r="I15" s="324"/>
      <c r="J15" s="324">
        <v>58.57</v>
      </c>
      <c r="K15" s="324">
        <v>54.04</v>
      </c>
      <c r="L15" s="324">
        <v>63.36</v>
      </c>
      <c r="M15" s="324">
        <v>11.36</v>
      </c>
      <c r="N15" s="324">
        <v>12.72</v>
      </c>
      <c r="O15" s="324">
        <v>10.14</v>
      </c>
    </row>
    <row r="16" spans="2:15" x14ac:dyDescent="0.2">
      <c r="B16" s="37" t="s">
        <v>366</v>
      </c>
      <c r="C16" s="325">
        <v>63.48</v>
      </c>
      <c r="D16" s="325">
        <v>59.31</v>
      </c>
      <c r="E16" s="325">
        <v>68.12</v>
      </c>
      <c r="F16" s="325">
        <v>8.58</v>
      </c>
      <c r="G16" s="325">
        <v>8.77</v>
      </c>
      <c r="H16" s="325">
        <v>8.39</v>
      </c>
      <c r="I16" s="324"/>
      <c r="J16" s="325">
        <v>58.49</v>
      </c>
      <c r="K16" s="325">
        <v>53.58</v>
      </c>
      <c r="L16" s="325">
        <v>63.67</v>
      </c>
      <c r="M16" s="325">
        <v>10.61</v>
      </c>
      <c r="N16" s="325">
        <v>11.83</v>
      </c>
      <c r="O16" s="325">
        <v>9.5299999999999994</v>
      </c>
    </row>
    <row r="17" spans="2:15" x14ac:dyDescent="0.2">
      <c r="B17" s="37" t="s">
        <v>365</v>
      </c>
      <c r="C17" s="325">
        <v>63.13</v>
      </c>
      <c r="D17" s="325">
        <v>58.91</v>
      </c>
      <c r="E17" s="325">
        <v>67.81</v>
      </c>
      <c r="F17" s="325">
        <v>9.65</v>
      </c>
      <c r="G17" s="325">
        <v>10.31</v>
      </c>
      <c r="H17" s="325">
        <v>9.01</v>
      </c>
      <c r="I17" s="324"/>
      <c r="J17" s="325">
        <v>59.04</v>
      </c>
      <c r="K17" s="325">
        <v>54.08</v>
      </c>
      <c r="L17" s="325">
        <v>64.28</v>
      </c>
      <c r="M17" s="325">
        <v>11.21</v>
      </c>
      <c r="N17" s="325">
        <v>12.54</v>
      </c>
      <c r="O17" s="325">
        <v>10.02</v>
      </c>
    </row>
    <row r="18" spans="2:15" x14ac:dyDescent="0.2">
      <c r="B18" s="37" t="s">
        <v>362</v>
      </c>
      <c r="C18" s="325">
        <v>62.71</v>
      </c>
      <c r="D18" s="325">
        <v>58.84</v>
      </c>
      <c r="E18" s="325">
        <v>67.02</v>
      </c>
      <c r="F18" s="325">
        <v>8.48</v>
      </c>
      <c r="G18" s="325">
        <v>9.64</v>
      </c>
      <c r="H18" s="325">
        <v>7.36</v>
      </c>
      <c r="I18" s="324"/>
      <c r="J18" s="325">
        <v>58.9</v>
      </c>
      <c r="K18" s="325">
        <v>54.16</v>
      </c>
      <c r="L18" s="325">
        <v>63.9</v>
      </c>
      <c r="M18" s="325">
        <v>11.27</v>
      </c>
      <c r="N18" s="325">
        <v>12.61</v>
      </c>
      <c r="O18" s="325">
        <v>10.08</v>
      </c>
    </row>
    <row r="19" spans="2:15" x14ac:dyDescent="0.2">
      <c r="B19" s="37" t="s">
        <v>361</v>
      </c>
      <c r="C19" s="325">
        <v>63.27</v>
      </c>
      <c r="D19" s="325">
        <v>59.23</v>
      </c>
      <c r="E19" s="325">
        <v>67.760000000000005</v>
      </c>
      <c r="F19" s="325">
        <v>9.19</v>
      </c>
      <c r="G19" s="325">
        <v>9.1999999999999993</v>
      </c>
      <c r="H19" s="325">
        <v>9.18</v>
      </c>
      <c r="I19" s="324"/>
      <c r="J19" s="325">
        <v>58.63</v>
      </c>
      <c r="K19" s="325">
        <v>53.8</v>
      </c>
      <c r="L19" s="325">
        <v>63.73</v>
      </c>
      <c r="M19" s="325">
        <v>12.29</v>
      </c>
      <c r="N19" s="325">
        <v>13.73</v>
      </c>
      <c r="O19" s="325">
        <v>11</v>
      </c>
    </row>
    <row r="20" spans="2:15" x14ac:dyDescent="0.2">
      <c r="B20" s="37" t="s">
        <v>359</v>
      </c>
      <c r="C20" s="324">
        <v>63.19</v>
      </c>
      <c r="D20" s="324">
        <v>59.2</v>
      </c>
      <c r="E20" s="324">
        <v>67.63</v>
      </c>
      <c r="F20" s="324">
        <v>9.64</v>
      </c>
      <c r="G20" s="324">
        <v>10.36</v>
      </c>
      <c r="H20" s="324">
        <v>8.94</v>
      </c>
      <c r="I20" s="324"/>
      <c r="J20" s="324">
        <v>58.83</v>
      </c>
      <c r="K20" s="324">
        <v>54.15</v>
      </c>
      <c r="L20" s="324">
        <v>63.78</v>
      </c>
      <c r="M20" s="324">
        <v>11.8</v>
      </c>
      <c r="N20" s="324">
        <v>13.33</v>
      </c>
      <c r="O20" s="324">
        <v>10.42</v>
      </c>
    </row>
    <row r="21" spans="2:15" x14ac:dyDescent="0.2">
      <c r="B21" s="37" t="s">
        <v>357</v>
      </c>
      <c r="C21" s="324">
        <v>63.11</v>
      </c>
      <c r="D21" s="324">
        <v>58.84</v>
      </c>
      <c r="E21" s="324">
        <v>67.849999999999994</v>
      </c>
      <c r="F21" s="324">
        <v>10.24</v>
      </c>
      <c r="G21" s="324">
        <v>12.32</v>
      </c>
      <c r="H21" s="324">
        <v>8.25</v>
      </c>
      <c r="I21" s="324"/>
      <c r="J21" s="324">
        <v>59.29</v>
      </c>
      <c r="K21" s="324">
        <v>54.31</v>
      </c>
      <c r="L21" s="324">
        <v>64.55</v>
      </c>
      <c r="M21" s="324">
        <v>11.89</v>
      </c>
      <c r="N21" s="324">
        <v>13.66</v>
      </c>
      <c r="O21" s="324">
        <v>10.32</v>
      </c>
    </row>
    <row r="22" spans="2:15" x14ac:dyDescent="0.2">
      <c r="B22" s="37" t="s">
        <v>356</v>
      </c>
      <c r="C22" s="324">
        <v>63.42</v>
      </c>
      <c r="D22" s="324">
        <v>59.21</v>
      </c>
      <c r="E22" s="324">
        <v>68.11</v>
      </c>
      <c r="F22" s="324">
        <v>9.11</v>
      </c>
      <c r="G22" s="324">
        <v>10.63</v>
      </c>
      <c r="H22" s="324">
        <v>7.63</v>
      </c>
      <c r="I22" s="324"/>
      <c r="J22" s="324">
        <v>58.85</v>
      </c>
      <c r="K22" s="324">
        <v>53.92</v>
      </c>
      <c r="L22" s="324">
        <v>64.069999999999993</v>
      </c>
      <c r="M22" s="324">
        <v>11.67</v>
      </c>
      <c r="N22" s="324">
        <v>13.24</v>
      </c>
      <c r="O22" s="324">
        <v>10.27</v>
      </c>
    </row>
    <row r="23" spans="2:15" x14ac:dyDescent="0.2">
      <c r="B23" s="37" t="s">
        <v>355</v>
      </c>
      <c r="C23" s="324">
        <v>63.26</v>
      </c>
      <c r="D23" s="324">
        <v>59.64</v>
      </c>
      <c r="E23" s="324">
        <v>67.28</v>
      </c>
      <c r="F23" s="324">
        <v>10.83</v>
      </c>
      <c r="G23" s="324">
        <v>11.69</v>
      </c>
      <c r="H23" s="324">
        <v>9.99</v>
      </c>
      <c r="I23" s="324"/>
      <c r="J23" s="324">
        <v>58.44</v>
      </c>
      <c r="K23" s="324">
        <v>53.76</v>
      </c>
      <c r="L23" s="324">
        <v>63.38</v>
      </c>
      <c r="M23" s="324">
        <v>13.38</v>
      </c>
      <c r="N23" s="324">
        <v>15.27</v>
      </c>
      <c r="O23" s="324">
        <v>11.68</v>
      </c>
    </row>
    <row r="24" spans="2:15" x14ac:dyDescent="0.2">
      <c r="B24" s="37" t="s">
        <v>354</v>
      </c>
      <c r="C24" s="325">
        <v>63.15</v>
      </c>
      <c r="D24" s="325">
        <v>59.17</v>
      </c>
      <c r="E24" s="325">
        <v>67.59</v>
      </c>
      <c r="F24" s="325">
        <v>11.33</v>
      </c>
      <c r="G24" s="325">
        <v>13.4</v>
      </c>
      <c r="H24" s="325">
        <v>9.31</v>
      </c>
      <c r="I24" s="324"/>
      <c r="J24" s="325">
        <v>58.4</v>
      </c>
      <c r="K24" s="325">
        <v>53.39</v>
      </c>
      <c r="L24" s="325">
        <v>63.7</v>
      </c>
      <c r="M24" s="325">
        <v>12.99</v>
      </c>
      <c r="N24" s="325">
        <v>14.74</v>
      </c>
      <c r="O24" s="325">
        <v>11.44</v>
      </c>
    </row>
    <row r="25" spans="2:15" x14ac:dyDescent="0.2">
      <c r="B25" s="37" t="s">
        <v>352</v>
      </c>
      <c r="C25" s="325">
        <v>62.91</v>
      </c>
      <c r="D25" s="325">
        <v>58.22</v>
      </c>
      <c r="E25" s="325">
        <v>68.14</v>
      </c>
      <c r="F25" s="325">
        <v>11.11</v>
      </c>
      <c r="G25" s="325">
        <v>13.08</v>
      </c>
      <c r="H25" s="325">
        <v>9.23</v>
      </c>
      <c r="I25" s="324"/>
      <c r="J25" s="325">
        <v>58.76</v>
      </c>
      <c r="K25" s="325">
        <v>53.42</v>
      </c>
      <c r="L25" s="325">
        <v>64.400000000000006</v>
      </c>
      <c r="M25" s="325">
        <v>12.73</v>
      </c>
      <c r="N25" s="325">
        <v>14.92</v>
      </c>
      <c r="O25" s="325">
        <v>10.81</v>
      </c>
    </row>
    <row r="26" spans="2:15" x14ac:dyDescent="0.2">
      <c r="B26" s="37" t="s">
        <v>353</v>
      </c>
      <c r="C26" s="325">
        <v>63.5</v>
      </c>
      <c r="D26" s="325">
        <v>58.77</v>
      </c>
      <c r="E26" s="325">
        <v>68.760000000000005</v>
      </c>
      <c r="F26" s="325">
        <v>10.7</v>
      </c>
      <c r="G26" s="325">
        <v>12.04</v>
      </c>
      <c r="H26" s="325">
        <v>9.43</v>
      </c>
      <c r="I26" s="324"/>
      <c r="J26" s="325">
        <v>58.6</v>
      </c>
      <c r="K26" s="325">
        <v>53.54</v>
      </c>
      <c r="L26" s="325">
        <v>63.95</v>
      </c>
      <c r="M26" s="325">
        <v>12.69</v>
      </c>
      <c r="N26" s="325">
        <v>14.4</v>
      </c>
      <c r="O26" s="325">
        <v>11.17</v>
      </c>
    </row>
    <row r="27" spans="2:15" x14ac:dyDescent="0.2">
      <c r="B27" s="37" t="s">
        <v>351</v>
      </c>
      <c r="C27" s="325">
        <v>63.65</v>
      </c>
      <c r="D27" s="325">
        <v>59.21</v>
      </c>
      <c r="E27" s="325">
        <v>68.599999999999994</v>
      </c>
      <c r="F27" s="325">
        <v>11.72</v>
      </c>
      <c r="G27" s="325">
        <v>13.36</v>
      </c>
      <c r="H27" s="325">
        <v>10.15</v>
      </c>
      <c r="I27" s="324"/>
      <c r="J27" s="325">
        <v>58.36</v>
      </c>
      <c r="K27" s="325">
        <v>53.33</v>
      </c>
      <c r="L27" s="325">
        <v>63.68</v>
      </c>
      <c r="M27" s="325">
        <v>13.73</v>
      </c>
      <c r="N27" s="325">
        <v>15.49</v>
      </c>
      <c r="O27" s="325">
        <v>12.17</v>
      </c>
    </row>
    <row r="28" spans="2:15" x14ac:dyDescent="0.2">
      <c r="B28" s="37" t="s">
        <v>350</v>
      </c>
      <c r="C28" s="326">
        <v>63.02</v>
      </c>
      <c r="D28" s="326">
        <v>58.49</v>
      </c>
      <c r="E28" s="326">
        <v>68.069999999999993</v>
      </c>
      <c r="F28" s="326">
        <v>10.18</v>
      </c>
      <c r="G28" s="326">
        <v>11.08</v>
      </c>
      <c r="H28" s="326">
        <v>9.31</v>
      </c>
      <c r="I28" s="324"/>
      <c r="J28" s="326">
        <v>58.53</v>
      </c>
      <c r="K28" s="326">
        <v>53.56</v>
      </c>
      <c r="L28" s="326">
        <v>63.79</v>
      </c>
      <c r="M28" s="326">
        <v>13.44</v>
      </c>
      <c r="N28" s="326">
        <v>15.15</v>
      </c>
      <c r="O28" s="326">
        <v>11.93</v>
      </c>
    </row>
    <row r="29" spans="2:15" x14ac:dyDescent="0.2">
      <c r="B29" s="37" t="s">
        <v>349</v>
      </c>
      <c r="C29" s="326">
        <v>63.52</v>
      </c>
      <c r="D29" s="326">
        <v>59.79</v>
      </c>
      <c r="E29" s="326">
        <v>67.680000000000007</v>
      </c>
      <c r="F29" s="326">
        <v>12.13</v>
      </c>
      <c r="G29" s="326">
        <v>12.93</v>
      </c>
      <c r="H29" s="326">
        <v>11.34</v>
      </c>
      <c r="I29" s="324"/>
      <c r="J29" s="326">
        <v>59.01</v>
      </c>
      <c r="K29" s="326">
        <v>53.85</v>
      </c>
      <c r="L29" s="326">
        <v>64.459999999999994</v>
      </c>
      <c r="M29" s="326">
        <v>14.71</v>
      </c>
      <c r="N29" s="326">
        <v>16.47</v>
      </c>
      <c r="O29" s="326">
        <v>13.16</v>
      </c>
    </row>
    <row r="30" spans="2:15" x14ac:dyDescent="0.2">
      <c r="B30" s="37" t="s">
        <v>348</v>
      </c>
      <c r="C30" s="326">
        <v>63.53</v>
      </c>
      <c r="D30" s="326">
        <v>59.83</v>
      </c>
      <c r="E30" s="326">
        <v>67.66</v>
      </c>
      <c r="F30" s="326">
        <v>12.2</v>
      </c>
      <c r="G30" s="326">
        <v>12.89</v>
      </c>
      <c r="H30" s="326">
        <v>11.53</v>
      </c>
      <c r="I30" s="324"/>
      <c r="J30" s="326">
        <v>58.42</v>
      </c>
      <c r="K30" s="326">
        <v>53.42</v>
      </c>
      <c r="L30" s="326">
        <v>63.7</v>
      </c>
      <c r="M30" s="326">
        <v>15.39</v>
      </c>
      <c r="N30" s="326">
        <v>17.45</v>
      </c>
      <c r="O30" s="326">
        <v>13.57</v>
      </c>
    </row>
    <row r="31" spans="2:15" x14ac:dyDescent="0.2">
      <c r="B31" s="37" t="s">
        <v>117</v>
      </c>
      <c r="C31" s="326">
        <v>63.24</v>
      </c>
      <c r="D31" s="326">
        <v>59.19</v>
      </c>
      <c r="E31" s="326">
        <v>67.77</v>
      </c>
      <c r="F31" s="326">
        <v>12.24</v>
      </c>
      <c r="G31" s="326">
        <v>13.68</v>
      </c>
      <c r="H31" s="326">
        <v>10.84</v>
      </c>
      <c r="I31" s="324"/>
      <c r="J31" s="326">
        <v>57.56</v>
      </c>
      <c r="K31" s="326">
        <v>52.53</v>
      </c>
      <c r="L31" s="326">
        <v>62.88</v>
      </c>
      <c r="M31" s="326">
        <v>16.14</v>
      </c>
      <c r="N31" s="326">
        <v>18.3</v>
      </c>
      <c r="O31" s="326">
        <v>14.24</v>
      </c>
    </row>
    <row r="32" spans="2:15" x14ac:dyDescent="0.2">
      <c r="B32" s="37" t="s">
        <v>116</v>
      </c>
      <c r="C32" s="325">
        <v>63.33</v>
      </c>
      <c r="D32" s="325">
        <v>59.48</v>
      </c>
      <c r="E32" s="325">
        <v>67.62</v>
      </c>
      <c r="F32" s="325">
        <v>13.53</v>
      </c>
      <c r="G32" s="325">
        <v>14.4</v>
      </c>
      <c r="H32" s="325">
        <v>12.68</v>
      </c>
      <c r="I32" s="324"/>
      <c r="J32" s="325">
        <v>58.19</v>
      </c>
      <c r="K32" s="325">
        <v>53.35</v>
      </c>
      <c r="L32" s="325">
        <v>63.3</v>
      </c>
      <c r="M32" s="325">
        <v>16.13</v>
      </c>
      <c r="N32" s="325">
        <v>18.329999999999998</v>
      </c>
      <c r="O32" s="325">
        <v>14.17</v>
      </c>
    </row>
    <row r="33" spans="2:15" x14ac:dyDescent="0.2">
      <c r="B33" s="37" t="s">
        <v>115</v>
      </c>
      <c r="C33" s="325">
        <v>61.79</v>
      </c>
      <c r="D33" s="325">
        <v>57.51</v>
      </c>
      <c r="E33" s="325">
        <v>66.55</v>
      </c>
      <c r="F33" s="325">
        <v>13.25</v>
      </c>
      <c r="G33" s="325">
        <v>14.53</v>
      </c>
      <c r="H33" s="325">
        <v>12.03</v>
      </c>
      <c r="I33" s="324"/>
      <c r="J33" s="325">
        <v>57.83</v>
      </c>
      <c r="K33" s="325">
        <v>52.53</v>
      </c>
      <c r="L33" s="325">
        <v>63.44</v>
      </c>
      <c r="M33" s="325">
        <v>16.260000000000002</v>
      </c>
      <c r="N33" s="325">
        <v>18.39</v>
      </c>
      <c r="O33" s="325">
        <v>14.39</v>
      </c>
    </row>
    <row r="34" spans="2:15" x14ac:dyDescent="0.2">
      <c r="B34" s="37" t="s">
        <v>114</v>
      </c>
      <c r="C34" s="325">
        <v>60.48</v>
      </c>
      <c r="D34" s="325">
        <v>56.46</v>
      </c>
      <c r="E34" s="325">
        <v>64.94</v>
      </c>
      <c r="F34" s="325">
        <v>12.61</v>
      </c>
      <c r="G34" s="325">
        <v>13.38</v>
      </c>
      <c r="H34" s="325">
        <v>11.86</v>
      </c>
      <c r="I34" s="324"/>
      <c r="J34" s="325">
        <v>55.54</v>
      </c>
      <c r="K34" s="325">
        <v>50.05</v>
      </c>
      <c r="L34" s="325">
        <v>61.35</v>
      </c>
      <c r="M34" s="325">
        <v>15.33</v>
      </c>
      <c r="N34" s="325">
        <v>16.72</v>
      </c>
      <c r="O34" s="325">
        <v>14.13</v>
      </c>
    </row>
    <row r="35" spans="2:15" x14ac:dyDescent="0.2">
      <c r="B35" s="37" t="s">
        <v>113</v>
      </c>
      <c r="C35" s="325">
        <v>62.96</v>
      </c>
      <c r="D35" s="325">
        <v>59.07</v>
      </c>
      <c r="E35" s="325">
        <v>67.28</v>
      </c>
      <c r="F35" s="325">
        <v>10.6</v>
      </c>
      <c r="G35" s="325">
        <v>11.49</v>
      </c>
      <c r="H35" s="325">
        <v>9.7200000000000006</v>
      </c>
      <c r="I35" s="324"/>
      <c r="J35" s="325">
        <v>58.18</v>
      </c>
      <c r="K35" s="325">
        <v>53.03</v>
      </c>
      <c r="L35" s="325">
        <v>63.63</v>
      </c>
      <c r="M35" s="325">
        <v>14.41</v>
      </c>
      <c r="N35" s="325">
        <v>16.239999999999998</v>
      </c>
      <c r="O35" s="325">
        <v>12.79</v>
      </c>
    </row>
    <row r="36" spans="2:15" x14ac:dyDescent="0.2">
      <c r="B36" s="37" t="s">
        <v>112</v>
      </c>
      <c r="C36" s="326">
        <v>63.4</v>
      </c>
      <c r="D36" s="326">
        <v>59.21</v>
      </c>
      <c r="E36" s="326">
        <v>68.05</v>
      </c>
      <c r="F36" s="326">
        <v>9.99</v>
      </c>
      <c r="G36" s="326">
        <v>10.6</v>
      </c>
      <c r="H36" s="326">
        <v>9.4</v>
      </c>
      <c r="I36" s="324"/>
      <c r="J36" s="326">
        <v>58.74</v>
      </c>
      <c r="K36" s="326">
        <v>53.53</v>
      </c>
      <c r="L36" s="326">
        <v>64.239999999999995</v>
      </c>
      <c r="M36" s="326">
        <v>13.78</v>
      </c>
      <c r="N36" s="326">
        <v>15.55</v>
      </c>
      <c r="O36" s="326">
        <v>12.23</v>
      </c>
    </row>
    <row r="37" spans="2:15" x14ac:dyDescent="0.2">
      <c r="B37" s="37" t="s">
        <v>111</v>
      </c>
      <c r="C37" s="326">
        <v>62.37</v>
      </c>
      <c r="D37" s="326">
        <v>57.55</v>
      </c>
      <c r="E37" s="326">
        <v>67.72</v>
      </c>
      <c r="F37" s="326">
        <v>10.26</v>
      </c>
      <c r="G37" s="326">
        <v>11.17</v>
      </c>
      <c r="H37" s="326">
        <v>9.41</v>
      </c>
      <c r="I37" s="324"/>
      <c r="J37" s="326">
        <v>58.72</v>
      </c>
      <c r="K37" s="326">
        <v>53.28</v>
      </c>
      <c r="L37" s="326">
        <v>64.459999999999994</v>
      </c>
      <c r="M37" s="326">
        <v>13.92</v>
      </c>
      <c r="N37" s="326">
        <v>15.92</v>
      </c>
      <c r="O37" s="326">
        <v>12.17</v>
      </c>
    </row>
    <row r="38" spans="2:15" x14ac:dyDescent="0.2">
      <c r="B38" s="37" t="s">
        <v>110</v>
      </c>
      <c r="C38" s="326">
        <v>62.86</v>
      </c>
      <c r="D38" s="326">
        <v>58.43</v>
      </c>
      <c r="E38" s="326">
        <v>67.78</v>
      </c>
      <c r="F38" s="326">
        <v>10.54</v>
      </c>
      <c r="G38" s="326">
        <v>11.32</v>
      </c>
      <c r="H38" s="326">
        <v>9.8000000000000007</v>
      </c>
      <c r="I38" s="324"/>
      <c r="J38" s="326">
        <v>58.74</v>
      </c>
      <c r="K38" s="326">
        <v>53.37</v>
      </c>
      <c r="L38" s="326">
        <v>64.42</v>
      </c>
      <c r="M38" s="326">
        <v>14.02</v>
      </c>
      <c r="N38" s="326">
        <v>15.78</v>
      </c>
      <c r="O38" s="326">
        <v>12.49</v>
      </c>
    </row>
    <row r="39" spans="2:15" x14ac:dyDescent="0.2">
      <c r="B39" s="37" t="s">
        <v>109</v>
      </c>
      <c r="C39" s="326">
        <v>62.71</v>
      </c>
      <c r="D39" s="326">
        <v>58.25</v>
      </c>
      <c r="E39" s="326">
        <v>67.67</v>
      </c>
      <c r="F39" s="326">
        <v>11.7</v>
      </c>
      <c r="G39" s="326">
        <v>12.82</v>
      </c>
      <c r="H39" s="326">
        <v>10.64</v>
      </c>
      <c r="I39" s="324"/>
      <c r="J39" s="326">
        <v>58.35</v>
      </c>
      <c r="K39" s="326">
        <v>53.02</v>
      </c>
      <c r="L39" s="326">
        <v>63.99</v>
      </c>
      <c r="M39" s="326">
        <v>14.7</v>
      </c>
      <c r="N39" s="326">
        <v>16.739999999999998</v>
      </c>
      <c r="O39" s="326">
        <v>12.9</v>
      </c>
    </row>
    <row r="40" spans="2:15" x14ac:dyDescent="0.2">
      <c r="B40" s="37" t="s">
        <v>108</v>
      </c>
      <c r="C40" s="325">
        <v>62.94</v>
      </c>
      <c r="D40" s="325">
        <v>58.14</v>
      </c>
      <c r="E40" s="325">
        <v>68.290000000000006</v>
      </c>
      <c r="F40" s="325">
        <v>11.54</v>
      </c>
      <c r="G40" s="325">
        <v>12.05</v>
      </c>
      <c r="H40" s="325">
        <v>11.07</v>
      </c>
      <c r="I40" s="324"/>
      <c r="J40" s="325">
        <v>58.61</v>
      </c>
      <c r="K40" s="325">
        <v>53.08</v>
      </c>
      <c r="L40" s="325">
        <v>64.45</v>
      </c>
      <c r="M40" s="325">
        <v>14.45</v>
      </c>
      <c r="N40" s="325">
        <v>16.260000000000002</v>
      </c>
      <c r="O40" s="325">
        <v>12.87</v>
      </c>
    </row>
    <row r="41" spans="2:15" x14ac:dyDescent="0.2">
      <c r="B41" s="37" t="s">
        <v>107</v>
      </c>
      <c r="C41" s="325">
        <v>62.53</v>
      </c>
      <c r="D41" s="325">
        <v>57.34</v>
      </c>
      <c r="E41" s="325">
        <v>68.290000000000006</v>
      </c>
      <c r="F41" s="325">
        <v>11.86</v>
      </c>
      <c r="G41" s="325">
        <v>12.56</v>
      </c>
      <c r="H41" s="325">
        <v>11.2</v>
      </c>
      <c r="I41" s="324"/>
      <c r="J41" s="325">
        <v>58.73</v>
      </c>
      <c r="K41" s="325">
        <v>52.93</v>
      </c>
      <c r="L41" s="325">
        <v>64.86</v>
      </c>
      <c r="M41" s="325">
        <v>14.55</v>
      </c>
      <c r="N41" s="325">
        <v>16.22</v>
      </c>
      <c r="O41" s="325">
        <v>13.12</v>
      </c>
    </row>
    <row r="42" spans="2:15" x14ac:dyDescent="0.2">
      <c r="B42" s="37" t="s">
        <v>106</v>
      </c>
      <c r="C42" s="325">
        <v>62.84</v>
      </c>
      <c r="D42" s="325">
        <v>57.85</v>
      </c>
      <c r="E42" s="325">
        <v>68.400000000000006</v>
      </c>
      <c r="F42" s="325">
        <v>12.08</v>
      </c>
      <c r="G42" s="325">
        <v>12.83</v>
      </c>
      <c r="H42" s="325">
        <v>11.36</v>
      </c>
      <c r="I42" s="324"/>
      <c r="J42" s="325">
        <v>58.8</v>
      </c>
      <c r="K42" s="325">
        <v>53.29</v>
      </c>
      <c r="L42" s="325">
        <v>64.62</v>
      </c>
      <c r="M42" s="325">
        <v>15.28</v>
      </c>
      <c r="N42" s="325">
        <v>17.079999999999998</v>
      </c>
      <c r="O42" s="325">
        <v>13.72</v>
      </c>
    </row>
    <row r="43" spans="2:15" x14ac:dyDescent="0.2">
      <c r="B43" s="37" t="s">
        <v>105</v>
      </c>
      <c r="C43" s="325">
        <v>63.27</v>
      </c>
      <c r="D43" s="325">
        <v>58.39</v>
      </c>
      <c r="E43" s="325">
        <v>68.69</v>
      </c>
      <c r="F43" s="325">
        <v>13.4</v>
      </c>
      <c r="G43" s="325">
        <v>13.97</v>
      </c>
      <c r="H43" s="325">
        <v>12.85</v>
      </c>
      <c r="I43" s="324"/>
      <c r="J43" s="325">
        <v>58.46</v>
      </c>
      <c r="K43" s="325">
        <v>52.94</v>
      </c>
      <c r="L43" s="325">
        <v>64.290000000000006</v>
      </c>
      <c r="M43" s="325">
        <v>16.739999999999998</v>
      </c>
      <c r="N43" s="325">
        <v>18.54</v>
      </c>
      <c r="O43" s="325">
        <v>15.18</v>
      </c>
    </row>
    <row r="44" spans="2:15" x14ac:dyDescent="0.2">
      <c r="B44" s="37" t="s">
        <v>104</v>
      </c>
      <c r="C44" s="326">
        <v>63.32</v>
      </c>
      <c r="D44" s="326">
        <v>58.9</v>
      </c>
      <c r="E44" s="326">
        <v>68.239999999999995</v>
      </c>
      <c r="F44" s="326">
        <v>13.75</v>
      </c>
      <c r="G44" s="326">
        <v>14.53</v>
      </c>
      <c r="H44" s="326">
        <v>13</v>
      </c>
      <c r="I44" s="324"/>
      <c r="J44" s="326">
        <v>58.8</v>
      </c>
      <c r="K44" s="326">
        <v>53.33</v>
      </c>
      <c r="L44" s="326">
        <v>64.569999999999993</v>
      </c>
      <c r="M44" s="326">
        <v>16.55</v>
      </c>
      <c r="N44" s="326">
        <v>18.350000000000001</v>
      </c>
      <c r="O44" s="326">
        <v>14.97</v>
      </c>
    </row>
    <row r="45" spans="2:15" x14ac:dyDescent="0.2">
      <c r="B45" s="37" t="s">
        <v>103</v>
      </c>
      <c r="C45" s="326">
        <v>62.85</v>
      </c>
      <c r="D45" s="326">
        <v>57.74</v>
      </c>
      <c r="E45" s="326">
        <v>68.52</v>
      </c>
      <c r="F45" s="326">
        <v>12.35</v>
      </c>
      <c r="G45" s="326">
        <v>12.93</v>
      </c>
      <c r="H45" s="326">
        <v>11.81</v>
      </c>
      <c r="I45" s="324"/>
      <c r="J45" s="326">
        <v>58.92</v>
      </c>
      <c r="K45" s="326">
        <v>53.13</v>
      </c>
      <c r="L45" s="326">
        <v>65.040000000000006</v>
      </c>
      <c r="M45" s="326">
        <v>16.38</v>
      </c>
      <c r="N45" s="326">
        <v>18.21</v>
      </c>
      <c r="O45" s="326">
        <v>14.8</v>
      </c>
    </row>
    <row r="46" spans="2:15" x14ac:dyDescent="0.2">
      <c r="B46" s="37" t="s">
        <v>102</v>
      </c>
      <c r="C46" s="326">
        <v>62.64</v>
      </c>
      <c r="D46" s="326">
        <v>57.77</v>
      </c>
      <c r="E46" s="326">
        <v>68.040000000000006</v>
      </c>
      <c r="F46" s="326">
        <v>13.04</v>
      </c>
      <c r="G46" s="326">
        <v>13.32</v>
      </c>
      <c r="H46" s="326">
        <v>12.78</v>
      </c>
      <c r="I46" s="324"/>
      <c r="J46" s="326">
        <v>58.84</v>
      </c>
      <c r="K46" s="326">
        <v>53.28</v>
      </c>
      <c r="L46" s="326">
        <v>64.7</v>
      </c>
      <c r="M46" s="326">
        <v>17.22</v>
      </c>
      <c r="N46" s="326">
        <v>19.04</v>
      </c>
      <c r="O46" s="326">
        <v>15.64</v>
      </c>
    </row>
    <row r="47" spans="2:15" x14ac:dyDescent="0.2">
      <c r="B47" s="37" t="s">
        <v>101</v>
      </c>
      <c r="C47" s="326">
        <v>62.67</v>
      </c>
      <c r="D47" s="326">
        <v>57.79</v>
      </c>
      <c r="E47" s="326">
        <v>68.09</v>
      </c>
      <c r="F47" s="326">
        <v>14.23</v>
      </c>
      <c r="G47" s="326">
        <v>14.93</v>
      </c>
      <c r="H47" s="326">
        <v>13.58</v>
      </c>
      <c r="I47" s="324"/>
      <c r="J47" s="326">
        <v>58.78</v>
      </c>
      <c r="K47" s="326">
        <v>53.24</v>
      </c>
      <c r="L47" s="326">
        <v>64.62</v>
      </c>
      <c r="M47" s="326">
        <v>18.75</v>
      </c>
      <c r="N47" s="326">
        <v>20.51</v>
      </c>
      <c r="O47" s="326">
        <v>17.22</v>
      </c>
    </row>
    <row r="48" spans="2:15" x14ac:dyDescent="0.2">
      <c r="B48" s="37" t="s">
        <v>100</v>
      </c>
      <c r="C48" s="325">
        <v>63.18</v>
      </c>
      <c r="D48" s="325">
        <v>58.42</v>
      </c>
      <c r="E48" s="325">
        <v>68.47</v>
      </c>
      <c r="F48" s="325">
        <v>14.6</v>
      </c>
      <c r="G48" s="325">
        <v>15.08</v>
      </c>
      <c r="H48" s="325">
        <v>14.15</v>
      </c>
      <c r="I48" s="324"/>
      <c r="J48" s="325">
        <v>58.95</v>
      </c>
      <c r="K48" s="325">
        <v>53.41</v>
      </c>
      <c r="L48" s="325">
        <v>64.8</v>
      </c>
      <c r="M48" s="325">
        <v>18.63</v>
      </c>
      <c r="N48" s="325">
        <v>20.25</v>
      </c>
      <c r="O48" s="325">
        <v>17.22</v>
      </c>
    </row>
    <row r="49" spans="2:15" x14ac:dyDescent="0.2">
      <c r="B49" s="37" t="s">
        <v>99</v>
      </c>
      <c r="C49" s="325">
        <v>63.15</v>
      </c>
      <c r="D49" s="325">
        <v>58.17</v>
      </c>
      <c r="E49" s="325">
        <v>68.66</v>
      </c>
      <c r="F49" s="325">
        <v>15.19</v>
      </c>
      <c r="G49" s="325">
        <v>16.14</v>
      </c>
      <c r="H49" s="325">
        <v>14.3</v>
      </c>
      <c r="I49" s="324"/>
      <c r="J49" s="325">
        <v>59.28</v>
      </c>
      <c r="K49" s="325">
        <v>53.61</v>
      </c>
      <c r="L49" s="325">
        <v>65.260000000000005</v>
      </c>
      <c r="M49" s="325">
        <v>18.91</v>
      </c>
      <c r="N49" s="325">
        <v>20.66</v>
      </c>
      <c r="O49" s="325">
        <v>17.39</v>
      </c>
    </row>
    <row r="50" spans="2:15" x14ac:dyDescent="0.2">
      <c r="B50" s="37" t="s">
        <v>98</v>
      </c>
      <c r="C50" s="325">
        <v>64.03</v>
      </c>
      <c r="D50" s="325">
        <v>59.34</v>
      </c>
      <c r="E50" s="325">
        <v>69.23</v>
      </c>
      <c r="F50" s="325">
        <v>16.25</v>
      </c>
      <c r="G50" s="325">
        <v>16.829999999999998</v>
      </c>
      <c r="H50" s="325">
        <v>15.69</v>
      </c>
      <c r="I50" s="324"/>
      <c r="J50" s="325">
        <v>59.41</v>
      </c>
      <c r="K50" s="325">
        <v>53.91</v>
      </c>
      <c r="L50" s="325">
        <v>65.209999999999994</v>
      </c>
      <c r="M50" s="325">
        <v>20</v>
      </c>
      <c r="N50" s="325">
        <v>21.82</v>
      </c>
      <c r="O50" s="325">
        <v>18.41</v>
      </c>
    </row>
    <row r="51" spans="2:15" x14ac:dyDescent="0.2">
      <c r="B51" s="37" t="s">
        <v>97</v>
      </c>
      <c r="C51" s="325">
        <v>64.239999999999995</v>
      </c>
      <c r="D51" s="325">
        <v>59.49</v>
      </c>
      <c r="E51" s="325">
        <v>69.52</v>
      </c>
      <c r="F51" s="325">
        <v>16.809999999999999</v>
      </c>
      <c r="G51" s="325">
        <v>17.79</v>
      </c>
      <c r="H51" s="325">
        <v>15.88</v>
      </c>
      <c r="I51" s="324"/>
      <c r="J51" s="325">
        <v>59.29</v>
      </c>
      <c r="K51" s="325">
        <v>53.64</v>
      </c>
      <c r="L51" s="325">
        <v>65.25</v>
      </c>
      <c r="M51" s="325">
        <v>21</v>
      </c>
      <c r="N51" s="325">
        <v>22.78</v>
      </c>
      <c r="O51" s="325">
        <v>19.45</v>
      </c>
    </row>
    <row r="52" spans="2:15" x14ac:dyDescent="0.2">
      <c r="B52" s="37" t="s">
        <v>96</v>
      </c>
      <c r="C52" s="326">
        <v>64.75</v>
      </c>
      <c r="D52" s="326">
        <v>59.91</v>
      </c>
      <c r="E52" s="326">
        <v>70.12</v>
      </c>
      <c r="F52" s="326">
        <v>16.510000000000002</v>
      </c>
      <c r="G52" s="326">
        <v>16.68</v>
      </c>
      <c r="H52" s="326">
        <v>16.350000000000001</v>
      </c>
      <c r="I52" s="324"/>
      <c r="J52" s="326">
        <v>59.43</v>
      </c>
      <c r="K52" s="326">
        <v>53.79</v>
      </c>
      <c r="L52" s="326">
        <v>65.37</v>
      </c>
      <c r="M52" s="326">
        <v>20.9</v>
      </c>
      <c r="N52" s="326">
        <v>22.52</v>
      </c>
      <c r="O52" s="326">
        <v>19.489999999999998</v>
      </c>
    </row>
    <row r="53" spans="2:15" x14ac:dyDescent="0.2">
      <c r="B53" s="37" t="s">
        <v>95</v>
      </c>
      <c r="C53" s="326">
        <v>63.93</v>
      </c>
      <c r="D53" s="326">
        <v>58.14</v>
      </c>
      <c r="E53" s="326">
        <v>70.36</v>
      </c>
      <c r="F53" s="326">
        <v>16.27</v>
      </c>
      <c r="G53" s="326">
        <v>16.91</v>
      </c>
      <c r="H53" s="326">
        <v>15.68</v>
      </c>
      <c r="I53" s="324"/>
      <c r="J53" s="326">
        <v>59.5</v>
      </c>
      <c r="K53" s="326">
        <v>53.42</v>
      </c>
      <c r="L53" s="326">
        <v>65.900000000000006</v>
      </c>
      <c r="M53" s="326">
        <v>21.18</v>
      </c>
      <c r="N53" s="326">
        <v>22.69</v>
      </c>
      <c r="O53" s="326">
        <v>19.899999999999999</v>
      </c>
    </row>
    <row r="54" spans="2:15" x14ac:dyDescent="0.2">
      <c r="B54" s="37" t="s">
        <v>94</v>
      </c>
      <c r="C54" s="326">
        <v>65.06</v>
      </c>
      <c r="D54" s="326">
        <v>59.6</v>
      </c>
      <c r="E54" s="326">
        <v>71.099999999999994</v>
      </c>
      <c r="F54" s="326">
        <v>17.66</v>
      </c>
      <c r="G54" s="326">
        <v>18.43</v>
      </c>
      <c r="H54" s="326">
        <v>16.95</v>
      </c>
      <c r="I54" s="324"/>
      <c r="J54" s="326">
        <v>59.79</v>
      </c>
      <c r="K54" s="326">
        <v>54.03</v>
      </c>
      <c r="L54" s="326">
        <v>65.84</v>
      </c>
      <c r="M54" s="326">
        <v>22.37</v>
      </c>
      <c r="N54" s="326">
        <v>24.01</v>
      </c>
      <c r="O54" s="326">
        <v>20.96</v>
      </c>
    </row>
    <row r="55" spans="2:15" x14ac:dyDescent="0.2">
      <c r="B55" s="37" t="s">
        <v>93</v>
      </c>
      <c r="C55" s="326">
        <v>64.56</v>
      </c>
      <c r="D55" s="326">
        <v>59.32</v>
      </c>
      <c r="E55" s="326">
        <v>70.38</v>
      </c>
      <c r="F55" s="326">
        <v>17.79</v>
      </c>
      <c r="G55" s="326">
        <v>17.29</v>
      </c>
      <c r="H55" s="326">
        <v>18.25</v>
      </c>
      <c r="I55" s="324"/>
      <c r="J55" s="326">
        <v>59.45</v>
      </c>
      <c r="K55" s="326">
        <v>53.55</v>
      </c>
      <c r="L55" s="326">
        <v>65.66</v>
      </c>
      <c r="M55" s="326">
        <v>23.78</v>
      </c>
      <c r="N55" s="326">
        <v>24.98</v>
      </c>
      <c r="O55" s="326">
        <v>22.74</v>
      </c>
    </row>
    <row r="56" spans="2:15" x14ac:dyDescent="0.2">
      <c r="B56" s="37" t="s">
        <v>92</v>
      </c>
      <c r="C56" s="325">
        <v>64.819999999999993</v>
      </c>
      <c r="D56" s="325">
        <v>59.9</v>
      </c>
      <c r="E56" s="325">
        <v>70.28</v>
      </c>
      <c r="F56" s="325">
        <v>18</v>
      </c>
      <c r="G56" s="325">
        <v>17.64</v>
      </c>
      <c r="H56" s="325">
        <v>18.350000000000001</v>
      </c>
      <c r="I56" s="324"/>
      <c r="J56" s="325">
        <v>59.77</v>
      </c>
      <c r="K56" s="325">
        <v>53.9</v>
      </c>
      <c r="L56" s="325">
        <v>65.95</v>
      </c>
      <c r="M56" s="325">
        <v>23.7</v>
      </c>
      <c r="N56" s="325">
        <v>24.74</v>
      </c>
      <c r="O56" s="325">
        <v>22.8</v>
      </c>
    </row>
    <row r="57" spans="2:15" x14ac:dyDescent="0.2">
      <c r="B57" s="37" t="s">
        <v>91</v>
      </c>
      <c r="C57" s="325">
        <v>63.65</v>
      </c>
      <c r="D57" s="325">
        <v>57.83</v>
      </c>
      <c r="E57" s="325">
        <v>70.11</v>
      </c>
      <c r="F57" s="325">
        <v>17.53</v>
      </c>
      <c r="G57" s="325">
        <v>18.97</v>
      </c>
      <c r="H57" s="325">
        <v>16.21</v>
      </c>
      <c r="I57" s="324"/>
      <c r="J57" s="325">
        <v>59.53</v>
      </c>
      <c r="K57" s="325">
        <v>53.35</v>
      </c>
      <c r="L57" s="325">
        <v>66.02</v>
      </c>
      <c r="M57" s="325">
        <v>23.67</v>
      </c>
      <c r="N57" s="325">
        <v>25.01</v>
      </c>
      <c r="O57" s="325">
        <v>22.53</v>
      </c>
    </row>
    <row r="58" spans="2:15" x14ac:dyDescent="0.2">
      <c r="B58" s="37" t="s">
        <v>90</v>
      </c>
      <c r="C58" s="325">
        <v>63.5</v>
      </c>
      <c r="D58" s="325">
        <v>58</v>
      </c>
      <c r="E58" s="325">
        <v>69.59</v>
      </c>
      <c r="F58" s="325">
        <v>19.03</v>
      </c>
      <c r="G58" s="325">
        <v>19.88</v>
      </c>
      <c r="H58" s="325">
        <v>18.239999999999998</v>
      </c>
      <c r="I58" s="324"/>
      <c r="J58" s="325">
        <v>59.63</v>
      </c>
      <c r="K58" s="325">
        <v>53.71</v>
      </c>
      <c r="L58" s="325">
        <v>65.86</v>
      </c>
      <c r="M58" s="325">
        <v>24.47</v>
      </c>
      <c r="N58" s="325">
        <v>25.38</v>
      </c>
      <c r="O58" s="325">
        <v>23.7</v>
      </c>
    </row>
    <row r="59" spans="2:15" x14ac:dyDescent="0.2">
      <c r="B59" s="37" t="s">
        <v>89</v>
      </c>
      <c r="C59" s="325">
        <v>63.47</v>
      </c>
      <c r="D59" s="325">
        <v>58.59</v>
      </c>
      <c r="E59" s="325">
        <v>68.87</v>
      </c>
      <c r="F59" s="325">
        <v>20.43</v>
      </c>
      <c r="G59" s="325">
        <v>21.93</v>
      </c>
      <c r="H59" s="325">
        <v>19.02</v>
      </c>
      <c r="I59" s="324"/>
      <c r="J59" s="325">
        <v>59.46</v>
      </c>
      <c r="K59" s="325">
        <v>53.75</v>
      </c>
      <c r="L59" s="325">
        <v>65.48</v>
      </c>
      <c r="M59" s="325">
        <v>25.93</v>
      </c>
      <c r="N59" s="325">
        <v>26.57</v>
      </c>
      <c r="O59" s="325">
        <v>25.37</v>
      </c>
    </row>
    <row r="60" spans="2:15" x14ac:dyDescent="0.2">
      <c r="B60" s="37" t="s">
        <v>88</v>
      </c>
      <c r="C60" s="326">
        <v>64.05</v>
      </c>
      <c r="D60" s="326">
        <v>59.27</v>
      </c>
      <c r="E60" s="326">
        <v>69.349999999999994</v>
      </c>
      <c r="F60" s="326">
        <v>20.45</v>
      </c>
      <c r="G60" s="326">
        <v>21.53</v>
      </c>
      <c r="H60" s="326">
        <v>19.43</v>
      </c>
      <c r="I60" s="324"/>
      <c r="J60" s="326">
        <v>59.86</v>
      </c>
      <c r="K60" s="326">
        <v>53.96</v>
      </c>
      <c r="L60" s="326">
        <v>66.05</v>
      </c>
      <c r="M60" s="326">
        <v>25.73</v>
      </c>
      <c r="N60" s="326">
        <v>26.53</v>
      </c>
      <c r="O60" s="326">
        <v>25.04</v>
      </c>
    </row>
    <row r="61" spans="2:15" x14ac:dyDescent="0.2">
      <c r="B61" s="37" t="s">
        <v>87</v>
      </c>
      <c r="C61" s="326">
        <v>64.040000000000006</v>
      </c>
      <c r="D61" s="326">
        <v>58.39</v>
      </c>
      <c r="E61" s="326">
        <v>70.3</v>
      </c>
      <c r="F61" s="326">
        <v>19.41</v>
      </c>
      <c r="G61" s="326">
        <v>20.149999999999999</v>
      </c>
      <c r="H61" s="326">
        <v>18.73</v>
      </c>
      <c r="I61" s="324"/>
      <c r="J61" s="326">
        <v>60.04</v>
      </c>
      <c r="K61" s="326">
        <v>53.78</v>
      </c>
      <c r="L61" s="326">
        <v>66.61</v>
      </c>
      <c r="M61" s="326">
        <v>25.65</v>
      </c>
      <c r="N61" s="326">
        <v>26.18</v>
      </c>
      <c r="O61" s="326">
        <v>25.19</v>
      </c>
    </row>
    <row r="62" spans="2:15" x14ac:dyDescent="0.2">
      <c r="B62" s="37" t="s">
        <v>86</v>
      </c>
      <c r="C62" s="326">
        <v>64.38</v>
      </c>
      <c r="D62" s="326">
        <v>59.01</v>
      </c>
      <c r="E62" s="326">
        <v>70.31</v>
      </c>
      <c r="F62" s="326">
        <v>19.2</v>
      </c>
      <c r="G62" s="326">
        <v>19.690000000000001</v>
      </c>
      <c r="H62" s="326">
        <v>18.75</v>
      </c>
      <c r="I62" s="324"/>
      <c r="J62" s="326">
        <v>60</v>
      </c>
      <c r="K62" s="326">
        <v>53.96</v>
      </c>
      <c r="L62" s="326">
        <v>66.319999999999993</v>
      </c>
      <c r="M62" s="326">
        <v>26.06</v>
      </c>
      <c r="N62" s="326">
        <v>26.71</v>
      </c>
      <c r="O62" s="326">
        <v>25.5</v>
      </c>
    </row>
    <row r="63" spans="2:15" x14ac:dyDescent="0.2">
      <c r="B63" s="37" t="s">
        <v>85</v>
      </c>
      <c r="C63" s="326">
        <v>65.38</v>
      </c>
      <c r="D63" s="326">
        <v>60.49</v>
      </c>
      <c r="E63" s="326">
        <v>70.78</v>
      </c>
      <c r="F63" s="326">
        <v>19.989999999999998</v>
      </c>
      <c r="G63" s="326">
        <v>20.010000000000002</v>
      </c>
      <c r="H63" s="326">
        <v>19.97</v>
      </c>
      <c r="I63" s="324"/>
      <c r="J63" s="326">
        <v>60.18</v>
      </c>
      <c r="K63" s="326">
        <v>54.07</v>
      </c>
      <c r="L63" s="326">
        <v>66.569999999999993</v>
      </c>
      <c r="M63" s="326">
        <v>26.94</v>
      </c>
      <c r="N63" s="326">
        <v>27.26</v>
      </c>
      <c r="O63" s="326">
        <v>26.66</v>
      </c>
    </row>
    <row r="64" spans="2:15" x14ac:dyDescent="0.2">
      <c r="B64" s="37" t="s">
        <v>84</v>
      </c>
      <c r="C64" s="325">
        <v>65.03</v>
      </c>
      <c r="D64" s="325">
        <v>59.72</v>
      </c>
      <c r="E64" s="325">
        <v>70.89</v>
      </c>
      <c r="F64" s="325">
        <v>19.32</v>
      </c>
      <c r="G64" s="325">
        <v>18.809999999999999</v>
      </c>
      <c r="H64" s="325">
        <v>19.79</v>
      </c>
      <c r="I64" s="324"/>
      <c r="J64" s="325">
        <v>60.23</v>
      </c>
      <c r="K64" s="325">
        <v>54.03</v>
      </c>
      <c r="L64" s="325">
        <v>66.72</v>
      </c>
      <c r="M64" s="325">
        <v>25.77</v>
      </c>
      <c r="N64" s="325">
        <v>26.22</v>
      </c>
      <c r="O64" s="325">
        <v>25.4</v>
      </c>
    </row>
    <row r="65" spans="2:15" x14ac:dyDescent="0.2">
      <c r="B65" s="37" t="s">
        <v>83</v>
      </c>
      <c r="C65" s="325">
        <v>65.209999999999994</v>
      </c>
      <c r="D65" s="325">
        <v>59.74</v>
      </c>
      <c r="E65" s="325">
        <v>71.25</v>
      </c>
      <c r="F65" s="325">
        <v>18.23</v>
      </c>
      <c r="G65" s="325">
        <v>17.95</v>
      </c>
      <c r="H65" s="325">
        <v>18.489999999999998</v>
      </c>
      <c r="I65" s="324"/>
      <c r="J65" s="325">
        <v>60.55</v>
      </c>
      <c r="K65" s="325">
        <v>54.02</v>
      </c>
      <c r="L65" s="325">
        <v>67.37</v>
      </c>
      <c r="M65" s="325">
        <v>24.79</v>
      </c>
      <c r="N65" s="325">
        <v>25.1</v>
      </c>
      <c r="O65" s="325">
        <v>24.54</v>
      </c>
    </row>
    <row r="66" spans="2:15" x14ac:dyDescent="0.2">
      <c r="B66" s="37" t="s">
        <v>82</v>
      </c>
      <c r="C66" s="325">
        <v>65.69</v>
      </c>
      <c r="D66" s="325">
        <v>60.36</v>
      </c>
      <c r="E66" s="325">
        <v>71.56</v>
      </c>
      <c r="F66" s="325">
        <v>18.420000000000002</v>
      </c>
      <c r="G66" s="325">
        <v>17.670000000000002</v>
      </c>
      <c r="H66" s="325">
        <v>19.12</v>
      </c>
      <c r="I66" s="324"/>
      <c r="J66" s="325">
        <v>60.5</v>
      </c>
      <c r="K66" s="325">
        <v>53.97</v>
      </c>
      <c r="L66" s="325">
        <v>67.319999999999993</v>
      </c>
      <c r="M66" s="325">
        <v>24.4</v>
      </c>
      <c r="N66" s="325">
        <v>24.36</v>
      </c>
      <c r="O66" s="325">
        <v>24.43</v>
      </c>
    </row>
    <row r="67" spans="2:15" x14ac:dyDescent="0.2">
      <c r="B67" s="37" t="s">
        <v>81</v>
      </c>
      <c r="C67" s="325">
        <v>65.37</v>
      </c>
      <c r="D67" s="325">
        <v>59.99</v>
      </c>
      <c r="E67" s="325">
        <v>71.28</v>
      </c>
      <c r="F67" s="325">
        <v>18.149999999999999</v>
      </c>
      <c r="G67" s="325">
        <v>17.2</v>
      </c>
      <c r="H67" s="325">
        <v>19.02</v>
      </c>
      <c r="I67" s="324"/>
      <c r="J67" s="325">
        <v>60.31</v>
      </c>
      <c r="K67" s="325">
        <v>53.91</v>
      </c>
      <c r="L67" s="325">
        <v>66.989999999999995</v>
      </c>
      <c r="M67" s="325">
        <v>24.19</v>
      </c>
      <c r="N67" s="325">
        <v>24.46</v>
      </c>
      <c r="O67" s="325">
        <v>23.96</v>
      </c>
    </row>
    <row r="68" spans="2:15" x14ac:dyDescent="0.2">
      <c r="B68" s="37" t="s">
        <v>80</v>
      </c>
      <c r="C68" s="326">
        <v>65</v>
      </c>
      <c r="D68" s="326">
        <v>58.76</v>
      </c>
      <c r="E68" s="326">
        <v>71.84</v>
      </c>
      <c r="F68" s="326">
        <v>17.96</v>
      </c>
      <c r="G68" s="326">
        <v>17.36</v>
      </c>
      <c r="H68" s="326">
        <v>18.5</v>
      </c>
      <c r="I68" s="324"/>
      <c r="J68" s="326">
        <v>60.29</v>
      </c>
      <c r="K68" s="326">
        <v>53.44</v>
      </c>
      <c r="L68" s="326">
        <v>67.42</v>
      </c>
      <c r="M68" s="326">
        <v>22.56</v>
      </c>
      <c r="N68" s="326">
        <v>22.92</v>
      </c>
      <c r="O68" s="326">
        <v>22.26</v>
      </c>
    </row>
    <row r="69" spans="2:15" x14ac:dyDescent="0.2">
      <c r="B69" s="37" t="s">
        <v>79</v>
      </c>
      <c r="C69" s="326">
        <v>64.86</v>
      </c>
      <c r="D69" s="326">
        <v>58.53</v>
      </c>
      <c r="E69" s="326">
        <v>71.8</v>
      </c>
      <c r="F69" s="326">
        <v>16.59</v>
      </c>
      <c r="G69" s="326">
        <v>17.18</v>
      </c>
      <c r="H69" s="326">
        <v>16.059999999999999</v>
      </c>
      <c r="I69" s="324"/>
      <c r="J69" s="326">
        <v>60.44</v>
      </c>
      <c r="K69" s="326">
        <v>53.4</v>
      </c>
      <c r="L69" s="326">
        <v>67.77</v>
      </c>
      <c r="M69" s="326">
        <v>21.28</v>
      </c>
      <c r="N69" s="326">
        <v>21.75</v>
      </c>
      <c r="O69" s="326">
        <v>20.9</v>
      </c>
    </row>
    <row r="70" spans="2:15" x14ac:dyDescent="0.2">
      <c r="B70" s="37" t="s">
        <v>78</v>
      </c>
      <c r="C70" s="326">
        <v>65.790000000000006</v>
      </c>
      <c r="D70" s="326">
        <v>59.77</v>
      </c>
      <c r="E70" s="326">
        <v>72.39</v>
      </c>
      <c r="F70" s="326">
        <v>15.62</v>
      </c>
      <c r="G70" s="326">
        <v>14.82</v>
      </c>
      <c r="H70" s="326">
        <v>16.34</v>
      </c>
      <c r="I70" s="324"/>
      <c r="J70" s="326">
        <v>60.44</v>
      </c>
      <c r="K70" s="326">
        <v>53.6</v>
      </c>
      <c r="L70" s="326">
        <v>67.55</v>
      </c>
      <c r="M70" s="326">
        <v>20.64</v>
      </c>
      <c r="N70" s="326">
        <v>20.92</v>
      </c>
      <c r="O70" s="326">
        <v>20.420000000000002</v>
      </c>
    </row>
    <row r="71" spans="2:15" x14ac:dyDescent="0.2">
      <c r="B71" s="37" t="s">
        <v>77</v>
      </c>
      <c r="C71" s="326">
        <v>65.3</v>
      </c>
      <c r="D71" s="326">
        <v>59.24</v>
      </c>
      <c r="E71" s="326">
        <v>71.930000000000007</v>
      </c>
      <c r="F71" s="326">
        <v>15.18</v>
      </c>
      <c r="G71" s="326">
        <v>15.74</v>
      </c>
      <c r="H71" s="326">
        <v>14.68</v>
      </c>
      <c r="I71" s="324"/>
      <c r="J71" s="326">
        <v>60.16</v>
      </c>
      <c r="K71" s="326">
        <v>53.1</v>
      </c>
      <c r="L71" s="326">
        <v>67.5</v>
      </c>
      <c r="M71" s="326">
        <v>21.08</v>
      </c>
      <c r="N71" s="326">
        <v>21.66</v>
      </c>
      <c r="O71" s="326">
        <v>20.6</v>
      </c>
    </row>
    <row r="72" spans="2:15" x14ac:dyDescent="0.2">
      <c r="B72" s="37" t="s">
        <v>76</v>
      </c>
      <c r="C72" s="325">
        <v>66.33</v>
      </c>
      <c r="D72" s="325">
        <v>60.35</v>
      </c>
      <c r="E72" s="325">
        <v>72.88</v>
      </c>
      <c r="F72" s="325">
        <v>15.54</v>
      </c>
      <c r="G72" s="325">
        <v>15.96</v>
      </c>
      <c r="H72" s="325">
        <v>15.16</v>
      </c>
      <c r="I72" s="324"/>
      <c r="J72" s="325">
        <v>60.25</v>
      </c>
      <c r="K72" s="325">
        <v>53.01</v>
      </c>
      <c r="L72" s="325">
        <v>67.760000000000005</v>
      </c>
      <c r="M72" s="325">
        <v>20.11</v>
      </c>
      <c r="N72" s="325">
        <v>20.51</v>
      </c>
      <c r="O72" s="325">
        <v>19.8</v>
      </c>
    </row>
    <row r="73" spans="2:15" x14ac:dyDescent="0.2">
      <c r="B73" s="37" t="s">
        <v>75</v>
      </c>
      <c r="C73" s="325">
        <v>65.86</v>
      </c>
      <c r="D73" s="325">
        <v>59.77</v>
      </c>
      <c r="E73" s="325">
        <v>72.52</v>
      </c>
      <c r="F73" s="325">
        <v>15.76</v>
      </c>
      <c r="G73" s="325">
        <v>16.54</v>
      </c>
      <c r="H73" s="325">
        <v>15.06</v>
      </c>
      <c r="I73" s="324"/>
      <c r="J73" s="325">
        <v>60.37</v>
      </c>
      <c r="K73" s="325">
        <v>52.68</v>
      </c>
      <c r="L73" s="325">
        <v>68.349999999999994</v>
      </c>
      <c r="M73" s="325">
        <v>19.59</v>
      </c>
      <c r="N73" s="325">
        <v>20.18</v>
      </c>
      <c r="O73" s="325">
        <v>19.12</v>
      </c>
    </row>
    <row r="74" spans="2:15" x14ac:dyDescent="0.2">
      <c r="B74" s="37" t="s">
        <v>74</v>
      </c>
      <c r="C74" s="325">
        <v>66.22</v>
      </c>
      <c r="D74" s="325">
        <v>59.44</v>
      </c>
      <c r="E74" s="325">
        <v>73.62</v>
      </c>
      <c r="F74" s="325">
        <v>16.18</v>
      </c>
      <c r="G74" s="325">
        <v>16.37</v>
      </c>
      <c r="H74" s="325">
        <v>16.010000000000002</v>
      </c>
      <c r="I74" s="324"/>
      <c r="J74" s="325">
        <v>60.41</v>
      </c>
      <c r="K74" s="325">
        <v>52.65</v>
      </c>
      <c r="L74" s="325">
        <v>68.459999999999994</v>
      </c>
      <c r="M74" s="325">
        <v>19.89</v>
      </c>
      <c r="N74" s="325">
        <v>20.3</v>
      </c>
      <c r="O74" s="325">
        <v>19.559999999999999</v>
      </c>
    </row>
    <row r="75" spans="2:15" x14ac:dyDescent="0.2">
      <c r="B75" s="37" t="s">
        <v>73</v>
      </c>
      <c r="C75" s="325">
        <v>65.900000000000006</v>
      </c>
      <c r="D75" s="325">
        <v>59.7</v>
      </c>
      <c r="E75" s="325">
        <v>72.67</v>
      </c>
      <c r="F75" s="325">
        <v>15.89</v>
      </c>
      <c r="G75" s="325">
        <v>15.7</v>
      </c>
      <c r="H75" s="325">
        <v>16.059999999999999</v>
      </c>
      <c r="I75" s="324"/>
      <c r="J75" s="325">
        <v>60.09</v>
      </c>
      <c r="K75" s="325">
        <v>52.45</v>
      </c>
      <c r="L75" s="325">
        <v>68.02</v>
      </c>
      <c r="M75" s="325">
        <v>19.84</v>
      </c>
      <c r="N75" s="325">
        <v>19.899999999999999</v>
      </c>
      <c r="O75" s="325">
        <v>19.8</v>
      </c>
    </row>
    <row r="76" spans="2:15" x14ac:dyDescent="0.2">
      <c r="B76" s="37" t="s">
        <v>72</v>
      </c>
      <c r="C76" s="326">
        <v>65.599999999999994</v>
      </c>
      <c r="D76" s="326">
        <v>58.57</v>
      </c>
      <c r="E76" s="326">
        <v>73.260000000000005</v>
      </c>
      <c r="F76" s="326">
        <v>14.48</v>
      </c>
      <c r="G76" s="326">
        <v>14.71</v>
      </c>
      <c r="H76" s="326">
        <v>14.29</v>
      </c>
      <c r="I76" s="324"/>
      <c r="J76" s="326">
        <v>59.99</v>
      </c>
      <c r="K76" s="326">
        <v>52.12</v>
      </c>
      <c r="L76" s="326">
        <v>68.16</v>
      </c>
      <c r="M76" s="326">
        <v>18.66</v>
      </c>
      <c r="N76" s="326">
        <v>18.8</v>
      </c>
      <c r="O76" s="326">
        <v>18.559999999999999</v>
      </c>
    </row>
    <row r="77" spans="2:15" x14ac:dyDescent="0.2">
      <c r="B77" s="37" t="s">
        <v>71</v>
      </c>
      <c r="C77" s="326">
        <v>65.349999999999994</v>
      </c>
      <c r="D77" s="326">
        <v>58.55</v>
      </c>
      <c r="E77" s="326">
        <v>72.760000000000005</v>
      </c>
      <c r="F77" s="326">
        <v>14.18</v>
      </c>
      <c r="G77" s="326">
        <v>14.03</v>
      </c>
      <c r="H77" s="326">
        <v>14.31</v>
      </c>
      <c r="I77" s="324"/>
      <c r="J77" s="326">
        <v>60.05</v>
      </c>
      <c r="K77" s="326">
        <v>51.96</v>
      </c>
      <c r="L77" s="326">
        <v>68.430000000000007</v>
      </c>
      <c r="M77" s="326">
        <v>17.75</v>
      </c>
      <c r="N77" s="326">
        <v>17.91</v>
      </c>
      <c r="O77" s="326">
        <v>17.62</v>
      </c>
    </row>
    <row r="78" spans="2:15" x14ac:dyDescent="0.2">
      <c r="B78" s="37" t="s">
        <v>70</v>
      </c>
      <c r="C78" s="326">
        <v>66.02</v>
      </c>
      <c r="D78" s="326">
        <v>58.6</v>
      </c>
      <c r="E78" s="326">
        <v>74.08</v>
      </c>
      <c r="F78" s="326">
        <v>13.4</v>
      </c>
      <c r="G78" s="326">
        <v>12.81</v>
      </c>
      <c r="H78" s="326">
        <v>13.92</v>
      </c>
      <c r="I78" s="324"/>
      <c r="J78" s="326">
        <v>60.3</v>
      </c>
      <c r="K78" s="326">
        <v>52.01</v>
      </c>
      <c r="L78" s="326">
        <v>68.88</v>
      </c>
      <c r="M78" s="326">
        <v>17.77</v>
      </c>
      <c r="N78" s="326">
        <v>18.04</v>
      </c>
      <c r="O78" s="326">
        <v>17.559999999999999</v>
      </c>
    </row>
    <row r="79" spans="2:15" x14ac:dyDescent="0.2">
      <c r="B79" s="37" t="s">
        <v>69</v>
      </c>
      <c r="C79" s="326">
        <v>66.13</v>
      </c>
      <c r="D79" s="326">
        <v>59.02</v>
      </c>
      <c r="E79" s="326">
        <v>73.86</v>
      </c>
      <c r="F79" s="326">
        <v>13.36</v>
      </c>
      <c r="G79" s="326">
        <v>13.62</v>
      </c>
      <c r="H79" s="326">
        <v>13.15</v>
      </c>
      <c r="I79" s="324"/>
      <c r="J79" s="326">
        <v>60.39</v>
      </c>
      <c r="K79" s="326">
        <v>51.95</v>
      </c>
      <c r="L79" s="326">
        <v>69.11</v>
      </c>
      <c r="M79" s="326">
        <v>17.239999999999998</v>
      </c>
      <c r="N79" s="326">
        <v>17.760000000000002</v>
      </c>
      <c r="O79" s="326">
        <v>16.850000000000001</v>
      </c>
    </row>
    <row r="80" spans="2:15" x14ac:dyDescent="0.2">
      <c r="B80" s="37" t="s">
        <v>68</v>
      </c>
      <c r="C80" s="325">
        <v>66.010000000000005</v>
      </c>
      <c r="D80" s="325">
        <v>58.93</v>
      </c>
      <c r="E80" s="325">
        <v>73.680000000000007</v>
      </c>
      <c r="F80" s="325">
        <v>10.02</v>
      </c>
      <c r="G80" s="325">
        <v>10.82</v>
      </c>
      <c r="H80" s="325">
        <v>9.33</v>
      </c>
      <c r="I80" s="324"/>
      <c r="J80" s="325">
        <v>60.35</v>
      </c>
      <c r="K80" s="325">
        <v>51.78</v>
      </c>
      <c r="L80" s="325">
        <v>69.209999999999994</v>
      </c>
      <c r="M80" s="325">
        <v>13.79</v>
      </c>
      <c r="N80" s="325">
        <v>14.85</v>
      </c>
      <c r="O80" s="325">
        <v>12.96</v>
      </c>
    </row>
    <row r="81" spans="2:15" x14ac:dyDescent="0.2">
      <c r="B81" s="37" t="s">
        <v>67</v>
      </c>
      <c r="C81" s="325">
        <v>65.61</v>
      </c>
      <c r="D81" s="325">
        <v>57.17</v>
      </c>
      <c r="E81" s="325">
        <v>74.75</v>
      </c>
      <c r="F81" s="325">
        <v>8.32</v>
      </c>
      <c r="G81" s="325">
        <v>8.4700000000000006</v>
      </c>
      <c r="H81" s="325">
        <v>8.1999999999999993</v>
      </c>
      <c r="I81" s="324"/>
      <c r="J81" s="325">
        <v>60.23</v>
      </c>
      <c r="K81" s="325">
        <v>50.95</v>
      </c>
      <c r="L81" s="325">
        <v>69.83</v>
      </c>
      <c r="M81" s="325">
        <v>11.23</v>
      </c>
      <c r="N81" s="325">
        <v>12.48</v>
      </c>
      <c r="O81" s="325">
        <v>10.29</v>
      </c>
    </row>
    <row r="82" spans="2:15" x14ac:dyDescent="0.2">
      <c r="B82" s="37" t="s">
        <v>66</v>
      </c>
      <c r="C82" s="325">
        <v>65.59</v>
      </c>
      <c r="D82" s="325">
        <v>57.77</v>
      </c>
      <c r="E82" s="325">
        <v>74.069999999999993</v>
      </c>
      <c r="F82" s="325">
        <v>8.67</v>
      </c>
      <c r="G82" s="325">
        <v>9.7899999999999991</v>
      </c>
      <c r="H82" s="325">
        <v>7.72</v>
      </c>
      <c r="I82" s="324"/>
      <c r="J82" s="325">
        <v>60.07</v>
      </c>
      <c r="K82" s="325">
        <v>50.75</v>
      </c>
      <c r="L82" s="325">
        <v>69.709999999999994</v>
      </c>
      <c r="M82" s="325">
        <v>10.36</v>
      </c>
      <c r="N82" s="325">
        <v>12.08</v>
      </c>
      <c r="O82" s="325">
        <v>9.06</v>
      </c>
    </row>
    <row r="83" spans="2:15" x14ac:dyDescent="0.2">
      <c r="B83" s="37" t="s">
        <v>65</v>
      </c>
      <c r="C83" s="325">
        <v>64.89</v>
      </c>
      <c r="D83" s="325">
        <v>56.96</v>
      </c>
      <c r="E83" s="325">
        <v>73.47</v>
      </c>
      <c r="F83" s="325">
        <v>7.39</v>
      </c>
      <c r="G83" s="325">
        <v>8.92</v>
      </c>
      <c r="H83" s="325">
        <v>6.1</v>
      </c>
      <c r="I83" s="324"/>
      <c r="J83" s="325">
        <v>59.67</v>
      </c>
      <c r="K83" s="325">
        <v>50.25</v>
      </c>
      <c r="L83" s="325">
        <v>69.42</v>
      </c>
      <c r="M83" s="325">
        <v>9.6</v>
      </c>
      <c r="N83" s="325">
        <v>11.88</v>
      </c>
      <c r="O83" s="325">
        <v>7.9</v>
      </c>
    </row>
    <row r="84" spans="2:15" x14ac:dyDescent="0.2">
      <c r="B84" s="37" t="s">
        <v>64</v>
      </c>
      <c r="C84" s="326">
        <v>64.989999999999995</v>
      </c>
      <c r="D84" s="326">
        <v>57.09</v>
      </c>
      <c r="E84" s="326">
        <v>73.55</v>
      </c>
      <c r="F84" s="326">
        <v>6.4</v>
      </c>
      <c r="G84" s="326">
        <v>7.62</v>
      </c>
      <c r="H84" s="326">
        <v>5.37</v>
      </c>
      <c r="I84" s="324"/>
      <c r="J84" s="326">
        <v>59.47</v>
      </c>
      <c r="K84" s="326">
        <v>49.94</v>
      </c>
      <c r="L84" s="326">
        <v>69.34</v>
      </c>
      <c r="M84" s="326">
        <v>8.57</v>
      </c>
      <c r="N84" s="326">
        <v>10.82</v>
      </c>
      <c r="O84" s="326">
        <v>6.89</v>
      </c>
    </row>
    <row r="85" spans="2:15" x14ac:dyDescent="0.2">
      <c r="B85" s="37" t="s">
        <v>63</v>
      </c>
      <c r="C85" s="326">
        <v>65.12</v>
      </c>
      <c r="D85" s="326">
        <v>56.85</v>
      </c>
      <c r="E85" s="326">
        <v>74.08</v>
      </c>
      <c r="F85" s="326">
        <v>5.97</v>
      </c>
      <c r="G85" s="326">
        <v>8.16</v>
      </c>
      <c r="H85" s="326">
        <v>4.1399999999999997</v>
      </c>
      <c r="I85" s="324"/>
      <c r="J85" s="326">
        <v>59.5</v>
      </c>
      <c r="K85" s="326">
        <v>49.61</v>
      </c>
      <c r="L85" s="326">
        <v>69.739999999999995</v>
      </c>
      <c r="M85" s="326">
        <v>8.01</v>
      </c>
      <c r="N85" s="326">
        <v>10.39</v>
      </c>
      <c r="O85" s="326">
        <v>6.25</v>
      </c>
    </row>
    <row r="86" spans="2:15" x14ac:dyDescent="0.2">
      <c r="B86" s="37" t="s">
        <v>62</v>
      </c>
      <c r="C86" s="326">
        <v>64.739999999999995</v>
      </c>
      <c r="D86" s="326">
        <v>55.77</v>
      </c>
      <c r="E86" s="326">
        <v>74.459999999999994</v>
      </c>
      <c r="F86" s="326">
        <v>6.17</v>
      </c>
      <c r="G86" s="326">
        <v>7.2</v>
      </c>
      <c r="H86" s="326">
        <v>5.34</v>
      </c>
      <c r="I86" s="324"/>
      <c r="J86" s="326">
        <v>59.23</v>
      </c>
      <c r="K86" s="326">
        <v>49.34</v>
      </c>
      <c r="L86" s="326">
        <v>69.48</v>
      </c>
      <c r="M86" s="326">
        <v>7.93</v>
      </c>
      <c r="N86" s="326">
        <v>10.35</v>
      </c>
      <c r="O86" s="326">
        <v>6.15</v>
      </c>
    </row>
    <row r="87" spans="2:15" x14ac:dyDescent="0.2">
      <c r="B87" s="37" t="s">
        <v>61</v>
      </c>
      <c r="C87" s="326">
        <v>64.97</v>
      </c>
      <c r="D87" s="326">
        <v>56.66</v>
      </c>
      <c r="E87" s="326">
        <v>73.989999999999995</v>
      </c>
      <c r="F87" s="326">
        <v>6.43</v>
      </c>
      <c r="G87" s="326">
        <v>8.3800000000000008</v>
      </c>
      <c r="H87" s="326">
        <v>4.8099999999999996</v>
      </c>
      <c r="I87" s="324"/>
      <c r="J87" s="326">
        <v>58.9</v>
      </c>
      <c r="K87" s="326">
        <v>49.13</v>
      </c>
      <c r="L87" s="326">
        <v>69.040000000000006</v>
      </c>
      <c r="M87" s="326">
        <v>8.42</v>
      </c>
      <c r="N87" s="326">
        <v>11.23</v>
      </c>
      <c r="O87" s="326">
        <v>6.34</v>
      </c>
    </row>
    <row r="88" spans="2:15" x14ac:dyDescent="0.2">
      <c r="B88" s="37" t="s">
        <v>60</v>
      </c>
      <c r="C88" s="325">
        <v>65.2</v>
      </c>
      <c r="D88" s="325">
        <v>56.89</v>
      </c>
      <c r="E88" s="325">
        <v>74.239999999999995</v>
      </c>
      <c r="F88" s="325">
        <v>6.46</v>
      </c>
      <c r="G88" s="325">
        <v>8.58</v>
      </c>
      <c r="H88" s="325">
        <v>4.68</v>
      </c>
      <c r="I88" s="324"/>
      <c r="J88" s="325">
        <v>58.88</v>
      </c>
      <c r="K88" s="325">
        <v>49.06</v>
      </c>
      <c r="L88" s="325">
        <v>69.08</v>
      </c>
      <c r="M88" s="325">
        <v>8.26</v>
      </c>
      <c r="N88" s="325">
        <v>11.17</v>
      </c>
      <c r="O88" s="325">
        <v>6.12</v>
      </c>
    </row>
    <row r="89" spans="2:15" x14ac:dyDescent="0.2">
      <c r="B89" s="37" t="s">
        <v>59</v>
      </c>
      <c r="C89" s="325">
        <v>63.81</v>
      </c>
      <c r="D89" s="325">
        <v>54.68</v>
      </c>
      <c r="E89" s="325">
        <v>73.72</v>
      </c>
      <c r="F89" s="325">
        <v>5.97</v>
      </c>
      <c r="G89" s="325">
        <v>8.6</v>
      </c>
      <c r="H89" s="325">
        <v>3.85</v>
      </c>
      <c r="I89" s="324"/>
      <c r="J89" s="325">
        <v>58.74</v>
      </c>
      <c r="K89" s="325">
        <v>48.32</v>
      </c>
      <c r="L89" s="325">
        <v>69.569999999999993</v>
      </c>
      <c r="M89" s="325">
        <v>8.08</v>
      </c>
      <c r="N89" s="325">
        <v>10.91</v>
      </c>
      <c r="O89" s="325">
        <v>6.05</v>
      </c>
    </row>
    <row r="90" spans="2:15" x14ac:dyDescent="0.2">
      <c r="B90" s="37" t="s">
        <v>58</v>
      </c>
      <c r="C90" s="325">
        <v>64.319999999999993</v>
      </c>
      <c r="D90" s="325">
        <v>55.86</v>
      </c>
      <c r="E90" s="325">
        <v>73.52</v>
      </c>
      <c r="F90" s="325">
        <v>6.91</v>
      </c>
      <c r="G90" s="325">
        <v>8.7799999999999994</v>
      </c>
      <c r="H90" s="325">
        <v>5.36</v>
      </c>
      <c r="I90" s="324"/>
      <c r="J90" s="325">
        <v>58.63</v>
      </c>
      <c r="K90" s="325">
        <v>48.46</v>
      </c>
      <c r="L90" s="325">
        <v>69.2</v>
      </c>
      <c r="M90" s="325">
        <v>8.44</v>
      </c>
      <c r="N90" s="325">
        <v>11.28</v>
      </c>
      <c r="O90" s="325">
        <v>6.38</v>
      </c>
    </row>
    <row r="91" spans="2:15" x14ac:dyDescent="0.2">
      <c r="B91" s="37" t="s">
        <v>57</v>
      </c>
      <c r="C91" s="325">
        <v>63.77</v>
      </c>
      <c r="D91" s="325">
        <v>55.55</v>
      </c>
      <c r="E91" s="325">
        <v>72.709999999999994</v>
      </c>
      <c r="F91" s="325">
        <v>5.87</v>
      </c>
      <c r="G91" s="325">
        <v>7.29</v>
      </c>
      <c r="H91" s="325">
        <v>4.7</v>
      </c>
      <c r="I91" s="324"/>
      <c r="J91" s="325">
        <v>58.3</v>
      </c>
      <c r="K91" s="325">
        <v>47.97</v>
      </c>
      <c r="L91" s="325">
        <v>69.03</v>
      </c>
      <c r="M91" s="325">
        <v>9.0299999999999994</v>
      </c>
      <c r="N91" s="325">
        <v>12.03</v>
      </c>
      <c r="O91" s="325">
        <v>6.86</v>
      </c>
    </row>
    <row r="92" spans="2:15" x14ac:dyDescent="0.2">
      <c r="B92" s="37" t="s">
        <v>56</v>
      </c>
      <c r="C92" s="326">
        <v>63.09</v>
      </c>
      <c r="D92" s="326">
        <v>54.38</v>
      </c>
      <c r="E92" s="326">
        <v>72.569999999999993</v>
      </c>
      <c r="F92" s="326">
        <v>5.9</v>
      </c>
      <c r="G92" s="326">
        <v>7.14</v>
      </c>
      <c r="H92" s="326">
        <v>4.8899999999999997</v>
      </c>
      <c r="I92" s="324"/>
      <c r="J92" s="326">
        <v>58.08</v>
      </c>
      <c r="K92" s="326">
        <v>47.49</v>
      </c>
      <c r="L92" s="326">
        <v>69.08</v>
      </c>
      <c r="M92" s="326">
        <v>8.7100000000000009</v>
      </c>
      <c r="N92" s="326">
        <v>11.47</v>
      </c>
      <c r="O92" s="326">
        <v>6.73</v>
      </c>
    </row>
    <row r="93" spans="2:15" x14ac:dyDescent="0.2">
      <c r="B93" s="37" t="s">
        <v>55</v>
      </c>
      <c r="C93" s="326">
        <v>63.13</v>
      </c>
      <c r="D93" s="326">
        <v>54.31</v>
      </c>
      <c r="E93" s="326">
        <v>72.72</v>
      </c>
      <c r="F93" s="326">
        <v>6.22</v>
      </c>
      <c r="G93" s="326">
        <v>7.31</v>
      </c>
      <c r="H93" s="326">
        <v>5.33</v>
      </c>
      <c r="I93" s="324"/>
      <c r="J93" s="326">
        <v>57.86</v>
      </c>
      <c r="K93" s="326">
        <v>46.93</v>
      </c>
      <c r="L93" s="326">
        <v>69.23</v>
      </c>
      <c r="M93" s="326">
        <v>8.41</v>
      </c>
      <c r="N93" s="326">
        <v>11.04</v>
      </c>
      <c r="O93" s="326">
        <v>6.56</v>
      </c>
    </row>
    <row r="94" spans="2:15" x14ac:dyDescent="0.2">
      <c r="B94" s="37" t="s">
        <v>32</v>
      </c>
      <c r="C94" s="326">
        <v>63.98</v>
      </c>
      <c r="D94" s="326">
        <v>54.82</v>
      </c>
      <c r="E94" s="326">
        <v>73.94</v>
      </c>
      <c r="F94" s="326">
        <v>6.96</v>
      </c>
      <c r="G94" s="326">
        <v>6.82</v>
      </c>
      <c r="H94" s="326">
        <v>7.07</v>
      </c>
      <c r="I94" s="324"/>
      <c r="J94" s="326">
        <v>57.86</v>
      </c>
      <c r="K94" s="326">
        <v>47.15</v>
      </c>
      <c r="L94" s="326">
        <v>69</v>
      </c>
      <c r="M94" s="326">
        <v>9.32</v>
      </c>
      <c r="N94" s="326">
        <v>12</v>
      </c>
      <c r="O94" s="326">
        <v>7.41</v>
      </c>
    </row>
    <row r="95" spans="2:15" x14ac:dyDescent="0.2">
      <c r="B95" s="37" t="s">
        <v>31</v>
      </c>
      <c r="C95" s="326">
        <v>63.05</v>
      </c>
      <c r="D95" s="326">
        <v>53.43</v>
      </c>
      <c r="E95" s="326">
        <v>73.510000000000005</v>
      </c>
      <c r="F95" s="326">
        <v>8.26</v>
      </c>
      <c r="G95" s="326">
        <v>9.25</v>
      </c>
      <c r="H95" s="326">
        <v>7.49</v>
      </c>
      <c r="I95" s="324"/>
      <c r="J95" s="326">
        <v>57.38</v>
      </c>
      <c r="K95" s="326">
        <v>46.55</v>
      </c>
      <c r="L95" s="326">
        <v>68.67</v>
      </c>
      <c r="M95" s="326">
        <v>10.17</v>
      </c>
      <c r="N95" s="326">
        <v>13.46</v>
      </c>
      <c r="O95" s="326">
        <v>7.84</v>
      </c>
    </row>
    <row r="96" spans="2:15" ht="7.15" customHeight="1" x14ac:dyDescent="0.2">
      <c r="B96" s="72"/>
      <c r="C96" s="72"/>
      <c r="D96" s="72"/>
      <c r="E96" s="72"/>
      <c r="F96" s="72"/>
      <c r="G96" s="72"/>
      <c r="H96" s="72"/>
      <c r="I96" s="75"/>
      <c r="J96" s="72"/>
      <c r="K96" s="72"/>
      <c r="L96" s="72"/>
      <c r="M96" s="72"/>
      <c r="N96" s="72"/>
      <c r="O96" s="72"/>
    </row>
    <row r="97" spans="2:2" ht="7.15" customHeight="1" x14ac:dyDescent="0.2"/>
    <row r="98" spans="2:2" x14ac:dyDescent="0.2">
      <c r="B98" s="299" t="s">
        <v>347</v>
      </c>
    </row>
    <row r="99" spans="2:2" x14ac:dyDescent="0.2">
      <c r="B99" s="298" t="s">
        <v>346</v>
      </c>
    </row>
  </sheetData>
  <sortState xmlns:xlrd2="http://schemas.microsoft.com/office/spreadsheetml/2017/richdata2" ref="B11:C75">
    <sortCondition descending="1" ref="C11:C75"/>
  </sortState>
  <mergeCells count="6">
    <mergeCell ref="C9:E9"/>
    <mergeCell ref="F9:H9"/>
    <mergeCell ref="C8:H8"/>
    <mergeCell ref="J8:O8"/>
    <mergeCell ref="J9:L9"/>
    <mergeCell ref="M9:O9"/>
  </mergeCells>
  <hyperlinks>
    <hyperlink ref="O5" location="ÍNDICE!B29" display="ÍNDICE" xr:uid="{00000000-0004-0000-0A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
  <sheetViews>
    <sheetView workbookViewId="0">
      <selection activeCell="B6" sqref="B6"/>
    </sheetView>
  </sheetViews>
  <sheetFormatPr baseColWidth="10" defaultRowHeight="15" x14ac:dyDescent="0.25"/>
  <cols>
    <col min="5" max="5" width="10.7109375" style="164"/>
    <col min="6" max="6" width="11.5703125" style="164"/>
    <col min="7" max="7" width="10.7109375" style="164"/>
    <col min="12" max="12" width="10.7109375" style="138"/>
    <col min="13" max="13" width="11.5703125" style="164"/>
    <col min="14" max="14" width="10.7109375" style="164"/>
  </cols>
  <sheetData>
    <row r="1" spans="1:17" x14ac:dyDescent="0.25">
      <c r="B1" s="131" t="s">
        <v>245</v>
      </c>
    </row>
    <row r="3" spans="1:17" ht="15.75" thickBot="1" x14ac:dyDescent="0.3">
      <c r="A3" s="13"/>
      <c r="B3" s="11" t="s">
        <v>246</v>
      </c>
      <c r="C3" s="13"/>
      <c r="D3" s="138"/>
      <c r="H3" s="15"/>
      <c r="I3" s="13"/>
      <c r="J3" s="13"/>
      <c r="K3" s="138"/>
      <c r="O3" s="130"/>
    </row>
    <row r="4" spans="1:17" ht="15.75" thickBot="1" x14ac:dyDescent="0.3">
      <c r="A4" s="13"/>
      <c r="B4" s="327" t="s">
        <v>215</v>
      </c>
      <c r="C4" s="328"/>
      <c r="D4" s="328"/>
      <c r="E4" s="328"/>
      <c r="F4" s="328"/>
      <c r="G4" s="328"/>
      <c r="H4" s="329"/>
      <c r="I4" s="327" t="s">
        <v>211</v>
      </c>
      <c r="J4" s="328"/>
      <c r="K4" s="328"/>
      <c r="L4" s="328"/>
      <c r="M4" s="328"/>
      <c r="N4" s="328"/>
      <c r="O4" s="329"/>
    </row>
    <row r="5" spans="1:17" s="138" customFormat="1" x14ac:dyDescent="0.25">
      <c r="A5" s="138" t="s">
        <v>223</v>
      </c>
      <c r="B5" s="163" t="s">
        <v>217</v>
      </c>
      <c r="C5" s="162" t="s">
        <v>216</v>
      </c>
      <c r="D5" s="162" t="s">
        <v>218</v>
      </c>
      <c r="E5" s="167" t="s">
        <v>206</v>
      </c>
      <c r="F5" s="167" t="s">
        <v>344</v>
      </c>
      <c r="G5" s="168" t="s">
        <v>227</v>
      </c>
      <c r="H5" s="169" t="s">
        <v>219</v>
      </c>
      <c r="I5" s="163" t="s">
        <v>217</v>
      </c>
      <c r="J5" s="162" t="s">
        <v>216</v>
      </c>
      <c r="K5" s="162" t="s">
        <v>218</v>
      </c>
      <c r="L5" s="167" t="s">
        <v>206</v>
      </c>
      <c r="M5" s="167" t="s">
        <v>344</v>
      </c>
      <c r="N5" s="168" t="s">
        <v>227</v>
      </c>
      <c r="O5" s="169" t="s">
        <v>219</v>
      </c>
    </row>
    <row r="6" spans="1:17" x14ac:dyDescent="0.25">
      <c r="A6" s="160" t="str">
        <f>+'RELACIÓN ACTIVIDAD'!B29</f>
        <v xml:space="preserve"> - Tasa de actividad</v>
      </c>
      <c r="B6" s="160">
        <f>+'RELACIÓN ACTIVIDAD'!C29</f>
        <v>62.949820108849387</v>
      </c>
      <c r="C6" s="13">
        <f>+SERIES!C12</f>
        <v>62.95</v>
      </c>
      <c r="D6" s="138"/>
      <c r="E6" s="161">
        <f>+CCAA!$E24</f>
        <v>62.949820108849607</v>
      </c>
      <c r="F6" s="161">
        <f>+SINOPSIS!H19*100</f>
        <v>62.949820108849231</v>
      </c>
      <c r="G6" s="161">
        <f>+NACIONALIDAD!D73</f>
        <v>62.949820108849387</v>
      </c>
      <c r="H6" s="166">
        <f>+B6+C6-E6-B6+F6-G6</f>
        <v>1.798911502319811E-4</v>
      </c>
      <c r="I6" s="160">
        <f>+'RELACIÓN ACTIVIDAD'!J29</f>
        <v>58.939444198796885</v>
      </c>
      <c r="J6" s="138">
        <f>+SERIES!J12</f>
        <v>58.94</v>
      </c>
      <c r="L6" s="161">
        <f>+CCAA!$E11</f>
        <v>58.939444198794952</v>
      </c>
      <c r="M6" s="161">
        <f>+SINOPSIS!AM19*100</f>
        <v>58.939444198795776</v>
      </c>
      <c r="N6" s="161">
        <f>+NACIONALIDAD!L73</f>
        <v>58.939444198796885</v>
      </c>
      <c r="O6" s="166">
        <f>+I6+J6-L6-I6+N6-M6</f>
        <v>5.558012061470663E-4</v>
      </c>
      <c r="Q6" s="161"/>
    </row>
    <row r="7" spans="1:17" x14ac:dyDescent="0.25">
      <c r="A7" s="160" t="str">
        <f>+'RELACIÓN ACTIVIDAD'!B30</f>
        <v xml:space="preserve">    Mujeres</v>
      </c>
      <c r="B7" s="160">
        <f>+'RELACIÓN ACTIVIDAD'!C30</f>
        <v>58.880750109235002</v>
      </c>
      <c r="C7" s="138">
        <f>+SERIES!D12</f>
        <v>58.88</v>
      </c>
      <c r="D7" s="138"/>
      <c r="E7" s="161">
        <f>+CCAA!$J24</f>
        <v>58.880750109234839</v>
      </c>
      <c r="F7" s="161"/>
      <c r="G7" s="161"/>
      <c r="H7" s="166">
        <f t="shared" ref="H7:H8" si="0">+B7+C7-E7-B7</f>
        <v>-7.5010923483631586E-4</v>
      </c>
      <c r="I7" s="160">
        <f>+'RELACIÓN ACTIVIDAD'!J30</f>
        <v>54.285236400895265</v>
      </c>
      <c r="J7" s="138">
        <f>+SERIES!K12</f>
        <v>54.29</v>
      </c>
      <c r="L7" s="161">
        <f>+CCAA!$J11</f>
        <v>54.285236400895798</v>
      </c>
      <c r="M7" s="161"/>
      <c r="N7" s="161"/>
      <c r="O7" s="166">
        <f t="shared" ref="O7:O8" si="1">+I7+J7-L7-I7</f>
        <v>4.7635991042014325E-3</v>
      </c>
      <c r="Q7" s="161"/>
    </row>
    <row r="8" spans="1:17" x14ac:dyDescent="0.25">
      <c r="A8" s="160" t="str">
        <f>+'RELACIÓN ACTIVIDAD'!B31</f>
        <v xml:space="preserve">    Hombres</v>
      </c>
      <c r="B8" s="160">
        <f>+'RELACIÓN ACTIVIDAD'!C31</f>
        <v>67.460028351364826</v>
      </c>
      <c r="C8" s="164">
        <f>+SERIES!E12</f>
        <v>67.459999999999994</v>
      </c>
      <c r="D8" s="138"/>
      <c r="E8" s="161">
        <f>+CCAA!$O24</f>
        <v>67.460028351364585</v>
      </c>
      <c r="F8" s="161"/>
      <c r="G8" s="161"/>
      <c r="H8" s="166">
        <f t="shared" si="0"/>
        <v>-2.8351364605327944E-5</v>
      </c>
      <c r="I8" s="160">
        <f>+'RELACIÓN ACTIVIDAD'!J31</f>
        <v>63.839719585923781</v>
      </c>
      <c r="J8" s="164">
        <f>+SERIES!L12</f>
        <v>63.84</v>
      </c>
      <c r="L8" s="161">
        <f>+CCAA!$O11</f>
        <v>63.839719585924691</v>
      </c>
      <c r="M8" s="161"/>
      <c r="N8" s="161"/>
      <c r="O8" s="166">
        <f t="shared" si="1"/>
        <v>2.8041407530565721E-4</v>
      </c>
      <c r="Q8" s="161"/>
    </row>
    <row r="9" spans="1:17" x14ac:dyDescent="0.25">
      <c r="A9" s="160" t="str">
        <f>+'RELACIÓN ACTIVIDAD'!B32</f>
        <v xml:space="preserve">  - Tasa de paro</v>
      </c>
      <c r="B9" s="160">
        <f>+'RELACIÓN ACTIVIDAD'!C32</f>
        <v>7.0419254829548734</v>
      </c>
      <c r="C9" s="138">
        <f>+SERIES!F12</f>
        <v>7.04</v>
      </c>
      <c r="D9" s="161">
        <f>+HOGARES!C12</f>
        <v>7.0419254829548734</v>
      </c>
      <c r="E9" s="161">
        <f>+CCAA!$F24</f>
        <v>7.0419254829548636</v>
      </c>
      <c r="F9" s="161">
        <f>+SINOPSIS!J56*100</f>
        <v>7.0419254829548734</v>
      </c>
      <c r="G9" s="161">
        <f>+NACIONALIDAD!D85</f>
        <v>7.0419254829548734</v>
      </c>
      <c r="H9" s="166">
        <f>+B9-C9+D9-E9+G9-F9</f>
        <v>1.9254829548831509E-3</v>
      </c>
      <c r="I9" s="160">
        <f>+'RELACIÓN ACTIVIDAD'!J32</f>
        <v>9.9321705102716287</v>
      </c>
      <c r="J9" s="138">
        <f>+SERIES!M12</f>
        <v>9.93</v>
      </c>
      <c r="K9" s="161">
        <f>+HOGARES!J12</f>
        <v>9.9321705102716287</v>
      </c>
      <c r="L9" s="161">
        <f>+CCAA!$F11</f>
        <v>9.932170510271634</v>
      </c>
      <c r="M9" s="161">
        <f>+SINOPSIS!AO56*100</f>
        <v>9.9321705102716287</v>
      </c>
      <c r="N9" s="161">
        <f>+NACIONALIDAD!L85</f>
        <v>9.9321705102716287</v>
      </c>
      <c r="O9" s="166">
        <f>+I9-J9+K9-L9+N9-M9</f>
        <v>2.1705102716236269E-3</v>
      </c>
      <c r="Q9" s="161"/>
    </row>
    <row r="10" spans="1:17" x14ac:dyDescent="0.25">
      <c r="A10" s="160" t="str">
        <f>+'RELACIÓN ACTIVIDAD'!B33</f>
        <v xml:space="preserve">    Mujeres</v>
      </c>
      <c r="B10" s="160">
        <f>+'RELACIÓN ACTIVIDAD'!C33</f>
        <v>7.2547872600389374</v>
      </c>
      <c r="C10" s="138">
        <f>+SERIES!G12</f>
        <v>7.25</v>
      </c>
      <c r="D10" s="161">
        <f>+HOGARES!C13</f>
        <v>7.2547872600389374</v>
      </c>
      <c r="E10" s="161">
        <f>+CCAA!$K24</f>
        <v>7.2547872600389374</v>
      </c>
      <c r="F10" s="161"/>
      <c r="G10" s="161"/>
      <c r="H10" s="166">
        <f t="shared" ref="H10:H11" si="2">+B10-C10+D10-E10</f>
        <v>4.7872600389373687E-3</v>
      </c>
      <c r="I10" s="160">
        <f>+'RELACIÓN ACTIVIDAD'!J33</f>
        <v>11.236441612890474</v>
      </c>
      <c r="J10" s="138">
        <f>+SERIES!N12</f>
        <v>11.24</v>
      </c>
      <c r="K10" s="161">
        <f>+HOGARES!J13</f>
        <v>11.236441612890474</v>
      </c>
      <c r="L10" s="161">
        <f>+CCAA!$K11</f>
        <v>11.236441612890488</v>
      </c>
      <c r="M10" s="161"/>
      <c r="N10" s="161"/>
      <c r="O10" s="166">
        <f t="shared" ref="O10:O11" si="3">+I10-J10+K10-L10</f>
        <v>-3.5583871095408171E-3</v>
      </c>
      <c r="Q10" s="161"/>
    </row>
    <row r="11" spans="1:17" x14ac:dyDescent="0.25">
      <c r="A11" s="160" t="str">
        <f>+'RELACIÓN ACTIVIDAD'!B34</f>
        <v xml:space="preserve">    Hombres</v>
      </c>
      <c r="B11" s="160">
        <f>+'RELACIÓN ACTIVIDAD'!C34</f>
        <v>6.8359924899538775</v>
      </c>
      <c r="C11" s="164">
        <f>+SERIES!H12</f>
        <v>6.84</v>
      </c>
      <c r="D11" s="161">
        <f>+HOGARES!C14</f>
        <v>6.8359924899538775</v>
      </c>
      <c r="E11" s="161">
        <f>+CCAA!$P24</f>
        <v>6.8359924899538775</v>
      </c>
      <c r="F11" s="161"/>
      <c r="G11" s="161"/>
      <c r="H11" s="166">
        <f t="shared" si="2"/>
        <v>-4.0075100461223201E-3</v>
      </c>
      <c r="I11" s="160">
        <f>+'RELACIÓN ACTIVIDAD'!J34</f>
        <v>8.7644649377853483</v>
      </c>
      <c r="J11" s="164">
        <f>+SERIES!O12</f>
        <v>8.76</v>
      </c>
      <c r="K11" s="161">
        <f>+HOGARES!J14</f>
        <v>8.7644649377853483</v>
      </c>
      <c r="L11" s="161">
        <f>+CCAA!$P11</f>
        <v>8.7644649377853554</v>
      </c>
      <c r="M11" s="161"/>
      <c r="N11" s="161"/>
      <c r="O11" s="166">
        <f t="shared" si="3"/>
        <v>4.4649377853414052E-3</v>
      </c>
      <c r="Q11" s="161"/>
    </row>
    <row r="12" spans="1:17" s="164" customFormat="1" x14ac:dyDescent="0.25">
      <c r="A12" s="160"/>
      <c r="B12" s="160"/>
      <c r="D12" s="161"/>
      <c r="E12" s="161"/>
      <c r="F12" s="161"/>
      <c r="G12" s="161"/>
      <c r="H12" s="166"/>
      <c r="I12" s="160"/>
      <c r="K12" s="161"/>
      <c r="L12" s="161"/>
      <c r="M12" s="161"/>
      <c r="N12" s="161"/>
      <c r="O12" s="166"/>
      <c r="Q12" s="161"/>
    </row>
    <row r="13" spans="1:17" x14ac:dyDescent="0.25">
      <c r="H13" s="164"/>
    </row>
    <row r="14" spans="1:17" x14ac:dyDescent="0.25">
      <c r="A14" t="s">
        <v>224</v>
      </c>
      <c r="B14" s="105">
        <f>+'RELACIÓN ACTIVIDAD'!C17</f>
        <v>3851.0633299999963</v>
      </c>
      <c r="C14" s="105"/>
      <c r="D14" s="105"/>
      <c r="E14" s="105"/>
      <c r="F14" s="105">
        <f>+SINOPSIS!I18</f>
        <v>3851.0633299999963</v>
      </c>
      <c r="G14" s="105">
        <f>+NACIONALIDAD!D29</f>
        <v>3851.0633299999963</v>
      </c>
      <c r="H14" s="166">
        <f>+B14-G14+F14-B14</f>
        <v>0</v>
      </c>
      <c r="I14" s="105">
        <f>+'RELACIÓN ACTIVIDAD'!J17</f>
        <v>24940.394020000149</v>
      </c>
      <c r="J14" s="105"/>
      <c r="K14" s="105"/>
      <c r="L14" s="105"/>
      <c r="M14" s="105">
        <f>+SINOPSIS!AN18</f>
        <v>24940.394020000149</v>
      </c>
      <c r="N14" s="105">
        <f>+NACIONALIDAD!L29</f>
        <v>24940.394020000149</v>
      </c>
      <c r="O14" s="166">
        <f>+I14-N14+M14-I14</f>
        <v>0</v>
      </c>
    </row>
    <row r="15" spans="1:17" x14ac:dyDescent="0.25">
      <c r="A15" t="s">
        <v>225</v>
      </c>
      <c r="B15" s="105">
        <f>+'RELACIÓN ACTIVIDAD'!C20</f>
        <v>3579.8743200000017</v>
      </c>
      <c r="C15" s="105"/>
      <c r="D15" s="105">
        <f>+CCAA!C24</f>
        <v>3579.8743200000017</v>
      </c>
      <c r="E15" s="105"/>
      <c r="F15" s="105">
        <f>+SINOPSIS!K24</f>
        <v>3579.8743200000017</v>
      </c>
      <c r="G15" s="105">
        <f>+NACIONALIDAD!D45</f>
        <v>3579.8743200000017</v>
      </c>
      <c r="H15" s="166">
        <f>+B15-G15+D15-F15</f>
        <v>0</v>
      </c>
      <c r="I15" s="105">
        <f>+'RELACIÓN ACTIVIDAD'!J20</f>
        <v>22463.271560000136</v>
      </c>
      <c r="J15" s="105"/>
      <c r="K15" s="105">
        <f>+CCAA!C11</f>
        <v>22463.271560000136</v>
      </c>
      <c r="M15" s="164">
        <f>+SINOPSIS!AP24</f>
        <v>22463.271560000136</v>
      </c>
      <c r="N15" s="105">
        <f>+NACIONALIDAD!L45</f>
        <v>22463.271560000136</v>
      </c>
      <c r="O15" s="166">
        <f>+I15-N15+K15-M15</f>
        <v>0</v>
      </c>
    </row>
    <row r="16" spans="1:17" x14ac:dyDescent="0.25">
      <c r="A16" t="s">
        <v>226</v>
      </c>
      <c r="B16" s="105">
        <f>+'RELACIÓN ACTIVIDAD'!C23</f>
        <v>271.18901000000028</v>
      </c>
      <c r="C16" s="105"/>
      <c r="D16" s="105">
        <f>+CCAA!D24</f>
        <v>271.18901000000028</v>
      </c>
      <c r="E16" s="105"/>
      <c r="F16" s="105">
        <f>+SINOPSIS!K55</f>
        <v>271.18901000000028</v>
      </c>
      <c r="G16" s="105">
        <f>+NACIONALIDAD!D61</f>
        <v>271.18901000000028</v>
      </c>
      <c r="H16" s="166">
        <f>+B16-G16+D16-F16</f>
        <v>0</v>
      </c>
      <c r="I16" s="105">
        <f>+'RELACIÓN ACTIVIDAD'!J23</f>
        <v>2477.1224600000037</v>
      </c>
      <c r="J16" s="105"/>
      <c r="K16" s="105">
        <f>+CCAA!D11</f>
        <v>2477.1224600000037</v>
      </c>
      <c r="M16" s="164">
        <f>+SINOPSIS!AP55</f>
        <v>2477.1224600000037</v>
      </c>
      <c r="N16" s="105">
        <f>+NACIONALIDAD!L61</f>
        <v>2477.1224600000037</v>
      </c>
      <c r="O16" s="166">
        <f>+I16-N16+K16-M16</f>
        <v>0</v>
      </c>
    </row>
    <row r="17" spans="1:17" x14ac:dyDescent="0.25">
      <c r="A17" s="130" t="s">
        <v>228</v>
      </c>
      <c r="B17" s="105">
        <f>+'RELACIÓN ACTIVIDAD'!C26</f>
        <v>2266.6083699999981</v>
      </c>
      <c r="C17" s="105"/>
      <c r="D17" s="105"/>
      <c r="E17" s="105"/>
      <c r="F17" s="105">
        <f>+SINOPSIS!Z18</f>
        <v>2266.6083699999981</v>
      </c>
      <c r="G17" s="105">
        <f>+NACIONALIDAD!D89</f>
        <v>2266.6083699999981</v>
      </c>
      <c r="H17" s="166">
        <f>+B17-G17+F17-B17</f>
        <v>0</v>
      </c>
      <c r="I17" s="105">
        <f>+'RELACIÓN ACTIVIDAD'!J26</f>
        <v>17374.891370000296</v>
      </c>
      <c r="J17" s="105"/>
      <c r="K17" s="105"/>
      <c r="L17" s="105"/>
      <c r="M17" s="105">
        <f>+SINOPSIS!BE18</f>
        <v>17374.891370000296</v>
      </c>
      <c r="N17" s="105">
        <f>+NACIONALIDAD!L89</f>
        <v>17374.891370000296</v>
      </c>
      <c r="O17" s="166">
        <f>+I17-N17+M17-I17</f>
        <v>0</v>
      </c>
    </row>
    <row r="18" spans="1:17" x14ac:dyDescent="0.25">
      <c r="A18" s="164" t="s">
        <v>345</v>
      </c>
      <c r="B18" s="105">
        <f>'RELACIÓN ACTIVIDAD'!C12</f>
        <v>6117.6717000000126</v>
      </c>
      <c r="C18" s="105"/>
      <c r="D18" s="105"/>
      <c r="E18" s="105"/>
      <c r="F18" s="105">
        <f>+SINOPSIS!T10</f>
        <v>6117.6717000000281</v>
      </c>
      <c r="G18" s="105"/>
      <c r="H18" s="166">
        <f>+B18-F18</f>
        <v>-1.546140993013978E-11</v>
      </c>
      <c r="I18" s="105">
        <f>'RELACIÓN ACTIVIDAD'!J12</f>
        <v>42315.285389999059</v>
      </c>
      <c r="J18" s="105"/>
      <c r="K18" s="105"/>
      <c r="L18" s="105"/>
      <c r="M18" s="105">
        <f>+SINOPSIS!AY10</f>
        <v>42315.285389999859</v>
      </c>
      <c r="O18" s="166">
        <f>+I18-M18</f>
        <v>-8.0035533756017685E-10</v>
      </c>
      <c r="P18" s="164"/>
      <c r="Q18" s="164"/>
    </row>
    <row r="19" spans="1:17" x14ac:dyDescent="0.25">
      <c r="B19" s="105"/>
      <c r="C19" s="105"/>
      <c r="D19" s="105"/>
      <c r="E19" s="105"/>
      <c r="F19" s="105"/>
      <c r="G19" s="105"/>
      <c r="H19" s="105"/>
      <c r="I19" s="105"/>
      <c r="J19" s="105"/>
      <c r="K19" s="105"/>
      <c r="L19" s="105"/>
      <c r="M19" s="105"/>
      <c r="N19" s="105"/>
      <c r="O19" s="105"/>
    </row>
    <row r="20" spans="1:17" x14ac:dyDescent="0.25">
      <c r="A20" s="100"/>
      <c r="B20" s="154"/>
      <c r="C20" s="105"/>
      <c r="D20" s="105"/>
      <c r="E20" s="105"/>
      <c r="F20" s="105"/>
      <c r="G20" s="105"/>
      <c r="H20" s="105"/>
      <c r="I20" s="105"/>
      <c r="J20" s="105"/>
      <c r="K20" s="105"/>
      <c r="L20" s="105"/>
      <c r="M20" s="105"/>
      <c r="N20" s="105"/>
      <c r="O20" s="105"/>
    </row>
    <row r="21" spans="1:17" x14ac:dyDescent="0.25">
      <c r="A21" s="118"/>
      <c r="B21" s="157"/>
    </row>
    <row r="22" spans="1:17" x14ac:dyDescent="0.25">
      <c r="A22" s="13"/>
      <c r="B22" s="156"/>
    </row>
  </sheetData>
  <mergeCells count="2">
    <mergeCell ref="I4:O4"/>
    <mergeCell ref="B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M56"/>
  <sheetViews>
    <sheetView showGridLines="0" tabSelected="1" zoomScaleNormal="100" workbookViewId="0">
      <selection activeCell="B6" sqref="B6"/>
    </sheetView>
  </sheetViews>
  <sheetFormatPr baseColWidth="10" defaultColWidth="10.7109375" defaultRowHeight="14.25" x14ac:dyDescent="0.25"/>
  <cols>
    <col min="1" max="1" width="3.28515625" style="93" customWidth="1"/>
    <col min="2" max="2" width="2.28515625" style="93" customWidth="1"/>
    <col min="3" max="3" width="4.28515625" style="93" customWidth="1"/>
    <col min="4" max="4" width="4" style="93" customWidth="1"/>
    <col min="5" max="16384" width="10.7109375" style="93"/>
  </cols>
  <sheetData>
    <row r="6" spans="2:13" ht="18" x14ac:dyDescent="0.25">
      <c r="B6" s="91" t="s">
        <v>386</v>
      </c>
    </row>
    <row r="7" spans="2:13" ht="18" x14ac:dyDescent="0.25">
      <c r="B7" s="91"/>
    </row>
    <row r="8" spans="2:13" ht="18" customHeight="1" x14ac:dyDescent="0.25">
      <c r="B8" s="91"/>
      <c r="C8" s="330" t="s">
        <v>360</v>
      </c>
      <c r="D8" s="331"/>
      <c r="E8" s="331"/>
      <c r="F8" s="331"/>
      <c r="G8" s="331"/>
      <c r="H8" s="331"/>
      <c r="I8" s="331"/>
      <c r="J8" s="331"/>
      <c r="K8" s="331"/>
      <c r="L8" s="331"/>
      <c r="M8" s="331"/>
    </row>
    <row r="9" spans="2:13" ht="18" x14ac:dyDescent="0.25">
      <c r="B9" s="91"/>
      <c r="C9" s="331"/>
      <c r="D9" s="331"/>
      <c r="E9" s="331"/>
      <c r="F9" s="331"/>
      <c r="G9" s="331"/>
      <c r="H9" s="331"/>
      <c r="I9" s="331"/>
      <c r="J9" s="331"/>
      <c r="K9" s="331"/>
      <c r="L9" s="331"/>
      <c r="M9" s="331"/>
    </row>
    <row r="10" spans="2:13" ht="18" x14ac:dyDescent="0.25">
      <c r="B10" s="91"/>
    </row>
    <row r="11" spans="2:13" ht="15" x14ac:dyDescent="0.25">
      <c r="B11" s="94" t="s">
        <v>312</v>
      </c>
      <c r="C11" s="260"/>
      <c r="D11" s="261"/>
    </row>
    <row r="12" spans="2:13" x14ac:dyDescent="0.25">
      <c r="B12" s="95"/>
      <c r="C12" s="95"/>
      <c r="D12" s="95"/>
      <c r="E12" s="95"/>
      <c r="F12" s="95"/>
      <c r="G12" s="95"/>
      <c r="H12" s="95"/>
      <c r="I12" s="95"/>
      <c r="J12" s="95"/>
      <c r="K12" s="95"/>
      <c r="L12" s="95"/>
      <c r="M12" s="95"/>
    </row>
    <row r="13" spans="2:13" ht="16.5" customHeight="1" x14ac:dyDescent="0.25">
      <c r="B13" s="94" t="str">
        <f>'RELACIÓN ACTIVIDAD'!B6</f>
        <v>1. Población de 16 y más años por sexo. Cuarto Trimestre 2025</v>
      </c>
      <c r="C13" s="261"/>
      <c r="D13" s="261"/>
      <c r="E13" s="261"/>
      <c r="F13" s="261"/>
      <c r="G13" s="261"/>
      <c r="H13" s="95"/>
      <c r="I13" s="95"/>
      <c r="J13" s="95"/>
      <c r="K13" s="128"/>
      <c r="L13" s="95"/>
      <c r="M13" s="95"/>
    </row>
    <row r="14" spans="2:13" ht="16.5" customHeight="1" x14ac:dyDescent="0.25">
      <c r="B14" s="95"/>
      <c r="C14" s="96" t="str">
        <f>+'RELACIÓN ACTIVIDAD'!B16</f>
        <v>1.1. Relación con la actividad</v>
      </c>
      <c r="D14" s="261"/>
      <c r="E14" s="261"/>
      <c r="F14" s="261"/>
      <c r="G14" s="95"/>
      <c r="H14" s="95"/>
      <c r="I14" s="95"/>
      <c r="J14" s="95"/>
      <c r="K14" s="95"/>
      <c r="L14" s="95"/>
      <c r="M14" s="95"/>
    </row>
    <row r="15" spans="2:13" ht="16.5" customHeight="1" x14ac:dyDescent="0.25">
      <c r="B15" s="95"/>
      <c r="C15" s="96" t="str">
        <f>+'RELACIÓN ACTIVIDAD'!B45</f>
        <v>1.2. Grupos de edad</v>
      </c>
      <c r="D15" s="261"/>
      <c r="E15" s="261"/>
      <c r="F15" s="95"/>
      <c r="G15" s="95"/>
      <c r="H15" s="95"/>
      <c r="I15" s="95"/>
      <c r="J15" s="95"/>
      <c r="K15" s="95"/>
      <c r="L15" s="95"/>
      <c r="M15" s="95"/>
    </row>
    <row r="16" spans="2:13" ht="16.5" customHeight="1" x14ac:dyDescent="0.25">
      <c r="B16" s="95"/>
      <c r="C16" s="96" t="str">
        <f>+'RELACIÓN ACTIVIDAD'!B57</f>
        <v>1.3. Nivel de formación</v>
      </c>
      <c r="D16" s="261"/>
      <c r="E16" s="261"/>
      <c r="F16" s="261"/>
      <c r="G16" s="95"/>
      <c r="H16" s="95"/>
      <c r="I16" s="95"/>
      <c r="J16" s="95"/>
      <c r="K16" s="95"/>
      <c r="L16" s="95"/>
      <c r="M16" s="95"/>
    </row>
    <row r="17" spans="1:13" ht="16.5" customHeight="1" x14ac:dyDescent="0.25">
      <c r="B17" s="95"/>
      <c r="C17" s="96" t="str">
        <f>+'RELACIÓN ACTIVIDAD'!B71</f>
        <v>1.4. Estudios en curso (%)</v>
      </c>
      <c r="D17" s="261"/>
      <c r="E17" s="261"/>
      <c r="F17" s="261"/>
      <c r="G17" s="95"/>
      <c r="H17" s="95"/>
      <c r="I17" s="95"/>
      <c r="J17" s="95"/>
      <c r="K17" s="95"/>
      <c r="L17" s="95"/>
      <c r="M17" s="95"/>
    </row>
    <row r="18" spans="1:13" ht="16.5" customHeight="1" x14ac:dyDescent="0.25">
      <c r="B18" s="95"/>
      <c r="C18" s="95"/>
      <c r="D18" s="95"/>
      <c r="E18" s="95"/>
      <c r="F18" s="95"/>
      <c r="G18" s="95"/>
      <c r="H18" s="95"/>
      <c r="I18" s="95"/>
      <c r="J18" s="95"/>
      <c r="K18" s="95"/>
      <c r="L18" s="95"/>
      <c r="M18" s="95"/>
    </row>
    <row r="19" spans="1:13" ht="16.5" customHeight="1" x14ac:dyDescent="0.25">
      <c r="A19" s="322"/>
      <c r="B19" s="323" t="str">
        <f>POB.OCUPADA!B6</f>
        <v>2. Población ocupada por sexo</v>
      </c>
      <c r="C19" s="323" t="str">
        <f>POB.OCUPADA!C6</f>
        <v>Población ocupada por sexo. Cuarto Trimestre 2025</v>
      </c>
      <c r="D19" s="323"/>
      <c r="E19" s="323"/>
      <c r="F19" s="323"/>
      <c r="G19" s="323"/>
      <c r="H19" s="323"/>
      <c r="I19" s="322"/>
      <c r="J19" s="95"/>
      <c r="K19" s="95"/>
      <c r="L19" s="95"/>
      <c r="M19" s="95"/>
    </row>
    <row r="20" spans="1:13" ht="16.5" customHeight="1" x14ac:dyDescent="0.25">
      <c r="B20" s="94"/>
      <c r="C20" s="96" t="str">
        <f>POB.OCUPADA!B16</f>
        <v>2.1. Situación profesional</v>
      </c>
      <c r="D20" s="261"/>
      <c r="E20" s="261"/>
      <c r="F20" s="261"/>
      <c r="G20" s="95"/>
      <c r="H20" s="95"/>
      <c r="I20" s="95"/>
      <c r="J20" s="95"/>
      <c r="K20" s="95"/>
      <c r="L20" s="95"/>
      <c r="M20" s="95"/>
    </row>
    <row r="21" spans="1:13" ht="16.5" customHeight="1" x14ac:dyDescent="0.25">
      <c r="B21" s="94"/>
      <c r="C21" s="96" t="str">
        <f>POB.OCUPADA!B49</f>
        <v>2.2. Duración de la jornada</v>
      </c>
      <c r="D21" s="261"/>
      <c r="E21" s="261"/>
      <c r="F21" s="261"/>
      <c r="G21" s="95"/>
      <c r="H21" s="95"/>
      <c r="I21" s="95"/>
      <c r="J21" s="95"/>
      <c r="K21" s="95"/>
      <c r="L21" s="95"/>
      <c r="M21" s="95"/>
    </row>
    <row r="22" spans="1:13" ht="16.5" customHeight="1" x14ac:dyDescent="0.25">
      <c r="B22" s="94"/>
      <c r="C22" s="96" t="str">
        <f>POB.OCUPADA!B57</f>
        <v>2.3. Número medio de horas efectivas semanales(*)</v>
      </c>
      <c r="D22" s="261"/>
      <c r="E22" s="261"/>
      <c r="F22" s="261"/>
      <c r="G22" s="261"/>
      <c r="H22" s="261"/>
      <c r="I22" s="95"/>
      <c r="J22" s="95"/>
      <c r="K22" s="95"/>
      <c r="L22" s="95"/>
      <c r="M22" s="95"/>
    </row>
    <row r="23" spans="1:13" ht="16.5" customHeight="1" x14ac:dyDescent="0.25">
      <c r="B23" s="94"/>
      <c r="C23" s="96" t="str">
        <f>POB.OCUPADA!B61</f>
        <v>2.4. Asalariada que ha realizado horas extraordinarias (%)</v>
      </c>
      <c r="D23" s="261"/>
      <c r="E23" s="261"/>
      <c r="F23" s="261"/>
      <c r="G23" s="261"/>
      <c r="H23" s="261"/>
      <c r="I23" s="95"/>
      <c r="J23" s="95"/>
      <c r="K23" s="95"/>
      <c r="L23" s="95"/>
      <c r="M23" s="95"/>
    </row>
    <row r="24" spans="1:13" ht="16.5" customHeight="1" x14ac:dyDescent="0.25">
      <c r="B24" s="94"/>
      <c r="C24" s="96" t="str">
        <f>POB.OCUPADA!B65</f>
        <v>2.5. Asalariada en situación de Subempleo (%)(*)</v>
      </c>
      <c r="D24" s="261"/>
      <c r="E24" s="261"/>
      <c r="F24" s="261"/>
      <c r="G24" s="261"/>
      <c r="H24" s="261"/>
      <c r="I24" s="95"/>
      <c r="J24" s="95"/>
      <c r="K24" s="95"/>
      <c r="L24" s="95"/>
      <c r="M24" s="95"/>
    </row>
    <row r="25" spans="1:13" ht="16.5" customHeight="1" x14ac:dyDescent="0.25">
      <c r="B25" s="94"/>
      <c r="C25" s="96" t="str">
        <f>POB.OCUPADA!B69</f>
        <v>2.6. Asalariada teletrabajando (%)(*)</v>
      </c>
      <c r="D25" s="261"/>
      <c r="E25" s="261"/>
      <c r="F25" s="261"/>
      <c r="G25" s="261"/>
      <c r="H25" s="95"/>
      <c r="I25" s="95"/>
      <c r="J25" s="95"/>
      <c r="K25" s="95"/>
      <c r="L25" s="95"/>
      <c r="M25" s="95"/>
    </row>
    <row r="26" spans="1:13" ht="16.5" customHeight="1" x14ac:dyDescent="0.25">
      <c r="B26" s="94"/>
      <c r="C26" s="96" t="str">
        <f>POB.OCUPADA!B73</f>
        <v>2.7. Sector económico</v>
      </c>
      <c r="D26" s="261"/>
      <c r="E26" s="261"/>
      <c r="F26" s="261"/>
      <c r="G26" s="95"/>
      <c r="H26" s="95"/>
      <c r="I26" s="95"/>
      <c r="J26" s="95"/>
      <c r="K26" s="95"/>
      <c r="L26" s="95"/>
      <c r="M26" s="95"/>
    </row>
    <row r="27" spans="1:13" ht="16.5" customHeight="1" x14ac:dyDescent="0.25">
      <c r="B27" s="94"/>
      <c r="C27" s="96" t="str">
        <f>POB.OCUPADA!B87</f>
        <v>2.8. Grupos de edad</v>
      </c>
      <c r="D27" s="261"/>
      <c r="E27" s="261"/>
      <c r="F27" s="95"/>
      <c r="G27" s="95"/>
      <c r="H27" s="95"/>
      <c r="I27" s="95"/>
      <c r="J27" s="95"/>
      <c r="K27" s="95"/>
      <c r="L27" s="95"/>
      <c r="M27" s="95"/>
    </row>
    <row r="28" spans="1:13" ht="16.5" customHeight="1" x14ac:dyDescent="0.25">
      <c r="B28" s="94"/>
      <c r="C28" s="96" t="str">
        <f>POB.OCUPADA!B99</f>
        <v>2.9. Nivel de Formación</v>
      </c>
      <c r="D28" s="261"/>
      <c r="E28" s="261"/>
      <c r="F28" s="261"/>
      <c r="G28" s="95"/>
      <c r="H28" s="95"/>
      <c r="I28" s="95"/>
      <c r="J28" s="95"/>
      <c r="K28" s="95"/>
      <c r="L28" s="95"/>
      <c r="M28" s="95"/>
    </row>
    <row r="29" spans="1:13" ht="16.5" customHeight="1" x14ac:dyDescent="0.25">
      <c r="B29" s="94"/>
      <c r="C29" s="96" t="str">
        <f>POB.OCUPADA!B113</f>
        <v>2.10. Estudios en curso (%)</v>
      </c>
      <c r="D29" s="261"/>
      <c r="E29" s="261"/>
      <c r="F29" s="261"/>
      <c r="G29" s="95"/>
      <c r="H29" s="95"/>
      <c r="I29" s="95"/>
      <c r="J29" s="95"/>
      <c r="K29" s="95"/>
      <c r="L29" s="95"/>
      <c r="M29" s="95"/>
    </row>
    <row r="30" spans="1:13" ht="16.5" customHeight="1" x14ac:dyDescent="0.25">
      <c r="B30" s="94"/>
      <c r="C30" s="96" t="str">
        <f>POB.OCUPADA!B121</f>
        <v>2.11. Ránking 10 ramas de actividad con mayor población ocupada</v>
      </c>
      <c r="D30" s="261"/>
      <c r="E30" s="261"/>
      <c r="F30" s="261"/>
      <c r="G30" s="261"/>
      <c r="H30" s="261"/>
      <c r="I30" s="261"/>
      <c r="J30" s="95"/>
      <c r="K30" s="95"/>
      <c r="L30" s="95"/>
      <c r="M30" s="95"/>
    </row>
    <row r="31" spans="1:13" ht="16.5" customHeight="1" x14ac:dyDescent="0.25">
      <c r="B31" s="95"/>
      <c r="C31" s="96"/>
      <c r="D31" s="95"/>
      <c r="E31" s="95"/>
      <c r="F31" s="95"/>
      <c r="G31" s="95"/>
      <c r="H31" s="95"/>
      <c r="I31" s="95"/>
      <c r="J31" s="95"/>
      <c r="K31" s="95"/>
      <c r="L31" s="95"/>
      <c r="M31" s="95"/>
    </row>
    <row r="32" spans="1:13" ht="16.5" customHeight="1" x14ac:dyDescent="0.25">
      <c r="A32" s="322"/>
      <c r="B32" s="323" t="str">
        <f>POB.PARADA!B6</f>
        <v xml:space="preserve">3. </v>
      </c>
      <c r="C32" s="323" t="str">
        <f>POB.PARADA!C6</f>
        <v>Población parada por sexo. Cuarto Trimestre 2025</v>
      </c>
      <c r="D32" s="323"/>
      <c r="E32" s="323"/>
      <c r="F32" s="323"/>
      <c r="G32" s="323"/>
      <c r="H32" s="323"/>
      <c r="I32" s="322"/>
      <c r="J32" s="322"/>
      <c r="K32" s="95"/>
      <c r="L32" s="95"/>
      <c r="M32" s="95"/>
    </row>
    <row r="33" spans="2:13" ht="16.5" customHeight="1" x14ac:dyDescent="0.25">
      <c r="B33" s="94"/>
      <c r="C33" s="96" t="str">
        <f>POB.PARADA!B16</f>
        <v>3.1. Tiempo buscando empleo</v>
      </c>
      <c r="D33" s="261"/>
      <c r="E33" s="261"/>
      <c r="F33" s="261"/>
      <c r="G33" s="95"/>
      <c r="H33" s="95"/>
      <c r="I33" s="95"/>
      <c r="J33" s="95"/>
      <c r="K33" s="95"/>
      <c r="L33" s="95"/>
      <c r="M33" s="95"/>
    </row>
    <row r="34" spans="2:13" ht="16.5" customHeight="1" x14ac:dyDescent="0.25">
      <c r="B34" s="94"/>
      <c r="C34" s="96" t="str">
        <f>POB.PARADA!B30</f>
        <v>3.2. Sector económico (último empleo)(*)</v>
      </c>
      <c r="D34" s="261"/>
      <c r="E34" s="261"/>
      <c r="F34" s="261"/>
      <c r="G34" s="95"/>
      <c r="H34" s="95"/>
      <c r="I34" s="95"/>
      <c r="J34" s="95"/>
      <c r="K34" s="95"/>
      <c r="L34" s="95"/>
      <c r="M34" s="95"/>
    </row>
    <row r="35" spans="2:13" ht="16.5" customHeight="1" x14ac:dyDescent="0.25">
      <c r="B35" s="94"/>
      <c r="C35" s="96" t="str">
        <f>POB.PARADA!B44</f>
        <v>3.3. Grupos de edad</v>
      </c>
      <c r="D35" s="261"/>
      <c r="E35" s="261"/>
      <c r="F35" s="261"/>
      <c r="G35" s="261"/>
      <c r="H35" s="95"/>
      <c r="I35" s="95"/>
      <c r="J35" s="95"/>
      <c r="K35" s="95"/>
      <c r="L35" s="95"/>
      <c r="M35" s="95"/>
    </row>
    <row r="36" spans="2:13" ht="16.5" customHeight="1" x14ac:dyDescent="0.25">
      <c r="B36" s="94"/>
      <c r="C36" s="96" t="str">
        <f>POB.PARADA!B56</f>
        <v>3.4. Nivel de Formación</v>
      </c>
      <c r="D36" s="261"/>
      <c r="E36" s="261"/>
      <c r="F36" s="261"/>
      <c r="G36" s="261"/>
      <c r="H36" s="95"/>
      <c r="I36" s="95"/>
      <c r="J36" s="95"/>
      <c r="K36" s="95"/>
      <c r="L36" s="95"/>
      <c r="M36" s="95"/>
    </row>
    <row r="37" spans="2:13" ht="16.5" customHeight="1" x14ac:dyDescent="0.25">
      <c r="B37" s="94"/>
      <c r="C37" s="96" t="str">
        <f>POB.PARADA!B70</f>
        <v>3.5. Estudios en curso (%)</v>
      </c>
      <c r="D37" s="261"/>
      <c r="E37" s="261"/>
      <c r="F37" s="261"/>
      <c r="G37" s="261"/>
      <c r="H37" s="95"/>
      <c r="I37" s="95"/>
      <c r="J37" s="95"/>
      <c r="K37" s="95"/>
      <c r="L37" s="95"/>
      <c r="M37" s="95"/>
    </row>
    <row r="38" spans="2:13" ht="16.5" customHeight="1" x14ac:dyDescent="0.25">
      <c r="B38" s="94"/>
      <c r="C38" s="96" t="str">
        <f>POB.PARADA!B78</f>
        <v>3.6. Ránking 5 ramas de actividad con mayor población parada que ha trabajado antes</v>
      </c>
      <c r="D38" s="261"/>
      <c r="E38" s="261"/>
      <c r="F38" s="261"/>
      <c r="G38" s="261"/>
      <c r="H38" s="261"/>
      <c r="I38" s="261"/>
      <c r="J38" s="261"/>
      <c r="K38" s="95"/>
      <c r="L38" s="95"/>
      <c r="M38" s="95"/>
    </row>
    <row r="39" spans="2:13" ht="16.5" customHeight="1" x14ac:dyDescent="0.25">
      <c r="B39" s="94"/>
      <c r="C39" s="95"/>
      <c r="D39" s="95"/>
      <c r="E39" s="95"/>
      <c r="F39" s="95"/>
      <c r="G39" s="95"/>
      <c r="H39" s="95"/>
      <c r="I39" s="95"/>
      <c r="J39" s="95"/>
      <c r="K39" s="95"/>
      <c r="L39" s="95"/>
      <c r="M39" s="95"/>
    </row>
    <row r="40" spans="2:13" ht="16.5" customHeight="1" x14ac:dyDescent="0.25">
      <c r="B40" s="94" t="str">
        <f>HOGARES!B6</f>
        <v>4. Tasa de paro en los hogares por parentesco con la persona de referencia. Cuarto Trimestre 2025</v>
      </c>
      <c r="C40" s="261"/>
      <c r="D40" s="261"/>
      <c r="E40" s="261"/>
      <c r="F40" s="261"/>
      <c r="G40" s="95"/>
      <c r="H40" s="261"/>
      <c r="I40" s="261"/>
      <c r="J40" s="261"/>
      <c r="K40" s="95"/>
      <c r="L40" s="95"/>
      <c r="M40" s="95"/>
    </row>
    <row r="41" spans="2:13" ht="16.5" customHeight="1" x14ac:dyDescent="0.25">
      <c r="B41" s="94"/>
      <c r="C41" s="96" t="str">
        <f>HOGARES!B16</f>
        <v>4.1. Persona de referencia</v>
      </c>
      <c r="D41" s="261"/>
      <c r="E41" s="261"/>
      <c r="F41" s="261"/>
      <c r="G41" s="95"/>
      <c r="H41" s="95"/>
      <c r="I41" s="95"/>
      <c r="J41" s="95"/>
      <c r="K41" s="95"/>
      <c r="L41" s="95"/>
      <c r="M41" s="95"/>
    </row>
    <row r="42" spans="2:13" ht="16.5" customHeight="1" x14ac:dyDescent="0.25">
      <c r="B42" s="94"/>
      <c r="C42" s="96" t="str">
        <f>HOGARES!B32</f>
        <v>4.2. Número hogares (miles)</v>
      </c>
      <c r="D42" s="261"/>
      <c r="E42" s="261"/>
      <c r="F42" s="261"/>
      <c r="G42" s="95"/>
      <c r="H42" s="95"/>
      <c r="I42" s="95"/>
      <c r="J42" s="95"/>
      <c r="K42" s="95"/>
      <c r="L42" s="95"/>
      <c r="M42" s="95"/>
    </row>
    <row r="43" spans="2:13" ht="16.5" customHeight="1" x14ac:dyDescent="0.25">
      <c r="B43" s="94"/>
      <c r="C43" s="94"/>
      <c r="D43" s="95"/>
      <c r="E43" s="95"/>
      <c r="F43" s="95"/>
      <c r="G43" s="95"/>
      <c r="H43" s="95"/>
      <c r="I43" s="95"/>
      <c r="J43" s="95"/>
      <c r="K43" s="95"/>
      <c r="L43" s="95"/>
      <c r="M43" s="95"/>
    </row>
    <row r="44" spans="2:13" ht="16.5" customHeight="1" x14ac:dyDescent="0.25">
      <c r="B44" s="94" t="str">
        <f>NACIONALIDAD!B6</f>
        <v xml:space="preserve">5. </v>
      </c>
      <c r="C44" s="323" t="str">
        <f>NACIONALIDAD!C6</f>
        <v>Población por relación con la actividad y zonas de nacionalidad. Cuarto Trimestre 2025</v>
      </c>
      <c r="D44" s="323"/>
      <c r="E44" s="323"/>
      <c r="F44" s="323"/>
      <c r="G44" s="323"/>
      <c r="H44" s="323"/>
      <c r="I44" s="322"/>
      <c r="J44" s="323"/>
      <c r="K44" s="323"/>
      <c r="L44" s="95"/>
      <c r="M44" s="95"/>
    </row>
    <row r="45" spans="2:13" ht="16.5" customHeight="1" x14ac:dyDescent="0.25">
      <c r="B45" s="94"/>
      <c r="C45" s="96" t="str">
        <f>NACIONALIDAD!B13</f>
        <v>5.1. Población de 16 y más años</v>
      </c>
      <c r="D45" s="261"/>
      <c r="E45" s="261"/>
      <c r="F45" s="261"/>
      <c r="G45" s="95"/>
      <c r="H45" s="95"/>
      <c r="I45" s="95"/>
      <c r="J45" s="95"/>
      <c r="K45" s="95"/>
      <c r="L45" s="95"/>
      <c r="M45" s="95"/>
    </row>
    <row r="46" spans="2:13" ht="16.5" customHeight="1" x14ac:dyDescent="0.25">
      <c r="B46" s="94"/>
      <c r="C46" s="96" t="str">
        <f>NACIONALIDAD!B29</f>
        <v>5.2. Población activa</v>
      </c>
      <c r="D46" s="261"/>
      <c r="E46" s="261"/>
      <c r="F46" s="261"/>
      <c r="G46" s="95"/>
      <c r="H46" s="95"/>
      <c r="I46" s="95"/>
      <c r="J46" s="95"/>
      <c r="K46" s="95"/>
      <c r="L46" s="95"/>
      <c r="M46" s="95"/>
    </row>
    <row r="47" spans="2:13" ht="16.5" customHeight="1" x14ac:dyDescent="0.25">
      <c r="B47" s="94"/>
      <c r="C47" s="96" t="str">
        <f>NACIONALIDAD!B45</f>
        <v>5.3. Población ocupada</v>
      </c>
      <c r="D47" s="261"/>
      <c r="E47" s="261"/>
      <c r="F47" s="261"/>
      <c r="G47" s="261"/>
      <c r="H47" s="95"/>
      <c r="I47" s="95"/>
      <c r="J47" s="95"/>
      <c r="K47" s="95"/>
      <c r="L47" s="95"/>
      <c r="M47" s="95"/>
    </row>
    <row r="48" spans="2:13" ht="16.5" customHeight="1" x14ac:dyDescent="0.25">
      <c r="B48" s="94"/>
      <c r="C48" s="96" t="str">
        <f>NACIONALIDAD!B61</f>
        <v>5.4. Población parada</v>
      </c>
      <c r="D48" s="261"/>
      <c r="E48" s="261"/>
      <c r="F48" s="261"/>
      <c r="G48" s="261"/>
      <c r="H48" s="95"/>
      <c r="I48" s="95"/>
      <c r="J48" s="95"/>
      <c r="K48" s="95"/>
      <c r="L48" s="95"/>
      <c r="M48" s="95"/>
    </row>
    <row r="49" spans="2:13" ht="16.5" customHeight="1" x14ac:dyDescent="0.25">
      <c r="B49" s="94"/>
      <c r="C49" s="96" t="str">
        <f>NACIONALIDAD!B73</f>
        <v>5.5. Tasa de actividad</v>
      </c>
      <c r="D49" s="261"/>
      <c r="E49" s="261"/>
      <c r="F49" s="261"/>
      <c r="G49" s="261"/>
      <c r="H49" s="95"/>
      <c r="I49" s="95"/>
      <c r="J49" s="95"/>
      <c r="K49" s="95"/>
      <c r="L49" s="95"/>
      <c r="M49" s="95"/>
    </row>
    <row r="50" spans="2:13" ht="16.5" customHeight="1" x14ac:dyDescent="0.25">
      <c r="B50" s="94"/>
      <c r="C50" s="96" t="str">
        <f>NACIONALIDAD!B85</f>
        <v>5.6. Tasa de paro</v>
      </c>
      <c r="D50" s="261"/>
      <c r="E50" s="261"/>
      <c r="F50" s="261"/>
      <c r="G50" s="261"/>
      <c r="H50" s="95"/>
      <c r="I50" s="95"/>
      <c r="J50" s="95"/>
      <c r="K50" s="95"/>
      <c r="L50" s="95"/>
      <c r="M50" s="95"/>
    </row>
    <row r="51" spans="2:13" ht="16.5" customHeight="1" x14ac:dyDescent="0.25">
      <c r="B51" s="94"/>
      <c r="C51" s="96" t="str">
        <f>NACIONALIDAD!B89</f>
        <v>5.7. Población  inactiva</v>
      </c>
      <c r="D51" s="261"/>
      <c r="E51" s="261"/>
      <c r="F51" s="261"/>
      <c r="G51" s="95"/>
      <c r="H51" s="95"/>
      <c r="I51" s="95"/>
      <c r="J51" s="95"/>
      <c r="K51" s="95"/>
      <c r="L51" s="95"/>
      <c r="M51" s="95"/>
    </row>
    <row r="52" spans="2:13" ht="16.5" customHeight="1" x14ac:dyDescent="0.25">
      <c r="B52" s="94"/>
      <c r="C52" s="96" t="str">
        <f>NACIONALIDAD!B97</f>
        <v>5.8. Ránking 5 países. Población de nacionalidad extranjera de 16 y más años</v>
      </c>
      <c r="D52" s="261"/>
      <c r="E52" s="261"/>
      <c r="F52" s="95"/>
      <c r="G52" s="95"/>
      <c r="H52" s="261"/>
      <c r="I52" s="261"/>
      <c r="J52" s="261"/>
      <c r="K52" s="261"/>
      <c r="L52" s="95"/>
      <c r="M52" s="95"/>
    </row>
    <row r="53" spans="2:13" ht="16.5" customHeight="1" x14ac:dyDescent="0.25">
      <c r="B53" s="94"/>
      <c r="C53" s="95"/>
      <c r="D53" s="95"/>
      <c r="E53" s="95"/>
      <c r="F53" s="95"/>
      <c r="G53" s="95"/>
      <c r="H53" s="95"/>
      <c r="I53" s="95"/>
      <c r="J53" s="95"/>
      <c r="K53" s="95"/>
      <c r="L53" s="95"/>
      <c r="M53" s="95"/>
    </row>
    <row r="54" spans="2:13" ht="16.5" customHeight="1" x14ac:dyDescent="0.25">
      <c r="B54" s="94" t="str">
        <f>CCAA!$B$6</f>
        <v>6. Población ocupada, parada, tasas de actividad y de paro por sexo. Comunidades Autónomas. Cuarto Trimestre 2025</v>
      </c>
      <c r="C54" s="261"/>
      <c r="D54" s="261"/>
      <c r="E54" s="261"/>
      <c r="F54" s="261"/>
      <c r="G54" s="95"/>
      <c r="H54" s="261"/>
      <c r="I54" s="261"/>
      <c r="J54" s="273"/>
      <c r="K54" s="273"/>
      <c r="L54" s="164"/>
      <c r="M54" s="95"/>
    </row>
    <row r="55" spans="2:13" ht="16.5" customHeight="1" x14ac:dyDescent="0.25">
      <c r="B55" s="94"/>
      <c r="C55" s="95"/>
      <c r="D55" s="95"/>
      <c r="E55" s="95"/>
      <c r="F55" s="95"/>
      <c r="G55" s="94"/>
      <c r="H55" s="95"/>
      <c r="I55" s="95"/>
      <c r="J55" s="95"/>
      <c r="K55" s="95"/>
      <c r="L55" s="95"/>
      <c r="M55" s="95"/>
    </row>
    <row r="56" spans="2:13" ht="16.5" customHeight="1" x14ac:dyDescent="0.25">
      <c r="B56" s="94" t="str">
        <f>SERIES!B6</f>
        <v>7. Tasas de actividad y paro por sexo. Series históricas. Cuarto Trimestre 2025</v>
      </c>
      <c r="C56" s="261"/>
      <c r="D56" s="261"/>
      <c r="E56" s="261"/>
      <c r="F56" s="261"/>
      <c r="G56" s="95"/>
      <c r="H56" s="261"/>
      <c r="I56" s="261"/>
      <c r="J56" s="95"/>
      <c r="K56" s="95"/>
      <c r="L56" s="95"/>
      <c r="M56" s="95"/>
    </row>
  </sheetData>
  <mergeCells count="1">
    <mergeCell ref="C8:M9"/>
  </mergeCells>
  <hyperlinks>
    <hyperlink ref="B11" location="SINOPSIS!A1" display="Sinopsis" xr:uid="{00000000-0004-0000-0200-000000000000}"/>
    <hyperlink ref="B13" location="'RELACIÓN ACTIVIDAD'!A6" display="'RELACIÓN ACTIVIDAD'!A6" xr:uid="{00000000-0004-0000-0200-000001000000}"/>
    <hyperlink ref="C14" location="'RELACIÓN ACTIVIDAD'!B16" display="'RELACIÓN ACTIVIDAD'!B16" xr:uid="{00000000-0004-0000-0200-000002000000}"/>
    <hyperlink ref="C14:F14" location="'RELACIÓN ACTIVIDAD'!B16" display="'RELACIÓN ACTIVIDAD'!B16" xr:uid="{00000000-0004-0000-0200-000003000000}"/>
    <hyperlink ref="C15:E15" location="'RELACIÓN ACTIVIDAD'!B45" display="'RELACIÓN ACTIVIDAD'!B45" xr:uid="{00000000-0004-0000-0200-000004000000}"/>
    <hyperlink ref="C16:F16" location="'RELACIÓN ACTIVIDAD'!B57" display="'RELACIÓN ACTIVIDAD'!B57" xr:uid="{00000000-0004-0000-0200-000005000000}"/>
    <hyperlink ref="C17:F17" location="'RELACIÓN ACTIVIDAD'!B71" display="'RELACIÓN ACTIVIDAD'!B71" xr:uid="{00000000-0004-0000-0200-000006000000}"/>
    <hyperlink ref="B11:D11" location="SINOPSIS!A1" display="Sinopsis" xr:uid="{00000000-0004-0000-0200-000007000000}"/>
    <hyperlink ref="B13:G13" location="'RELACIÓN ACTIVIDAD'!B12" display="'RELACIÓN ACTIVIDAD'!B12" xr:uid="{00000000-0004-0000-0200-000008000000}"/>
    <hyperlink ref="B19:F19" location="POB.OCUPADA!B16" display="POB.OCUPADA!B16" xr:uid="{00000000-0004-0000-0200-000009000000}"/>
    <hyperlink ref="C20:F20" location="POB.OCUPADA!B16" display="POB.OCUPADA!B16" xr:uid="{00000000-0004-0000-0200-00000A000000}"/>
    <hyperlink ref="C21:F21" location="POB.OCUPADA!B49" display="POB.OCUPADA!B49" xr:uid="{00000000-0004-0000-0200-00000B000000}"/>
    <hyperlink ref="C22:H22" location="POB.OCUPADA!B57" display="POB.OCUPADA!B57" xr:uid="{00000000-0004-0000-0200-00000C000000}"/>
    <hyperlink ref="C23:H23" location="POB.OCUPADA!B61" display="POB.OCUPADA!B61" xr:uid="{00000000-0004-0000-0200-00000D000000}"/>
    <hyperlink ref="C24:H24" location="POB.OCUPADA!B65" display="POB.OCUPADA!B65" xr:uid="{00000000-0004-0000-0200-00000E000000}"/>
    <hyperlink ref="C25:G25" location="POB.OCUPADA!B69" display="POB.OCUPADA!B69" xr:uid="{00000000-0004-0000-0200-00000F000000}"/>
    <hyperlink ref="C26:F26" location="POB.OCUPADA!B73" display="POB.OCUPADA!B73" xr:uid="{00000000-0004-0000-0200-000010000000}"/>
    <hyperlink ref="C27:E27" location="POB.OCUPADA!B87" display="POB.OCUPADA!B87" xr:uid="{00000000-0004-0000-0200-000011000000}"/>
    <hyperlink ref="C28:F28" location="POB.OCUPADA!B99" display="POB.OCUPADA!B99" xr:uid="{00000000-0004-0000-0200-000012000000}"/>
    <hyperlink ref="C29:F29" location="POB.OCUPADA!B113" display="POB.OCUPADA!B113" xr:uid="{00000000-0004-0000-0200-000013000000}"/>
    <hyperlink ref="C30:I30" location="POB.OCUPADA!B121" display="POB.OCUPADA!B121" xr:uid="{00000000-0004-0000-0200-000014000000}"/>
    <hyperlink ref="B32:F32" location="POB.PARADA!B12" display="POB.PARADA!B12" xr:uid="{00000000-0004-0000-0200-000015000000}"/>
    <hyperlink ref="C33:F33" location="POB.PARADA!B16" display="POB.PARADA!B16" xr:uid="{00000000-0004-0000-0200-000016000000}"/>
    <hyperlink ref="C34:G34" location="POB.PARADA!B30" display="POB.PARADA!B30" xr:uid="{00000000-0004-0000-0200-000017000000}"/>
    <hyperlink ref="C35:E35" location="POB.PARADA!B44" display="POB.PARADA!B44" xr:uid="{00000000-0004-0000-0200-000018000000}"/>
    <hyperlink ref="C36:F36" location="POB.PARADA!B56" display="POB.PARADA!B56" xr:uid="{00000000-0004-0000-0200-000019000000}"/>
    <hyperlink ref="C37:F37" location="POB.PARADA!B70" display="POB.PARADA!B70" xr:uid="{00000000-0004-0000-0200-00001A000000}"/>
    <hyperlink ref="C38:J38" location="POB.PARADA!B78" display="POB.PARADA!B78" xr:uid="{00000000-0004-0000-0200-00001B000000}"/>
    <hyperlink ref="B40:J40" location="HOGARES!B16" display="HOGARES!B16" xr:uid="{00000000-0004-0000-0200-00001C000000}"/>
    <hyperlink ref="B40:I40" location="HOGARES!B12" display="HOGARES!B12" xr:uid="{00000000-0004-0000-0200-00001D000000}"/>
    <hyperlink ref="C41:F41" location="HOGARES!B16" display="HOGARES!B16" xr:uid="{00000000-0004-0000-0200-00001E000000}"/>
    <hyperlink ref="C42:F42" location="HOGARES!B32" display="HOGARES!B32" xr:uid="{00000000-0004-0000-0200-00001F000000}"/>
    <hyperlink ref="B44:I44" location="NACIONALIDAD!B12" display="NACIONALIDAD!B12" xr:uid="{00000000-0004-0000-0200-000020000000}"/>
    <hyperlink ref="C45:F45" location="NACIONALIDAD!B13" display="NACIONALIDAD!B13" xr:uid="{00000000-0004-0000-0200-000021000000}"/>
    <hyperlink ref="C46:E46" location="NACIONALIDAD!B29" display="NACIONALIDAD!B29" xr:uid="{00000000-0004-0000-0200-000022000000}"/>
    <hyperlink ref="C47:F47" location="NACIONALIDAD!B45" display="NACIONALIDAD!B45" xr:uid="{00000000-0004-0000-0200-000023000000}"/>
    <hyperlink ref="C48:F48" location="NACIONALIDAD!B61" display="NACIONALIDAD!B61" xr:uid="{00000000-0004-0000-0200-000024000000}"/>
    <hyperlink ref="C49:F49" location="NACIONALIDAD!B73" display="NACIONALIDAD!B73" xr:uid="{00000000-0004-0000-0200-000025000000}"/>
    <hyperlink ref="C50:E50" location="NACIONALIDAD!B85" display="NACIONALIDAD!B85" xr:uid="{00000000-0004-0000-0200-000026000000}"/>
    <hyperlink ref="C51:E51" location="NACIONALIDAD!B89" display="NACIONALIDAD!B89" xr:uid="{00000000-0004-0000-0200-000027000000}"/>
    <hyperlink ref="C52:K52" location="NACIONALIDAD!B97" display="NACIONALIDAD!B97" xr:uid="{00000000-0004-0000-0200-000028000000}"/>
    <hyperlink ref="B54:K54" location="CCAA!B6" display="CCAA!B6" xr:uid="{00000000-0004-0000-0200-000029000000}"/>
    <hyperlink ref="B56:H56" location="SERIES!B6" display="SERIES!B6" xr:uid="{00000000-0004-0000-0200-00002A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K135"/>
  <sheetViews>
    <sheetView showGridLines="0" zoomScale="88" zoomScaleNormal="88" workbookViewId="0">
      <selection activeCell="B1" sqref="B1:AC1"/>
    </sheetView>
  </sheetViews>
  <sheetFormatPr baseColWidth="10" defaultColWidth="10.7109375" defaultRowHeight="12" x14ac:dyDescent="0.2"/>
  <cols>
    <col min="1" max="1" width="1.5703125" style="17" customWidth="1"/>
    <col min="2" max="2" width="5.42578125" style="17" customWidth="1"/>
    <col min="3" max="3" width="5.85546875" style="17" customWidth="1"/>
    <col min="4" max="4" width="2.7109375" style="17" customWidth="1"/>
    <col min="5" max="5" width="4" style="17" customWidth="1"/>
    <col min="6" max="6" width="4.5703125" style="17" customWidth="1"/>
    <col min="7" max="7" width="5.28515625" style="17" customWidth="1"/>
    <col min="8" max="8" width="3.42578125" style="17" customWidth="1"/>
    <col min="9" max="9" width="4.28515625" style="17" customWidth="1"/>
    <col min="10" max="10" width="3.85546875" style="17" customWidth="1"/>
    <col min="11" max="11" width="5.7109375" style="17" customWidth="1"/>
    <col min="12" max="12" width="3.42578125" style="17" customWidth="1"/>
    <col min="13" max="13" width="3.85546875" style="17" customWidth="1"/>
    <col min="14" max="14" width="4.140625" style="17" customWidth="1"/>
    <col min="15" max="15" width="3.85546875" style="17" customWidth="1"/>
    <col min="16" max="18" width="5.42578125" style="17" customWidth="1"/>
    <col min="19" max="19" width="3.42578125" style="17" customWidth="1"/>
    <col min="20" max="20" width="4.140625" style="17" customWidth="1"/>
    <col min="21" max="21" width="3.85546875" style="17" customWidth="1"/>
    <col min="22" max="22" width="3.42578125" style="17" customWidth="1"/>
    <col min="23" max="23" width="4.7109375" style="17" customWidth="1"/>
    <col min="24" max="25" width="3.42578125" style="17" customWidth="1"/>
    <col min="26" max="27" width="4.140625" style="17" customWidth="1"/>
    <col min="28" max="28" width="3.42578125" style="17" customWidth="1"/>
    <col min="29" max="29" width="3.7109375" style="17" customWidth="1"/>
    <col min="30" max="32" width="3.7109375" style="18" customWidth="1"/>
    <col min="33" max="36" width="4.7109375" style="17" customWidth="1"/>
    <col min="37" max="37" width="3.5703125" style="17" customWidth="1"/>
    <col min="38" max="38" width="6.42578125" style="17" customWidth="1"/>
    <col min="39" max="39" width="3.5703125" style="17" customWidth="1"/>
    <col min="40" max="40" width="4.7109375" style="17" customWidth="1"/>
    <col min="41" max="41" width="3.5703125" style="17" customWidth="1"/>
    <col min="42" max="42" width="5" style="17" customWidth="1"/>
    <col min="43" max="45" width="3.5703125" style="17" customWidth="1"/>
    <col min="46" max="46" width="4.5703125" style="17" customWidth="1"/>
    <col min="47" max="49" width="5.140625" style="17" customWidth="1"/>
    <col min="50" max="50" width="3.5703125" style="17" customWidth="1"/>
    <col min="51" max="52" width="4.28515625" style="17" customWidth="1"/>
    <col min="53" max="53" width="5" style="17" customWidth="1"/>
    <col min="54" max="56" width="3.5703125" style="17" customWidth="1"/>
    <col min="57" max="57" width="3.7109375" style="17" customWidth="1"/>
    <col min="58" max="58" width="3.5703125" style="17" customWidth="1"/>
    <col min="59" max="59" width="4.42578125" style="17" customWidth="1"/>
    <col min="60" max="60" width="5.28515625" style="17" customWidth="1"/>
    <col min="61" max="61" width="3.7109375" style="17" customWidth="1"/>
    <col min="62" max="16384" width="10.7109375" style="17"/>
  </cols>
  <sheetData>
    <row r="1" spans="2:63" s="259" customFormat="1" ht="21" customHeight="1" x14ac:dyDescent="0.25">
      <c r="B1" s="363" t="s">
        <v>377</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257"/>
      <c r="AE1" s="258"/>
      <c r="AF1" s="258"/>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376"/>
      <c r="BF1" s="376"/>
      <c r="BG1" s="376"/>
      <c r="BH1" s="376"/>
    </row>
    <row r="2" spans="2:63" s="259" customFormat="1" ht="21" customHeight="1" x14ac:dyDescent="0.2">
      <c r="B2" s="379" t="s">
        <v>118</v>
      </c>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t="s">
        <v>54</v>
      </c>
      <c r="AF2" s="379"/>
      <c r="AG2" s="379"/>
      <c r="AH2" s="379"/>
      <c r="AI2" s="379"/>
      <c r="AJ2" s="379"/>
      <c r="AK2" s="379"/>
      <c r="AL2" s="379"/>
      <c r="AM2" s="379"/>
      <c r="AN2" s="379"/>
      <c r="AO2" s="379"/>
      <c r="AP2" s="379"/>
      <c r="AQ2" s="379"/>
      <c r="AR2" s="379"/>
      <c r="AS2" s="379"/>
      <c r="AT2" s="379"/>
      <c r="AU2" s="379"/>
      <c r="AV2" s="379"/>
      <c r="AW2" s="379"/>
      <c r="AX2" s="379"/>
      <c r="AY2" s="379"/>
      <c r="AZ2" s="379"/>
      <c r="BA2" s="379"/>
      <c r="BB2" s="379"/>
      <c r="BC2" s="379"/>
      <c r="BD2" s="379"/>
      <c r="BE2" s="379"/>
      <c r="BF2" s="379"/>
      <c r="BG2" s="379"/>
      <c r="BH2" s="379"/>
      <c r="BI2" s="379"/>
      <c r="BJ2" s="379"/>
      <c r="BK2" s="176" t="s">
        <v>125</v>
      </c>
    </row>
    <row r="3" spans="2:63" s="274" customFormat="1" ht="11.25" customHeight="1" thickBot="1" x14ac:dyDescent="0.25">
      <c r="AD3" s="275"/>
      <c r="AE3" s="275"/>
      <c r="AF3" s="275"/>
    </row>
    <row r="4" spans="2:63" s="274" customFormat="1" ht="15" customHeight="1" x14ac:dyDescent="0.2">
      <c r="B4" s="276"/>
      <c r="I4" s="332" t="s">
        <v>19</v>
      </c>
      <c r="J4" s="333"/>
      <c r="K4" s="333"/>
      <c r="L4" s="333"/>
      <c r="M4" s="334">
        <v>7128.9167899999275</v>
      </c>
      <c r="N4" s="335"/>
      <c r="AD4" s="275"/>
      <c r="AE4" s="275"/>
      <c r="AF4" s="275"/>
      <c r="AG4" s="276"/>
      <c r="AN4" s="332" t="s">
        <v>19</v>
      </c>
      <c r="AO4" s="333"/>
      <c r="AP4" s="333"/>
      <c r="AQ4" s="333"/>
      <c r="AR4" s="334">
        <v>49111.240600000019</v>
      </c>
      <c r="AS4" s="335"/>
    </row>
    <row r="5" spans="2:63" s="274" customFormat="1" ht="11.25" customHeight="1" x14ac:dyDescent="0.2">
      <c r="I5" s="277"/>
      <c r="J5" s="275"/>
      <c r="K5" s="278" t="s">
        <v>229</v>
      </c>
      <c r="L5" s="336">
        <v>0.5204883531822011</v>
      </c>
      <c r="M5" s="336"/>
      <c r="N5" s="279"/>
      <c r="AD5" s="275"/>
      <c r="AE5" s="275"/>
      <c r="AF5" s="275"/>
      <c r="AN5" s="277"/>
      <c r="AO5" s="275"/>
      <c r="AP5" s="278" t="s">
        <v>229</v>
      </c>
      <c r="AQ5" s="336">
        <v>0.50894021133727929</v>
      </c>
      <c r="AR5" s="336"/>
      <c r="AS5" s="279"/>
    </row>
    <row r="6" spans="2:63" s="274" customFormat="1" ht="11.25" customHeight="1" x14ac:dyDescent="0.2">
      <c r="I6" s="277"/>
      <c r="J6" s="275"/>
      <c r="K6" s="278" t="s">
        <v>230</v>
      </c>
      <c r="L6" s="336">
        <v>0.2441214901597995</v>
      </c>
      <c r="M6" s="336"/>
      <c r="N6" s="279"/>
      <c r="AD6" s="275"/>
      <c r="AE6" s="275"/>
      <c r="AF6" s="275"/>
      <c r="AN6" s="277"/>
      <c r="AO6" s="275"/>
      <c r="AP6" s="278" t="s">
        <v>230</v>
      </c>
      <c r="AQ6" s="336">
        <v>0.23747186300970818</v>
      </c>
      <c r="AR6" s="336"/>
      <c r="AS6" s="279"/>
    </row>
    <row r="7" spans="2:63" s="274" customFormat="1" ht="11.25" customHeight="1" thickBot="1" x14ac:dyDescent="0.25">
      <c r="I7" s="280"/>
      <c r="J7" s="281"/>
      <c r="K7" s="282" t="s">
        <v>231</v>
      </c>
      <c r="L7" s="337">
        <v>0.16999462130066681</v>
      </c>
      <c r="M7" s="337"/>
      <c r="N7" s="283"/>
      <c r="AD7" s="275"/>
      <c r="AE7" s="275"/>
      <c r="AF7" s="275"/>
      <c r="AN7" s="280"/>
      <c r="AO7" s="281"/>
      <c r="AP7" s="282" t="s">
        <v>231</v>
      </c>
      <c r="AQ7" s="337">
        <v>0.14397227729571954</v>
      </c>
      <c r="AR7" s="337"/>
      <c r="AS7" s="283"/>
    </row>
    <row r="8" spans="2:63" s="274" customFormat="1" ht="11.25" customHeight="1" x14ac:dyDescent="0.2">
      <c r="AD8" s="275"/>
      <c r="AE8" s="275"/>
      <c r="AF8" s="275"/>
    </row>
    <row r="9" spans="2:63" s="274" customFormat="1" ht="11.25" customHeight="1" thickBot="1" x14ac:dyDescent="0.25">
      <c r="AD9" s="275"/>
      <c r="AE9" s="275"/>
      <c r="AF9" s="275"/>
    </row>
    <row r="10" spans="2:63" s="274" customFormat="1" ht="17.25" customHeight="1" x14ac:dyDescent="0.2">
      <c r="B10" s="332" t="s">
        <v>23</v>
      </c>
      <c r="C10" s="333"/>
      <c r="D10" s="333"/>
      <c r="E10" s="333"/>
      <c r="F10" s="338">
        <v>1011.2450899999976</v>
      </c>
      <c r="G10" s="339"/>
      <c r="H10" s="284"/>
      <c r="P10" s="332" t="s">
        <v>199</v>
      </c>
      <c r="Q10" s="333"/>
      <c r="R10" s="333"/>
      <c r="S10" s="333"/>
      <c r="T10" s="338">
        <v>6117.6717000000281</v>
      </c>
      <c r="U10" s="339"/>
      <c r="AD10" s="275"/>
      <c r="AE10" s="275"/>
      <c r="AF10" s="275"/>
      <c r="AG10" s="332" t="s">
        <v>23</v>
      </c>
      <c r="AH10" s="333"/>
      <c r="AI10" s="333"/>
      <c r="AJ10" s="333"/>
      <c r="AK10" s="338">
        <v>6795.9552100000192</v>
      </c>
      <c r="AL10" s="339"/>
      <c r="AM10" s="284"/>
      <c r="AU10" s="332" t="s">
        <v>199</v>
      </c>
      <c r="AV10" s="333"/>
      <c r="AW10" s="333"/>
      <c r="AX10" s="333"/>
      <c r="AY10" s="377">
        <v>42315.285389999859</v>
      </c>
      <c r="AZ10" s="378"/>
    </row>
    <row r="11" spans="2:63" s="274" customFormat="1" ht="11.25" customHeight="1" x14ac:dyDescent="0.2">
      <c r="B11" s="277"/>
      <c r="C11" s="275"/>
      <c r="D11" s="278" t="s">
        <v>198</v>
      </c>
      <c r="E11" s="336">
        <v>0.1418511563241304</v>
      </c>
      <c r="F11" s="336"/>
      <c r="G11" s="279"/>
      <c r="P11" s="277"/>
      <c r="Q11" s="275"/>
      <c r="R11" s="278" t="s">
        <v>198</v>
      </c>
      <c r="S11" s="336">
        <v>0.8581488436758834</v>
      </c>
      <c r="T11" s="336"/>
      <c r="U11" s="279"/>
      <c r="AD11" s="275"/>
      <c r="AE11" s="275"/>
      <c r="AF11" s="275"/>
      <c r="AG11" s="277"/>
      <c r="AH11" s="275"/>
      <c r="AI11" s="278" t="s">
        <v>198</v>
      </c>
      <c r="AJ11" s="336">
        <v>0.13837881362744514</v>
      </c>
      <c r="AK11" s="336"/>
      <c r="AL11" s="279"/>
      <c r="AU11" s="277"/>
      <c r="AV11" s="275"/>
      <c r="AW11" s="278" t="s">
        <v>198</v>
      </c>
      <c r="AX11" s="336">
        <v>0.86162118637255203</v>
      </c>
      <c r="AY11" s="336"/>
      <c r="AZ11" s="279"/>
    </row>
    <row r="12" spans="2:63" s="274" customFormat="1" ht="11.25" customHeight="1" x14ac:dyDescent="0.2">
      <c r="B12" s="277"/>
      <c r="C12" s="275"/>
      <c r="D12" s="278" t="s">
        <v>229</v>
      </c>
      <c r="E12" s="336">
        <v>0.48890216119615637</v>
      </c>
      <c r="F12" s="336"/>
      <c r="G12" s="279"/>
      <c r="P12" s="277"/>
      <c r="Q12" s="275"/>
      <c r="R12" s="278" t="s">
        <v>229</v>
      </c>
      <c r="S12" s="336">
        <v>0.52570951952194278</v>
      </c>
      <c r="T12" s="336"/>
      <c r="U12" s="279"/>
      <c r="AD12" s="275"/>
      <c r="AE12" s="275"/>
      <c r="AF12" s="275"/>
      <c r="AG12" s="277"/>
      <c r="AH12" s="275"/>
      <c r="AI12" s="278" t="s">
        <v>229</v>
      </c>
      <c r="AJ12" s="336">
        <v>0.4844271744398353</v>
      </c>
      <c r="AK12" s="336"/>
      <c r="AL12" s="279"/>
      <c r="AU12" s="277"/>
      <c r="AV12" s="275"/>
      <c r="AW12" s="278" t="s">
        <v>229</v>
      </c>
      <c r="AX12" s="336">
        <v>0.51287707479644817</v>
      </c>
      <c r="AY12" s="336"/>
      <c r="AZ12" s="279"/>
    </row>
    <row r="13" spans="2:63" s="274" customFormat="1" ht="11.25" customHeight="1" x14ac:dyDescent="0.2">
      <c r="B13" s="285"/>
      <c r="C13" s="286"/>
      <c r="D13" s="278" t="s">
        <v>230</v>
      </c>
      <c r="E13" s="340"/>
      <c r="F13" s="340"/>
      <c r="G13" s="279"/>
      <c r="P13" s="277"/>
      <c r="Q13" s="275"/>
      <c r="R13" s="278" t="s">
        <v>230</v>
      </c>
      <c r="S13" s="336">
        <v>0.11917551901322128</v>
      </c>
      <c r="T13" s="336"/>
      <c r="U13" s="279"/>
      <c r="AD13" s="275"/>
      <c r="AE13" s="275"/>
      <c r="AF13" s="275"/>
      <c r="AG13" s="285"/>
      <c r="AH13" s="286"/>
      <c r="AI13" s="278" t="s">
        <v>230</v>
      </c>
      <c r="AJ13" s="340"/>
      <c r="AK13" s="340"/>
      <c r="AL13" s="279"/>
      <c r="AU13" s="277"/>
      <c r="AV13" s="275"/>
      <c r="AW13" s="278" t="s">
        <v>230</v>
      </c>
      <c r="AX13" s="336">
        <v>0.11500767500790852</v>
      </c>
      <c r="AY13" s="336"/>
      <c r="AZ13" s="279"/>
    </row>
    <row r="14" spans="2:63" s="274" customFormat="1" ht="11.25" customHeight="1" thickBot="1" x14ac:dyDescent="0.25">
      <c r="B14" s="280"/>
      <c r="C14" s="281"/>
      <c r="D14" s="282" t="s">
        <v>231</v>
      </c>
      <c r="E14" s="337">
        <v>0.1539987007501816</v>
      </c>
      <c r="F14" s="337"/>
      <c r="G14" s="283"/>
      <c r="P14" s="280"/>
      <c r="Q14" s="281"/>
      <c r="R14" s="282" t="s">
        <v>231</v>
      </c>
      <c r="S14" s="337">
        <v>0.17263873116957149</v>
      </c>
      <c r="T14" s="337"/>
      <c r="U14" s="283"/>
      <c r="AD14" s="275"/>
      <c r="AE14" s="275"/>
      <c r="AF14" s="275"/>
      <c r="AG14" s="280"/>
      <c r="AH14" s="281"/>
      <c r="AI14" s="282" t="s">
        <v>231</v>
      </c>
      <c r="AJ14" s="337">
        <v>0.14498429868256882</v>
      </c>
      <c r="AK14" s="337"/>
      <c r="AL14" s="283"/>
      <c r="AU14" s="280"/>
      <c r="AV14" s="281"/>
      <c r="AW14" s="282" t="s">
        <v>231</v>
      </c>
      <c r="AX14" s="337">
        <v>0.14380974378204564</v>
      </c>
      <c r="AY14" s="337"/>
      <c r="AZ14" s="283"/>
    </row>
    <row r="15" spans="2:63" s="274" customFormat="1" ht="11.25" customHeight="1" x14ac:dyDescent="0.2">
      <c r="AD15" s="275"/>
      <c r="AE15" s="275"/>
      <c r="AF15" s="275"/>
    </row>
    <row r="16" spans="2:63" s="274" customFormat="1" ht="11.25" customHeight="1" x14ac:dyDescent="0.2">
      <c r="AD16" s="275"/>
      <c r="AE16" s="275"/>
      <c r="AF16" s="275"/>
    </row>
    <row r="17" spans="5:61" s="274" customFormat="1" ht="11.25" customHeight="1" thickBot="1" x14ac:dyDescent="0.25">
      <c r="AD17" s="275"/>
      <c r="AE17" s="275"/>
      <c r="AF17" s="275"/>
    </row>
    <row r="18" spans="5:61" s="274" customFormat="1" ht="11.25" customHeight="1" x14ac:dyDescent="0.2">
      <c r="E18" s="341" t="s">
        <v>24</v>
      </c>
      <c r="F18" s="342"/>
      <c r="G18" s="342"/>
      <c r="H18" s="342"/>
      <c r="I18" s="343">
        <v>3851.0633299999963</v>
      </c>
      <c r="J18" s="344"/>
      <c r="Q18" s="287"/>
      <c r="S18" s="287"/>
      <c r="V18" s="341" t="s">
        <v>25</v>
      </c>
      <c r="W18" s="342"/>
      <c r="X18" s="342"/>
      <c r="Y18" s="342"/>
      <c r="Z18" s="343">
        <v>2266.6083699999981</v>
      </c>
      <c r="AA18" s="344"/>
      <c r="AD18" s="275"/>
      <c r="AE18" s="275"/>
      <c r="AF18" s="275"/>
      <c r="AJ18" s="341" t="s">
        <v>24</v>
      </c>
      <c r="AK18" s="342"/>
      <c r="AL18" s="342"/>
      <c r="AM18" s="342"/>
      <c r="AN18" s="370">
        <v>24940.394020000149</v>
      </c>
      <c r="AO18" s="371"/>
      <c r="AV18" s="287"/>
      <c r="AX18" s="287"/>
      <c r="BA18" s="341" t="s">
        <v>25</v>
      </c>
      <c r="BB18" s="342"/>
      <c r="BC18" s="342"/>
      <c r="BD18" s="342"/>
      <c r="BE18" s="370">
        <v>17374.891370000296</v>
      </c>
      <c r="BF18" s="371"/>
    </row>
    <row r="19" spans="5:61" s="274" customFormat="1" ht="11.25" customHeight="1" x14ac:dyDescent="0.2">
      <c r="E19" s="277"/>
      <c r="F19" s="275"/>
      <c r="G19" s="278" t="s">
        <v>197</v>
      </c>
      <c r="H19" s="345">
        <v>0.6294982010884923</v>
      </c>
      <c r="I19" s="345"/>
      <c r="J19" s="279"/>
      <c r="Q19" s="278"/>
      <c r="S19" s="278"/>
      <c r="V19" s="277"/>
      <c r="W19" s="275"/>
      <c r="X19" s="278" t="s">
        <v>196</v>
      </c>
      <c r="Y19" s="345">
        <v>0.3705017989115022</v>
      </c>
      <c r="Z19" s="345"/>
      <c r="AA19" s="279"/>
      <c r="AD19" s="275"/>
      <c r="AE19" s="275"/>
      <c r="AF19" s="275"/>
      <c r="AJ19" s="277"/>
      <c r="AK19" s="275"/>
      <c r="AL19" s="278" t="s">
        <v>197</v>
      </c>
      <c r="AM19" s="345">
        <v>0.58939444198795776</v>
      </c>
      <c r="AN19" s="345"/>
      <c r="AO19" s="279"/>
      <c r="AV19" s="278"/>
      <c r="AX19" s="278"/>
      <c r="BA19" s="277"/>
      <c r="BB19" s="275"/>
      <c r="BC19" s="278" t="s">
        <v>196</v>
      </c>
      <c r="BD19" s="345">
        <v>2.8401150342866903</v>
      </c>
      <c r="BE19" s="345"/>
      <c r="BF19" s="279"/>
    </row>
    <row r="20" spans="5:61" s="274" customFormat="1" ht="11.25" customHeight="1" x14ac:dyDescent="0.2">
      <c r="E20" s="277"/>
      <c r="F20" s="275"/>
      <c r="G20" s="278" t="s">
        <v>229</v>
      </c>
      <c r="H20" s="345">
        <v>0.49172770939604499</v>
      </c>
      <c r="I20" s="345"/>
      <c r="J20" s="279"/>
      <c r="Q20" s="278"/>
      <c r="S20" s="278"/>
      <c r="V20" s="277"/>
      <c r="W20" s="275"/>
      <c r="X20" s="278" t="s">
        <v>229</v>
      </c>
      <c r="Y20" s="345">
        <v>0.5834460498352475</v>
      </c>
      <c r="Z20" s="345"/>
      <c r="AA20" s="279"/>
      <c r="AD20" s="275"/>
      <c r="AE20" s="275"/>
      <c r="AF20" s="275"/>
      <c r="AJ20" s="277"/>
      <c r="AK20" s="275"/>
      <c r="AL20" s="278" t="s">
        <v>229</v>
      </c>
      <c r="AM20" s="345">
        <v>0.47237726158425652</v>
      </c>
      <c r="AN20" s="345"/>
      <c r="AO20" s="279"/>
      <c r="AV20" s="278"/>
      <c r="AX20" s="278"/>
      <c r="BA20" s="277"/>
      <c r="BB20" s="275"/>
      <c r="BC20" s="278" t="s">
        <v>229</v>
      </c>
      <c r="BD20" s="345">
        <v>4.3771411467963803</v>
      </c>
      <c r="BE20" s="345"/>
      <c r="BF20" s="279"/>
    </row>
    <row r="21" spans="5:61" s="274" customFormat="1" ht="11.25" customHeight="1" x14ac:dyDescent="0.2">
      <c r="E21" s="277"/>
      <c r="F21" s="275"/>
      <c r="G21" s="278" t="s">
        <v>230</v>
      </c>
      <c r="H21" s="345">
        <v>6.9463152661267777E-2</v>
      </c>
      <c r="I21" s="345"/>
      <c r="J21" s="279"/>
      <c r="Q21" s="278"/>
      <c r="S21" s="278"/>
      <c r="V21" s="277"/>
      <c r="W21" s="275"/>
      <c r="X21" s="278" t="s">
        <v>230</v>
      </c>
      <c r="Y21" s="345">
        <v>0.20363892859003274</v>
      </c>
      <c r="Z21" s="345"/>
      <c r="AA21" s="279"/>
      <c r="AD21" s="275"/>
      <c r="AE21" s="275"/>
      <c r="AF21" s="275"/>
      <c r="AJ21" s="277"/>
      <c r="AK21" s="275"/>
      <c r="AL21" s="278" t="s">
        <v>230</v>
      </c>
      <c r="AM21" s="345">
        <v>7.1068952983606243E-2</v>
      </c>
      <c r="AN21" s="345"/>
      <c r="AO21" s="279"/>
      <c r="AV21" s="278"/>
      <c r="AX21" s="278"/>
      <c r="BA21" s="277"/>
      <c r="BB21" s="275"/>
      <c r="BC21" s="278" t="s">
        <v>230</v>
      </c>
      <c r="BD21" s="345">
        <v>1.3650769762224098</v>
      </c>
      <c r="BE21" s="345"/>
      <c r="BF21" s="279"/>
    </row>
    <row r="22" spans="5:61" s="274" customFormat="1" ht="11.25" customHeight="1" thickBot="1" x14ac:dyDescent="0.25">
      <c r="E22" s="280"/>
      <c r="F22" s="281"/>
      <c r="G22" s="282" t="s">
        <v>231</v>
      </c>
      <c r="H22" s="346">
        <v>0.20331668500502198</v>
      </c>
      <c r="I22" s="346"/>
      <c r="J22" s="283"/>
      <c r="Q22" s="275"/>
      <c r="S22" s="275"/>
      <c r="V22" s="280"/>
      <c r="W22" s="281"/>
      <c r="X22" s="282" t="s">
        <v>231</v>
      </c>
      <c r="Y22" s="346">
        <v>0.12051559220175302</v>
      </c>
      <c r="Z22" s="346"/>
      <c r="AA22" s="283"/>
      <c r="AD22" s="275"/>
      <c r="AE22" s="275"/>
      <c r="AF22" s="275"/>
      <c r="AJ22" s="280"/>
      <c r="AK22" s="281"/>
      <c r="AL22" s="282" t="s">
        <v>231</v>
      </c>
      <c r="AM22" s="346">
        <v>0.16772121750143826</v>
      </c>
      <c r="AN22" s="346"/>
      <c r="AO22" s="283"/>
      <c r="AV22" s="275"/>
      <c r="AX22" s="275"/>
      <c r="BA22" s="280"/>
      <c r="BB22" s="281"/>
      <c r="BC22" s="282" t="s">
        <v>231</v>
      </c>
      <c r="BD22" s="346">
        <v>0.83927912963632356</v>
      </c>
      <c r="BE22" s="346"/>
      <c r="BF22" s="283"/>
    </row>
    <row r="23" spans="5:61" s="274" customFormat="1" ht="11.25" customHeight="1" thickBot="1" x14ac:dyDescent="0.25">
      <c r="AD23" s="275"/>
      <c r="AE23" s="288"/>
      <c r="AF23" s="288"/>
    </row>
    <row r="24" spans="5:61" s="274" customFormat="1" ht="11.25" customHeight="1" x14ac:dyDescent="0.2">
      <c r="G24" s="347" t="s">
        <v>232</v>
      </c>
      <c r="H24" s="348"/>
      <c r="I24" s="348"/>
      <c r="J24" s="348"/>
      <c r="K24" s="349">
        <v>3579.8743200000017</v>
      </c>
      <c r="L24" s="350"/>
      <c r="S24" s="275"/>
      <c r="X24" s="351" t="s">
        <v>195</v>
      </c>
      <c r="Y24" s="352"/>
      <c r="Z24" s="352"/>
      <c r="AA24" s="352"/>
      <c r="AB24" s="352"/>
      <c r="AC24" s="353">
        <v>582.36105999999813</v>
      </c>
      <c r="AD24" s="354"/>
      <c r="AE24" s="288"/>
      <c r="AF24" s="288"/>
      <c r="AL24" s="347" t="s">
        <v>232</v>
      </c>
      <c r="AM24" s="348"/>
      <c r="AN24" s="348"/>
      <c r="AO24" s="348"/>
      <c r="AP24" s="372">
        <v>22463.271560000136</v>
      </c>
      <c r="AQ24" s="373"/>
      <c r="AX24" s="275"/>
      <c r="BC24" s="351" t="s">
        <v>195</v>
      </c>
      <c r="BD24" s="352"/>
      <c r="BE24" s="352"/>
      <c r="BF24" s="352"/>
      <c r="BG24" s="352"/>
      <c r="BH24" s="353">
        <v>4905.9817499999826</v>
      </c>
      <c r="BI24" s="354"/>
    </row>
    <row r="25" spans="5:61" s="274" customFormat="1" ht="11.25" customHeight="1" x14ac:dyDescent="0.2">
      <c r="G25" s="289"/>
      <c r="H25" s="275"/>
      <c r="I25" s="278" t="s">
        <v>194</v>
      </c>
      <c r="J25" s="345">
        <v>0.58516940685130014</v>
      </c>
      <c r="K25" s="345"/>
      <c r="L25" s="279"/>
      <c r="S25" s="275"/>
      <c r="X25" s="277"/>
      <c r="Y25" s="290"/>
      <c r="Z25" s="278" t="s">
        <v>190</v>
      </c>
      <c r="AA25" s="345">
        <v>0.25693060508728227</v>
      </c>
      <c r="AB25" s="345"/>
      <c r="AC25" s="275"/>
      <c r="AD25" s="279"/>
      <c r="AE25" s="288"/>
      <c r="AF25" s="288"/>
      <c r="AL25" s="289"/>
      <c r="AM25" s="275"/>
      <c r="AN25" s="278" t="s">
        <v>194</v>
      </c>
      <c r="AO25" s="345">
        <v>0.53085478103164963</v>
      </c>
      <c r="AP25" s="345"/>
      <c r="AQ25" s="279"/>
      <c r="AX25" s="275"/>
      <c r="BC25" s="277"/>
      <c r="BD25" s="290"/>
      <c r="BE25" s="278" t="s">
        <v>190</v>
      </c>
      <c r="BF25" s="345">
        <v>0.28236042721226517</v>
      </c>
      <c r="BG25" s="345"/>
      <c r="BH25" s="275"/>
      <c r="BI25" s="279"/>
    </row>
    <row r="26" spans="5:61" s="274" customFormat="1" ht="11.25" customHeight="1" x14ac:dyDescent="0.2">
      <c r="G26" s="289"/>
      <c r="H26" s="275"/>
      <c r="I26" s="278" t="s">
        <v>20</v>
      </c>
      <c r="J26" s="345">
        <v>0.49060171754856541</v>
      </c>
      <c r="K26" s="345"/>
      <c r="L26" s="279"/>
      <c r="S26" s="275"/>
      <c r="X26" s="277"/>
      <c r="Y26" s="290"/>
      <c r="Z26" s="278" t="s">
        <v>20</v>
      </c>
      <c r="AA26" s="345">
        <v>0.86319390929056916</v>
      </c>
      <c r="AB26" s="345"/>
      <c r="AC26" s="275"/>
      <c r="AD26" s="279"/>
      <c r="AE26" s="288"/>
      <c r="AF26" s="288"/>
      <c r="AL26" s="289"/>
      <c r="AM26" s="275"/>
      <c r="AN26" s="278" t="s">
        <v>229</v>
      </c>
      <c r="AO26" s="345">
        <v>0.46553677241837876</v>
      </c>
      <c r="AP26" s="345"/>
      <c r="AQ26" s="279"/>
      <c r="AX26" s="275"/>
      <c r="BC26" s="277"/>
      <c r="BD26" s="290"/>
      <c r="BE26" s="278" t="s">
        <v>229</v>
      </c>
      <c r="BF26" s="345">
        <v>6.9975453372518404</v>
      </c>
      <c r="BG26" s="345"/>
      <c r="BH26" s="275"/>
      <c r="BI26" s="279"/>
    </row>
    <row r="27" spans="5:61" s="274" customFormat="1" ht="10.9" customHeight="1" x14ac:dyDescent="0.2">
      <c r="G27" s="289"/>
      <c r="H27" s="275"/>
      <c r="I27" s="278" t="s">
        <v>21</v>
      </c>
      <c r="J27" s="345">
        <v>6.1169239594981044E-2</v>
      </c>
      <c r="K27" s="345"/>
      <c r="L27" s="279"/>
      <c r="S27" s="275"/>
      <c r="X27" s="277"/>
      <c r="Y27" s="290"/>
      <c r="Z27" s="278" t="s">
        <v>21</v>
      </c>
      <c r="AA27" s="345">
        <v>2.3054168491279354E-2</v>
      </c>
      <c r="AB27" s="345"/>
      <c r="AC27" s="275"/>
      <c r="AD27" s="279"/>
      <c r="AE27" s="288"/>
      <c r="AF27" s="288"/>
      <c r="AL27" s="289"/>
      <c r="AM27" s="275"/>
      <c r="AN27" s="278" t="s">
        <v>230</v>
      </c>
      <c r="AO27" s="345">
        <v>6.0749131592655436E-2</v>
      </c>
      <c r="AP27" s="345"/>
      <c r="AQ27" s="279"/>
      <c r="AX27" s="275"/>
      <c r="BC27" s="277"/>
      <c r="BD27" s="290"/>
      <c r="BE27" s="278" t="s">
        <v>230</v>
      </c>
      <c r="BF27" s="345">
        <v>0.18768021680570529</v>
      </c>
      <c r="BG27" s="345"/>
      <c r="BH27" s="275"/>
      <c r="BI27" s="279"/>
    </row>
    <row r="28" spans="5:61" s="274" customFormat="1" ht="11.25" customHeight="1" thickBot="1" x14ac:dyDescent="0.25">
      <c r="G28" s="291"/>
      <c r="H28" s="281"/>
      <c r="I28" s="282" t="s">
        <v>22</v>
      </c>
      <c r="J28" s="346">
        <v>0.19698731490663063</v>
      </c>
      <c r="K28" s="346"/>
      <c r="L28" s="283"/>
      <c r="S28" s="275"/>
      <c r="X28" s="280"/>
      <c r="Y28" s="292"/>
      <c r="Z28" s="282" t="s">
        <v>22</v>
      </c>
      <c r="AA28" s="346">
        <v>0.21838517156349768</v>
      </c>
      <c r="AB28" s="346"/>
      <c r="AC28" s="281"/>
      <c r="AD28" s="283"/>
      <c r="AE28" s="288"/>
      <c r="AF28" s="288"/>
      <c r="AL28" s="291"/>
      <c r="AM28" s="281"/>
      <c r="AN28" s="282" t="s">
        <v>231</v>
      </c>
      <c r="AO28" s="346">
        <v>0.15919080755661694</v>
      </c>
      <c r="AP28" s="346"/>
      <c r="AQ28" s="283"/>
      <c r="AX28" s="275"/>
      <c r="BC28" s="280"/>
      <c r="BD28" s="292"/>
      <c r="BE28" s="282" t="s">
        <v>231</v>
      </c>
      <c r="BF28" s="346">
        <v>1.4657449108977227</v>
      </c>
      <c r="BG28" s="346"/>
      <c r="BH28" s="281"/>
      <c r="BI28" s="283"/>
    </row>
    <row r="29" spans="5:61" s="274" customFormat="1" ht="11.25" customHeight="1" thickBot="1" x14ac:dyDescent="0.25">
      <c r="H29" s="290"/>
      <c r="AD29" s="275"/>
      <c r="AE29" s="275"/>
      <c r="AF29" s="275"/>
      <c r="AM29" s="290"/>
    </row>
    <row r="30" spans="5:61" s="274" customFormat="1" ht="11.25" customHeight="1" x14ac:dyDescent="0.2">
      <c r="I30" s="355" t="s">
        <v>342</v>
      </c>
      <c r="J30" s="356"/>
      <c r="K30" s="356"/>
      <c r="L30" s="356"/>
      <c r="M30" s="357">
        <v>421.88916000000006</v>
      </c>
      <c r="N30" s="358"/>
      <c r="X30" s="351" t="s">
        <v>26</v>
      </c>
      <c r="Y30" s="352"/>
      <c r="Z30" s="352"/>
      <c r="AA30" s="352"/>
      <c r="AB30" s="353">
        <v>921.04703000000939</v>
      </c>
      <c r="AC30" s="354"/>
      <c r="AD30" s="275"/>
      <c r="AE30" s="293"/>
      <c r="AF30" s="293"/>
      <c r="AN30" s="355" t="s">
        <v>342</v>
      </c>
      <c r="AO30" s="356"/>
      <c r="AP30" s="356"/>
      <c r="AQ30" s="356"/>
      <c r="AR30" s="374">
        <v>3294.8984299999947</v>
      </c>
      <c r="AS30" s="375"/>
      <c r="BC30" s="351" t="s">
        <v>26</v>
      </c>
      <c r="BD30" s="352"/>
      <c r="BE30" s="352"/>
      <c r="BF30" s="352"/>
      <c r="BG30" s="353">
        <v>7162.8148299999675</v>
      </c>
      <c r="BH30" s="354"/>
    </row>
    <row r="31" spans="5:61" s="274" customFormat="1" ht="11.25" customHeight="1" x14ac:dyDescent="0.2">
      <c r="I31" s="289"/>
      <c r="J31" s="275"/>
      <c r="K31" s="278" t="s">
        <v>193</v>
      </c>
      <c r="L31" s="345">
        <v>0.11785027134695607</v>
      </c>
      <c r="M31" s="345"/>
      <c r="N31" s="279"/>
      <c r="X31" s="277"/>
      <c r="Y31" s="275"/>
      <c r="Z31" s="278" t="s">
        <v>190</v>
      </c>
      <c r="AA31" s="345">
        <v>0.40635472902626324</v>
      </c>
      <c r="AB31" s="345"/>
      <c r="AC31" s="294"/>
      <c r="AD31" s="275"/>
      <c r="AE31" s="275"/>
      <c r="AF31" s="275"/>
      <c r="AN31" s="289"/>
      <c r="AO31" s="275"/>
      <c r="AP31" s="278" t="s">
        <v>193</v>
      </c>
      <c r="AQ31" s="345">
        <v>0.1466793659685417</v>
      </c>
      <c r="AR31" s="345"/>
      <c r="AS31" s="279"/>
      <c r="BC31" s="277"/>
      <c r="BD31" s="275"/>
      <c r="BE31" s="278" t="s">
        <v>190</v>
      </c>
      <c r="BF31" s="345">
        <v>0.41225091296785732</v>
      </c>
      <c r="BG31" s="345"/>
      <c r="BH31" s="294"/>
    </row>
    <row r="32" spans="5:61" s="274" customFormat="1" ht="11.25" customHeight="1" x14ac:dyDescent="0.2">
      <c r="I32" s="289"/>
      <c r="J32" s="275"/>
      <c r="K32" s="278" t="s">
        <v>229</v>
      </c>
      <c r="L32" s="345">
        <v>0.39966935865334863</v>
      </c>
      <c r="M32" s="345"/>
      <c r="N32" s="279"/>
      <c r="X32" s="277"/>
      <c r="Y32" s="275"/>
      <c r="Z32" s="278" t="s">
        <v>229</v>
      </c>
      <c r="AA32" s="345">
        <v>0.43130989738927339</v>
      </c>
      <c r="AB32" s="345"/>
      <c r="AC32" s="294"/>
      <c r="AD32" s="275"/>
      <c r="AE32" s="275"/>
      <c r="AF32" s="275"/>
      <c r="AN32" s="289"/>
      <c r="AO32" s="275"/>
      <c r="AP32" s="278" t="s">
        <v>229</v>
      </c>
      <c r="AQ32" s="345">
        <v>0.35409819597989983</v>
      </c>
      <c r="AR32" s="345"/>
      <c r="AS32" s="279"/>
      <c r="BC32" s="277"/>
      <c r="BD32" s="275"/>
      <c r="BE32" s="278" t="s">
        <v>229</v>
      </c>
      <c r="BF32" s="345">
        <v>3.2657112525513843</v>
      </c>
      <c r="BG32" s="345"/>
      <c r="BH32" s="294"/>
    </row>
    <row r="33" spans="7:60" s="274" customFormat="1" ht="11.25" customHeight="1" x14ac:dyDescent="0.2">
      <c r="I33" s="289"/>
      <c r="J33" s="275"/>
      <c r="K33" s="278" t="s">
        <v>230</v>
      </c>
      <c r="L33" s="345">
        <v>2.380845717865801E-2</v>
      </c>
      <c r="M33" s="345"/>
      <c r="N33" s="279"/>
      <c r="O33" s="284"/>
      <c r="P33" s="284"/>
      <c r="X33" s="277"/>
      <c r="Y33" s="275"/>
      <c r="Z33" s="278" t="s">
        <v>230</v>
      </c>
      <c r="AA33" s="340"/>
      <c r="AB33" s="340"/>
      <c r="AC33" s="294"/>
      <c r="AD33" s="275"/>
      <c r="AE33" s="295"/>
      <c r="AF33" s="295"/>
      <c r="AN33" s="289"/>
      <c r="AO33" s="275"/>
      <c r="AP33" s="278" t="s">
        <v>230</v>
      </c>
      <c r="AQ33" s="345">
        <v>2.0002206866206823E-2</v>
      </c>
      <c r="AR33" s="345"/>
      <c r="AS33" s="279"/>
      <c r="AT33" s="284"/>
      <c r="AU33" s="284"/>
      <c r="BC33" s="277"/>
      <c r="BD33" s="275"/>
      <c r="BE33" s="278" t="s">
        <v>230</v>
      </c>
      <c r="BF33" s="340"/>
      <c r="BG33" s="340"/>
      <c r="BH33" s="294"/>
    </row>
    <row r="34" spans="7:60" s="274" customFormat="1" ht="11.25" customHeight="1" thickBot="1" x14ac:dyDescent="0.25">
      <c r="I34" s="291"/>
      <c r="J34" s="281"/>
      <c r="K34" s="282" t="s">
        <v>231</v>
      </c>
      <c r="L34" s="346">
        <v>0.23251064331683699</v>
      </c>
      <c r="M34" s="346"/>
      <c r="N34" s="283"/>
      <c r="X34" s="280"/>
      <c r="Y34" s="281"/>
      <c r="Z34" s="282" t="s">
        <v>231</v>
      </c>
      <c r="AA34" s="346">
        <v>4.3675261620462084E-2</v>
      </c>
      <c r="AB34" s="346"/>
      <c r="AC34" s="296"/>
      <c r="AD34" s="275"/>
      <c r="AE34" s="275"/>
      <c r="AF34" s="275"/>
      <c r="AN34" s="291"/>
      <c r="AO34" s="281"/>
      <c r="AP34" s="282" t="s">
        <v>231</v>
      </c>
      <c r="AQ34" s="346">
        <v>0.16817273484208753</v>
      </c>
      <c r="AR34" s="346"/>
      <c r="AS34" s="283"/>
      <c r="BC34" s="280"/>
      <c r="BD34" s="281"/>
      <c r="BE34" s="282" t="s">
        <v>231</v>
      </c>
      <c r="BF34" s="346">
        <v>0.38998460263206797</v>
      </c>
      <c r="BG34" s="346"/>
      <c r="BH34" s="296"/>
    </row>
    <row r="35" spans="7:60" s="274" customFormat="1" ht="11.25" customHeight="1" thickBot="1" x14ac:dyDescent="0.25">
      <c r="AD35" s="275"/>
      <c r="AE35" s="275"/>
      <c r="AF35" s="275"/>
    </row>
    <row r="36" spans="7:60" s="274" customFormat="1" ht="11.25" customHeight="1" thickBot="1" x14ac:dyDescent="0.25">
      <c r="X36" s="351" t="s">
        <v>27</v>
      </c>
      <c r="Y36" s="352"/>
      <c r="Z36" s="352"/>
      <c r="AA36" s="352"/>
      <c r="AB36" s="353">
        <v>581.98586999999952</v>
      </c>
      <c r="AC36" s="354"/>
      <c r="AD36" s="275"/>
      <c r="AE36" s="293"/>
      <c r="AF36" s="293"/>
      <c r="BC36" s="351" t="s">
        <v>27</v>
      </c>
      <c r="BD36" s="352"/>
      <c r="BE36" s="352"/>
      <c r="BF36" s="352"/>
      <c r="BG36" s="353">
        <v>3839.9638899999995</v>
      </c>
      <c r="BH36" s="354"/>
    </row>
    <row r="37" spans="7:60" s="274" customFormat="1" ht="11.25" customHeight="1" x14ac:dyDescent="0.2">
      <c r="H37" s="275"/>
      <c r="I37" s="355" t="s">
        <v>343</v>
      </c>
      <c r="J37" s="356"/>
      <c r="K37" s="356"/>
      <c r="L37" s="356"/>
      <c r="M37" s="357">
        <v>3154.5232100000021</v>
      </c>
      <c r="N37" s="358"/>
      <c r="T37" s="297"/>
      <c r="U37" s="275"/>
      <c r="X37" s="277"/>
      <c r="Y37" s="275"/>
      <c r="Z37" s="278" t="s">
        <v>190</v>
      </c>
      <c r="AA37" s="345">
        <v>0.25676507583001645</v>
      </c>
      <c r="AB37" s="345"/>
      <c r="AC37" s="294"/>
      <c r="AD37" s="275"/>
      <c r="AE37" s="275"/>
      <c r="AF37" s="275"/>
      <c r="AM37" s="275"/>
      <c r="AN37" s="355" t="s">
        <v>343</v>
      </c>
      <c r="AO37" s="356"/>
      <c r="AP37" s="356"/>
      <c r="AQ37" s="356"/>
      <c r="AR37" s="374">
        <v>19159.125330000072</v>
      </c>
      <c r="AS37" s="375"/>
      <c r="AY37" s="297"/>
      <c r="AZ37" s="275"/>
      <c r="BC37" s="277"/>
      <c r="BD37" s="275"/>
      <c r="BE37" s="278" t="s">
        <v>190</v>
      </c>
      <c r="BF37" s="345">
        <v>0.22100649772292269</v>
      </c>
      <c r="BG37" s="345"/>
      <c r="BH37" s="294"/>
    </row>
    <row r="38" spans="7:60" s="274" customFormat="1" ht="11.25" customHeight="1" x14ac:dyDescent="0.2">
      <c r="G38" s="290"/>
      <c r="I38" s="289"/>
      <c r="J38" s="275"/>
      <c r="K38" s="278" t="s">
        <v>193</v>
      </c>
      <c r="L38" s="345">
        <v>0.88118266956366242</v>
      </c>
      <c r="M38" s="345"/>
      <c r="N38" s="279"/>
      <c r="T38" s="290"/>
      <c r="U38" s="290"/>
      <c r="X38" s="277"/>
      <c r="Y38" s="275"/>
      <c r="Z38" s="278" t="s">
        <v>229</v>
      </c>
      <c r="AA38" s="345">
        <v>0.51826363069605164</v>
      </c>
      <c r="AB38" s="345"/>
      <c r="AC38" s="294"/>
      <c r="AD38" s="275"/>
      <c r="AE38" s="275"/>
      <c r="AF38" s="275"/>
      <c r="AL38" s="290"/>
      <c r="AN38" s="289"/>
      <c r="AO38" s="275"/>
      <c r="AP38" s="278" t="s">
        <v>193</v>
      </c>
      <c r="AQ38" s="345">
        <v>0.85290894867318945</v>
      </c>
      <c r="AR38" s="345"/>
      <c r="AS38" s="279"/>
      <c r="AY38" s="290"/>
      <c r="AZ38" s="290"/>
      <c r="BC38" s="277"/>
      <c r="BD38" s="275"/>
      <c r="BE38" s="278" t="s">
        <v>229</v>
      </c>
      <c r="BF38" s="345">
        <v>3.502216694711163</v>
      </c>
      <c r="BG38" s="345"/>
      <c r="BH38" s="294"/>
    </row>
    <row r="39" spans="7:60" s="274" customFormat="1" ht="11.25" customHeight="1" x14ac:dyDescent="0.2">
      <c r="G39" s="290"/>
      <c r="I39" s="289"/>
      <c r="J39" s="275"/>
      <c r="K39" s="278" t="s">
        <v>229</v>
      </c>
      <c r="L39" s="345">
        <v>0.50220406208391866</v>
      </c>
      <c r="M39" s="345"/>
      <c r="N39" s="279"/>
      <c r="T39" s="290"/>
      <c r="U39" s="290"/>
      <c r="X39" s="277"/>
      <c r="Y39" s="275"/>
      <c r="Z39" s="278" t="s">
        <v>230</v>
      </c>
      <c r="AA39" s="345">
        <v>0.73728011643994107</v>
      </c>
      <c r="AB39" s="345"/>
      <c r="AC39" s="294"/>
      <c r="AD39" s="275"/>
      <c r="AE39" s="275"/>
      <c r="AF39" s="275"/>
      <c r="AL39" s="290"/>
      <c r="AN39" s="289"/>
      <c r="AO39" s="275"/>
      <c r="AP39" s="278" t="s">
        <v>229</v>
      </c>
      <c r="AQ39" s="345">
        <v>0.48459990474940745</v>
      </c>
      <c r="AR39" s="345"/>
      <c r="AS39" s="279"/>
      <c r="AY39" s="290"/>
      <c r="AZ39" s="290"/>
      <c r="BC39" s="277"/>
      <c r="BD39" s="275"/>
      <c r="BE39" s="278" t="s">
        <v>230</v>
      </c>
      <c r="BF39" s="345">
        <v>4.9505294346751167</v>
      </c>
      <c r="BG39" s="345"/>
      <c r="BH39" s="294"/>
    </row>
    <row r="40" spans="7:60" s="274" customFormat="1" ht="11.25" customHeight="1" thickBot="1" x14ac:dyDescent="0.25">
      <c r="G40" s="290"/>
      <c r="I40" s="289"/>
      <c r="J40" s="275"/>
      <c r="K40" s="278" t="s">
        <v>230</v>
      </c>
      <c r="L40" s="345">
        <v>6.6233039382201847E-2</v>
      </c>
      <c r="M40" s="345"/>
      <c r="N40" s="279"/>
      <c r="T40" s="290"/>
      <c r="U40" s="290"/>
      <c r="X40" s="280"/>
      <c r="Y40" s="281"/>
      <c r="Z40" s="282" t="s">
        <v>231</v>
      </c>
      <c r="AA40" s="346">
        <v>0.14685115980564972</v>
      </c>
      <c r="AB40" s="346"/>
      <c r="AC40" s="296"/>
      <c r="AD40" s="275"/>
      <c r="AE40" s="275"/>
      <c r="AF40" s="275"/>
      <c r="AL40" s="290"/>
      <c r="AN40" s="289"/>
      <c r="AO40" s="275"/>
      <c r="AP40" s="278" t="s">
        <v>230</v>
      </c>
      <c r="AQ40" s="345">
        <v>6.7780697063794235E-2</v>
      </c>
      <c r="AR40" s="345"/>
      <c r="AS40" s="279"/>
      <c r="AY40" s="290"/>
      <c r="AZ40" s="290"/>
      <c r="BC40" s="280"/>
      <c r="BD40" s="281"/>
      <c r="BE40" s="282" t="s">
        <v>231</v>
      </c>
      <c r="BF40" s="346">
        <v>0.85100280871080269</v>
      </c>
      <c r="BG40" s="346"/>
      <c r="BH40" s="296"/>
    </row>
    <row r="41" spans="7:60" s="274" customFormat="1" ht="11.25" customHeight="1" thickBot="1" x14ac:dyDescent="0.25">
      <c r="G41" s="290"/>
      <c r="I41" s="291"/>
      <c r="J41" s="281"/>
      <c r="K41" s="282" t="s">
        <v>231</v>
      </c>
      <c r="L41" s="346">
        <v>0.19135511765659174</v>
      </c>
      <c r="M41" s="346"/>
      <c r="N41" s="283"/>
      <c r="T41" s="290"/>
      <c r="U41" s="290"/>
      <c r="V41" s="278"/>
      <c r="W41" s="275"/>
      <c r="AD41" s="275"/>
      <c r="AE41" s="275"/>
      <c r="AF41" s="275"/>
      <c r="AL41" s="290"/>
      <c r="AN41" s="291"/>
      <c r="AO41" s="281"/>
      <c r="AP41" s="282" t="s">
        <v>231</v>
      </c>
      <c r="AQ41" s="346">
        <v>0.1573488767401883</v>
      </c>
      <c r="AR41" s="346"/>
      <c r="AS41" s="283"/>
      <c r="AY41" s="290"/>
      <c r="AZ41" s="290"/>
      <c r="BA41" s="278"/>
      <c r="BB41" s="275"/>
    </row>
    <row r="42" spans="7:60" s="274" customFormat="1" ht="11.25" customHeight="1" thickBot="1" x14ac:dyDescent="0.25">
      <c r="X42" s="351" t="s">
        <v>192</v>
      </c>
      <c r="Y42" s="352"/>
      <c r="Z42" s="352"/>
      <c r="AA42" s="352"/>
      <c r="AB42" s="368">
        <v>181.21440999999996</v>
      </c>
      <c r="AC42" s="369"/>
      <c r="AD42" s="275"/>
      <c r="AE42" s="293"/>
      <c r="AF42" s="293"/>
      <c r="BC42" s="351" t="s">
        <v>192</v>
      </c>
      <c r="BD42" s="352"/>
      <c r="BE42" s="352"/>
      <c r="BF42" s="352"/>
      <c r="BG42" s="368">
        <v>1466.1308999999997</v>
      </c>
      <c r="BH42" s="369"/>
    </row>
    <row r="43" spans="7:60" s="274" customFormat="1" ht="11.25" customHeight="1" x14ac:dyDescent="0.2">
      <c r="K43" s="355" t="s">
        <v>191</v>
      </c>
      <c r="L43" s="356"/>
      <c r="M43" s="356"/>
      <c r="N43" s="356"/>
      <c r="O43" s="357">
        <v>2797.8139799999967</v>
      </c>
      <c r="P43" s="358"/>
      <c r="S43" s="275"/>
      <c r="X43" s="277"/>
      <c r="Y43" s="275"/>
      <c r="Z43" s="278" t="s">
        <v>190</v>
      </c>
      <c r="AA43" s="345">
        <v>7.9949590056441949E-2</v>
      </c>
      <c r="AB43" s="345"/>
      <c r="AC43" s="294"/>
      <c r="AD43" s="275"/>
      <c r="AE43" s="293"/>
      <c r="AF43" s="293"/>
      <c r="AP43" s="355" t="s">
        <v>191</v>
      </c>
      <c r="AQ43" s="356"/>
      <c r="AR43" s="356"/>
      <c r="AS43" s="356"/>
      <c r="AT43" s="357">
        <v>16259.990790000014</v>
      </c>
      <c r="AU43" s="358"/>
      <c r="AX43" s="275"/>
      <c r="BC43" s="277"/>
      <c r="BD43" s="275"/>
      <c r="BE43" s="278" t="s">
        <v>190</v>
      </c>
      <c r="BF43" s="345">
        <v>8.438216209693486E-2</v>
      </c>
      <c r="BG43" s="345"/>
      <c r="BH43" s="294"/>
    </row>
    <row r="44" spans="7:60" s="274" customFormat="1" ht="11.25" customHeight="1" x14ac:dyDescent="0.2">
      <c r="K44" s="289"/>
      <c r="L44" s="275"/>
      <c r="M44" s="278" t="s">
        <v>189</v>
      </c>
      <c r="N44" s="345">
        <v>0.88692134872578565</v>
      </c>
      <c r="O44" s="345"/>
      <c r="P44" s="279"/>
      <c r="S44" s="290"/>
      <c r="X44" s="277"/>
      <c r="Y44" s="275"/>
      <c r="Z44" s="278" t="s">
        <v>229</v>
      </c>
      <c r="AA44" s="345">
        <v>0.6670240517848447</v>
      </c>
      <c r="AB44" s="345"/>
      <c r="AC44" s="294"/>
      <c r="AD44" s="275"/>
      <c r="AE44" s="275"/>
      <c r="AF44" s="275"/>
      <c r="AP44" s="289"/>
      <c r="AQ44" s="275"/>
      <c r="AR44" s="278" t="s">
        <v>189</v>
      </c>
      <c r="AS44" s="345">
        <v>0.84868126858273196</v>
      </c>
      <c r="AT44" s="345"/>
      <c r="AU44" s="279"/>
      <c r="AX44" s="290"/>
      <c r="BC44" s="277"/>
      <c r="BD44" s="275"/>
      <c r="BE44" s="278" t="s">
        <v>229</v>
      </c>
      <c r="BF44" s="345">
        <v>4.4149500031482081</v>
      </c>
      <c r="BG44" s="345"/>
      <c r="BH44" s="294"/>
    </row>
    <row r="45" spans="7:60" s="274" customFormat="1" ht="11.25" customHeight="1" x14ac:dyDescent="0.2">
      <c r="K45" s="289"/>
      <c r="L45" s="275"/>
      <c r="M45" s="278" t="s">
        <v>229</v>
      </c>
      <c r="N45" s="345">
        <v>0.49167676973291941</v>
      </c>
      <c r="O45" s="345"/>
      <c r="P45" s="279"/>
      <c r="S45" s="290"/>
      <c r="X45" s="277"/>
      <c r="Y45" s="275"/>
      <c r="Z45" s="278" t="s">
        <v>230</v>
      </c>
      <c r="AA45" s="345">
        <v>0.10516404296987203</v>
      </c>
      <c r="AB45" s="345"/>
      <c r="AC45" s="294"/>
      <c r="AD45" s="275"/>
      <c r="AE45" s="293"/>
      <c r="AF45" s="293"/>
      <c r="AP45" s="289"/>
      <c r="AQ45" s="275"/>
      <c r="AR45" s="278" t="s">
        <v>229</v>
      </c>
      <c r="AS45" s="345">
        <v>0.47053413921398579</v>
      </c>
      <c r="AT45" s="345"/>
      <c r="AU45" s="279"/>
      <c r="AX45" s="290"/>
      <c r="BC45" s="277"/>
      <c r="BD45" s="275"/>
      <c r="BE45" s="278" t="s">
        <v>230</v>
      </c>
      <c r="BF45" s="345">
        <v>0.57202443227334954</v>
      </c>
      <c r="BG45" s="345"/>
      <c r="BH45" s="294"/>
    </row>
    <row r="46" spans="7:60" s="274" customFormat="1" ht="11.25" customHeight="1" thickBot="1" x14ac:dyDescent="0.25">
      <c r="K46" s="289"/>
      <c r="L46" s="275"/>
      <c r="M46" s="278" t="s">
        <v>230</v>
      </c>
      <c r="N46" s="345">
        <v>4.4706514047799621E-2</v>
      </c>
      <c r="O46" s="345"/>
      <c r="P46" s="279"/>
      <c r="S46" s="290"/>
      <c r="X46" s="280"/>
      <c r="Y46" s="281"/>
      <c r="Z46" s="282" t="s">
        <v>231</v>
      </c>
      <c r="AA46" s="346">
        <v>0.1119687998321988</v>
      </c>
      <c r="AB46" s="346"/>
      <c r="AC46" s="296"/>
      <c r="AD46" s="275"/>
      <c r="AE46" s="293"/>
      <c r="AF46" s="293"/>
      <c r="AP46" s="289"/>
      <c r="AQ46" s="275"/>
      <c r="AR46" s="278" t="s">
        <v>230</v>
      </c>
      <c r="AS46" s="345">
        <v>0.26407522990502769</v>
      </c>
      <c r="AT46" s="345"/>
      <c r="AU46" s="279"/>
      <c r="AX46" s="290"/>
      <c r="BC46" s="280"/>
      <c r="BD46" s="281"/>
      <c r="BE46" s="282" t="s">
        <v>231</v>
      </c>
      <c r="BF46" s="346">
        <v>1.07198191357961</v>
      </c>
      <c r="BG46" s="346"/>
      <c r="BH46" s="296"/>
    </row>
    <row r="47" spans="7:60" s="274" customFormat="1" ht="11.25" customHeight="1" thickBot="1" x14ac:dyDescent="0.25">
      <c r="K47" s="291"/>
      <c r="L47" s="281"/>
      <c r="M47" s="282" t="s">
        <v>231</v>
      </c>
      <c r="N47" s="346">
        <v>0.18224040041432649</v>
      </c>
      <c r="O47" s="346"/>
      <c r="P47" s="283"/>
      <c r="S47" s="290"/>
      <c r="Z47" s="275"/>
      <c r="AD47" s="275"/>
      <c r="AE47" s="275"/>
      <c r="AF47" s="275"/>
      <c r="AP47" s="291"/>
      <c r="AQ47" s="281"/>
      <c r="AR47" s="282" t="s">
        <v>231</v>
      </c>
      <c r="AS47" s="346">
        <v>0.86013207354121812</v>
      </c>
      <c r="AT47" s="346"/>
      <c r="AU47" s="283"/>
      <c r="AX47" s="290"/>
      <c r="BE47" s="275"/>
    </row>
    <row r="48" spans="7:60" s="274" customFormat="1" ht="11.25" customHeight="1" thickBot="1" x14ac:dyDescent="0.25">
      <c r="Y48" s="275"/>
      <c r="Z48" s="275"/>
      <c r="AD48" s="275"/>
      <c r="AE48" s="275"/>
      <c r="AF48" s="275"/>
      <c r="BD48" s="275"/>
      <c r="BE48" s="275"/>
    </row>
    <row r="49" spans="7:50" s="274" customFormat="1" ht="11.25" customHeight="1" x14ac:dyDescent="0.2">
      <c r="K49" s="355" t="s">
        <v>28</v>
      </c>
      <c r="L49" s="356"/>
      <c r="M49" s="356"/>
      <c r="N49" s="356"/>
      <c r="O49" s="357">
        <v>356.70922999999999</v>
      </c>
      <c r="P49" s="358"/>
      <c r="S49" s="275"/>
      <c r="AD49" s="275"/>
      <c r="AE49" s="275"/>
      <c r="AF49" s="275"/>
      <c r="AP49" s="355" t="s">
        <v>28</v>
      </c>
      <c r="AQ49" s="356"/>
      <c r="AR49" s="356"/>
      <c r="AS49" s="356"/>
      <c r="AT49" s="357">
        <v>2899.1345399999873</v>
      </c>
      <c r="AU49" s="358"/>
      <c r="AX49" s="275"/>
    </row>
    <row r="50" spans="7:50" s="274" customFormat="1" ht="11.25" customHeight="1" x14ac:dyDescent="0.2">
      <c r="K50" s="289"/>
      <c r="L50" s="275"/>
      <c r="M50" s="278" t="s">
        <v>189</v>
      </c>
      <c r="N50" s="345">
        <v>0.11307865127421261</v>
      </c>
      <c r="O50" s="345"/>
      <c r="P50" s="279"/>
      <c r="S50" s="290"/>
      <c r="AD50" s="275"/>
      <c r="AE50" s="275"/>
      <c r="AF50" s="275"/>
      <c r="AP50" s="289"/>
      <c r="AQ50" s="275"/>
      <c r="AR50" s="278" t="s">
        <v>189</v>
      </c>
      <c r="AS50" s="345">
        <v>0.15131873141726437</v>
      </c>
      <c r="AT50" s="345"/>
      <c r="AU50" s="279"/>
      <c r="AX50" s="290"/>
    </row>
    <row r="51" spans="7:50" s="274" customFormat="1" ht="11.25" customHeight="1" x14ac:dyDescent="0.2">
      <c r="K51" s="289"/>
      <c r="L51" s="275"/>
      <c r="M51" s="278" t="s">
        <v>229</v>
      </c>
      <c r="N51" s="345">
        <v>0.58477385067944565</v>
      </c>
      <c r="O51" s="345"/>
      <c r="P51" s="279"/>
      <c r="S51" s="290"/>
      <c r="AD51" s="275"/>
      <c r="AE51" s="275"/>
      <c r="AF51" s="275"/>
      <c r="AP51" s="289"/>
      <c r="AQ51" s="275"/>
      <c r="AR51" s="278" t="s">
        <v>229</v>
      </c>
      <c r="AS51" s="345">
        <v>4.579723210414274</v>
      </c>
      <c r="AT51" s="345"/>
      <c r="AU51" s="279"/>
      <c r="AX51" s="290"/>
    </row>
    <row r="52" spans="7:50" s="274" customFormat="1" ht="11.25" customHeight="1" x14ac:dyDescent="0.2">
      <c r="K52" s="289"/>
      <c r="L52" s="275"/>
      <c r="M52" s="278" t="s">
        <v>230</v>
      </c>
      <c r="N52" s="345">
        <v>0.2350742367950501</v>
      </c>
      <c r="O52" s="345"/>
      <c r="P52" s="279"/>
      <c r="S52" s="290"/>
      <c r="AD52" s="275"/>
      <c r="AE52" s="275"/>
      <c r="AF52" s="275"/>
      <c r="AP52" s="289"/>
      <c r="AQ52" s="275"/>
      <c r="AR52" s="278" t="s">
        <v>230</v>
      </c>
      <c r="AS52" s="345">
        <v>1.5693047808154539</v>
      </c>
      <c r="AT52" s="345"/>
      <c r="AU52" s="279"/>
      <c r="AX52" s="290"/>
    </row>
    <row r="53" spans="7:50" s="274" customFormat="1" ht="11.25" customHeight="1" thickBot="1" x14ac:dyDescent="0.25">
      <c r="K53" s="291"/>
      <c r="L53" s="281"/>
      <c r="M53" s="282" t="s">
        <v>231</v>
      </c>
      <c r="N53" s="346">
        <v>0.26284551145480589</v>
      </c>
      <c r="O53" s="346"/>
      <c r="P53" s="283"/>
      <c r="S53" s="290"/>
      <c r="AD53" s="275"/>
      <c r="AE53" s="275"/>
      <c r="AF53" s="275"/>
      <c r="AP53" s="291"/>
      <c r="AQ53" s="281"/>
      <c r="AR53" s="282" t="s">
        <v>231</v>
      </c>
      <c r="AS53" s="346">
        <v>1.7049665633827307</v>
      </c>
      <c r="AT53" s="346"/>
      <c r="AU53" s="283"/>
      <c r="AX53" s="290"/>
    </row>
    <row r="54" spans="7:50" s="274" customFormat="1" ht="11.25" customHeight="1" thickBot="1" x14ac:dyDescent="0.25">
      <c r="AD54" s="275"/>
      <c r="AE54" s="275"/>
      <c r="AF54" s="275"/>
    </row>
    <row r="55" spans="7:50" s="274" customFormat="1" ht="11.25" customHeight="1" x14ac:dyDescent="0.2">
      <c r="G55" s="364" t="s">
        <v>233</v>
      </c>
      <c r="H55" s="365"/>
      <c r="I55" s="365"/>
      <c r="J55" s="365"/>
      <c r="K55" s="366">
        <v>271.18901000000028</v>
      </c>
      <c r="L55" s="367"/>
      <c r="AD55" s="275"/>
      <c r="AE55" s="275"/>
      <c r="AF55" s="275"/>
      <c r="AL55" s="364" t="s">
        <v>233</v>
      </c>
      <c r="AM55" s="365"/>
      <c r="AN55" s="365"/>
      <c r="AO55" s="365"/>
      <c r="AP55" s="366">
        <v>2477.1224600000037</v>
      </c>
      <c r="AQ55" s="367"/>
    </row>
    <row r="56" spans="7:50" s="274" customFormat="1" ht="11.25" customHeight="1" x14ac:dyDescent="0.2">
      <c r="G56" s="289"/>
      <c r="H56" s="275"/>
      <c r="I56" s="278" t="s">
        <v>188</v>
      </c>
      <c r="J56" s="345">
        <v>7.0419254829548736E-2</v>
      </c>
      <c r="K56" s="345"/>
      <c r="L56" s="279"/>
      <c r="AD56" s="275"/>
      <c r="AE56" s="275"/>
      <c r="AF56" s="275"/>
      <c r="AL56" s="289"/>
      <c r="AM56" s="275"/>
      <c r="AN56" s="278" t="s">
        <v>188</v>
      </c>
      <c r="AO56" s="345">
        <v>9.932170510271629E-2</v>
      </c>
      <c r="AP56" s="345"/>
      <c r="AQ56" s="279"/>
    </row>
    <row r="57" spans="7:50" s="274" customFormat="1" ht="11.25" customHeight="1" x14ac:dyDescent="0.2">
      <c r="G57" s="289"/>
      <c r="H57" s="275"/>
      <c r="I57" s="278" t="s">
        <v>229</v>
      </c>
      <c r="J57" s="345">
        <v>0.50659154661171479</v>
      </c>
      <c r="K57" s="345"/>
      <c r="L57" s="279"/>
      <c r="AD57" s="275"/>
      <c r="AE57" s="275"/>
      <c r="AF57" s="275"/>
      <c r="AL57" s="289"/>
      <c r="AM57" s="275"/>
      <c r="AN57" s="278" t="s">
        <v>229</v>
      </c>
      <c r="AO57" s="345">
        <v>4.8814518331697778</v>
      </c>
      <c r="AP57" s="345"/>
      <c r="AQ57" s="279"/>
    </row>
    <row r="58" spans="7:50" s="274" customFormat="1" ht="11.25" customHeight="1" x14ac:dyDescent="0.2">
      <c r="G58" s="289"/>
      <c r="H58" s="275"/>
      <c r="I58" s="278" t="s">
        <v>230</v>
      </c>
      <c r="J58" s="345">
        <v>0.17894829145178101</v>
      </c>
      <c r="K58" s="345"/>
      <c r="L58" s="279"/>
      <c r="AD58" s="275"/>
      <c r="AE58" s="275"/>
      <c r="AF58" s="275"/>
      <c r="AL58" s="289"/>
      <c r="AM58" s="275"/>
      <c r="AN58" s="278" t="s">
        <v>230</v>
      </c>
      <c r="AO58" s="345">
        <v>1.5039822225834292</v>
      </c>
      <c r="AP58" s="345"/>
      <c r="AQ58" s="279"/>
    </row>
    <row r="59" spans="7:50" s="274" customFormat="1" ht="11.25" customHeight="1" thickBot="1" x14ac:dyDescent="0.25">
      <c r="G59" s="291"/>
      <c r="H59" s="281"/>
      <c r="I59" s="282" t="s">
        <v>231</v>
      </c>
      <c r="J59" s="346">
        <v>0.28686855709971404</v>
      </c>
      <c r="K59" s="346"/>
      <c r="L59" s="283"/>
      <c r="AD59" s="275"/>
      <c r="AE59" s="275"/>
      <c r="AF59" s="275"/>
      <c r="AL59" s="291"/>
      <c r="AM59" s="281"/>
      <c r="AN59" s="282" t="s">
        <v>231</v>
      </c>
      <c r="AO59" s="346">
        <v>2.2386117711775984</v>
      </c>
      <c r="AP59" s="346"/>
      <c r="AQ59" s="283"/>
    </row>
    <row r="60" spans="7:50" s="274" customFormat="1" ht="11.25" customHeight="1" thickBot="1" x14ac:dyDescent="0.25">
      <c r="R60" s="290"/>
      <c r="S60" s="275"/>
      <c r="AD60" s="275"/>
      <c r="AE60" s="275"/>
      <c r="AF60" s="275"/>
      <c r="AW60" s="290"/>
      <c r="AX60" s="275"/>
    </row>
    <row r="61" spans="7:50" s="274" customFormat="1" ht="11.25" customHeight="1" x14ac:dyDescent="0.2">
      <c r="I61" s="359" t="s">
        <v>29</v>
      </c>
      <c r="J61" s="360"/>
      <c r="K61" s="360"/>
      <c r="L61" s="360"/>
      <c r="M61" s="360"/>
      <c r="N61" s="361">
        <v>26.448360000000001</v>
      </c>
      <c r="O61" s="362"/>
      <c r="R61" s="290"/>
      <c r="S61" s="275"/>
      <c r="AD61" s="275"/>
      <c r="AE61" s="275"/>
      <c r="AF61" s="275"/>
      <c r="AN61" s="359" t="s">
        <v>29</v>
      </c>
      <c r="AO61" s="360"/>
      <c r="AP61" s="360"/>
      <c r="AQ61" s="360"/>
      <c r="AR61" s="360"/>
      <c r="AS61" s="361">
        <v>236.42543999999995</v>
      </c>
      <c r="AT61" s="362"/>
      <c r="AW61" s="290"/>
      <c r="AX61" s="275"/>
    </row>
    <row r="62" spans="7:50" s="274" customFormat="1" ht="11.25" customHeight="1" x14ac:dyDescent="0.2">
      <c r="I62" s="277"/>
      <c r="J62" s="275"/>
      <c r="K62" s="278" t="s">
        <v>187</v>
      </c>
      <c r="L62" s="345">
        <v>9.752740348880648E-2</v>
      </c>
      <c r="M62" s="345"/>
      <c r="N62" s="275"/>
      <c r="O62" s="279"/>
      <c r="AD62" s="275"/>
      <c r="AE62" s="275"/>
      <c r="AF62" s="275"/>
      <c r="AN62" s="277"/>
      <c r="AO62" s="275"/>
      <c r="AP62" s="278" t="s">
        <v>187</v>
      </c>
      <c r="AQ62" s="345">
        <v>9.5443581743633141E-2</v>
      </c>
      <c r="AR62" s="345"/>
      <c r="AS62" s="275"/>
      <c r="AT62" s="279"/>
    </row>
    <row r="63" spans="7:50" s="274" customFormat="1" ht="11.25" x14ac:dyDescent="0.2">
      <c r="I63" s="277"/>
      <c r="J63" s="275"/>
      <c r="K63" s="278" t="s">
        <v>229</v>
      </c>
      <c r="L63" s="345">
        <v>0.43855082129856066</v>
      </c>
      <c r="M63" s="345"/>
      <c r="N63" s="275"/>
      <c r="O63" s="279"/>
      <c r="AD63" s="275"/>
      <c r="AE63" s="275"/>
      <c r="AF63" s="275"/>
      <c r="AN63" s="277"/>
      <c r="AO63" s="275"/>
      <c r="AP63" s="278" t="s">
        <v>229</v>
      </c>
      <c r="AQ63" s="345">
        <v>5.00454999856324</v>
      </c>
      <c r="AR63" s="345"/>
      <c r="AS63" s="275"/>
      <c r="AT63" s="279"/>
    </row>
    <row r="64" spans="7:50" s="274" customFormat="1" ht="11.25" x14ac:dyDescent="0.2">
      <c r="I64" s="277"/>
      <c r="J64" s="275"/>
      <c r="K64" s="278" t="s">
        <v>230</v>
      </c>
      <c r="L64" s="345">
        <v>0.57117719208298734</v>
      </c>
      <c r="M64" s="345"/>
      <c r="N64" s="275"/>
      <c r="O64" s="279"/>
      <c r="AD64" s="275"/>
      <c r="AE64" s="275"/>
      <c r="AF64" s="275"/>
      <c r="AN64" s="277"/>
      <c r="AO64" s="275"/>
      <c r="AP64" s="278" t="s">
        <v>230</v>
      </c>
      <c r="AQ64" s="345">
        <v>5.3194224519024997</v>
      </c>
      <c r="AR64" s="345"/>
      <c r="AS64" s="275"/>
      <c r="AT64" s="279"/>
    </row>
    <row r="65" spans="9:54" s="274" customFormat="1" thickBot="1" x14ac:dyDescent="0.25">
      <c r="I65" s="280"/>
      <c r="J65" s="281"/>
      <c r="K65" s="282" t="s">
        <v>231</v>
      </c>
      <c r="L65" s="346">
        <v>0.49517701664677888</v>
      </c>
      <c r="M65" s="346"/>
      <c r="N65" s="281"/>
      <c r="O65" s="283"/>
      <c r="P65" s="284"/>
      <c r="AD65" s="275"/>
      <c r="AE65" s="275"/>
      <c r="AF65" s="275"/>
      <c r="AN65" s="280"/>
      <c r="AO65" s="281"/>
      <c r="AP65" s="282" t="s">
        <v>231</v>
      </c>
      <c r="AQ65" s="346">
        <v>2.9275081706389363</v>
      </c>
      <c r="AR65" s="346"/>
      <c r="AS65" s="281"/>
      <c r="AT65" s="283"/>
      <c r="AU65" s="284"/>
    </row>
    <row r="66" spans="9:54" s="274" customFormat="1" thickBot="1" x14ac:dyDescent="0.25">
      <c r="AD66" s="275"/>
      <c r="AE66" s="275"/>
      <c r="AF66" s="275"/>
    </row>
    <row r="67" spans="9:54" s="274" customFormat="1" ht="11.25" x14ac:dyDescent="0.2">
      <c r="I67" s="359" t="s">
        <v>30</v>
      </c>
      <c r="J67" s="360"/>
      <c r="K67" s="360"/>
      <c r="L67" s="360"/>
      <c r="M67" s="360"/>
      <c r="N67" s="361">
        <v>244.74064999999999</v>
      </c>
      <c r="O67" s="362"/>
      <c r="AD67" s="275"/>
      <c r="AE67" s="275"/>
      <c r="AF67" s="275"/>
      <c r="AN67" s="359" t="s">
        <v>30</v>
      </c>
      <c r="AO67" s="360"/>
      <c r="AP67" s="360"/>
      <c r="AQ67" s="360"/>
      <c r="AR67" s="360"/>
      <c r="AS67" s="361">
        <v>2240.6970199999973</v>
      </c>
      <c r="AT67" s="362"/>
    </row>
    <row r="68" spans="9:54" s="274" customFormat="1" ht="11.25" x14ac:dyDescent="0.2">
      <c r="I68" s="277"/>
      <c r="J68" s="275"/>
      <c r="K68" s="278" t="s">
        <v>187</v>
      </c>
      <c r="L68" s="345">
        <v>0.90247259651119249</v>
      </c>
      <c r="M68" s="345"/>
      <c r="N68" s="275"/>
      <c r="O68" s="279"/>
      <c r="AD68" s="275"/>
      <c r="AE68" s="275"/>
      <c r="AF68" s="275"/>
      <c r="AN68" s="277"/>
      <c r="AO68" s="275"/>
      <c r="AP68" s="278" t="s">
        <v>187</v>
      </c>
      <c r="AQ68" s="345">
        <v>0.90455641825636424</v>
      </c>
      <c r="AR68" s="345"/>
      <c r="AS68" s="275"/>
      <c r="AT68" s="279"/>
    </row>
    <row r="69" spans="9:54" s="274" customFormat="1" ht="11.25" x14ac:dyDescent="0.2">
      <c r="I69" s="277"/>
      <c r="J69" s="275"/>
      <c r="K69" s="278" t="s">
        <v>229</v>
      </c>
      <c r="L69" s="345">
        <v>0.51394449593886415</v>
      </c>
      <c r="M69" s="345"/>
      <c r="N69" s="275"/>
      <c r="O69" s="279"/>
      <c r="AD69" s="275"/>
      <c r="AE69" s="275"/>
      <c r="AF69" s="275"/>
      <c r="AN69" s="277"/>
      <c r="AO69" s="275"/>
      <c r="AP69" s="278" t="s">
        <v>229</v>
      </c>
      <c r="AQ69" s="345">
        <v>4.8681489977247345</v>
      </c>
      <c r="AR69" s="345"/>
      <c r="AS69" s="275"/>
      <c r="AT69" s="279"/>
    </row>
    <row r="70" spans="9:54" s="274" customFormat="1" ht="11.25" x14ac:dyDescent="0.2">
      <c r="I70" s="277"/>
      <c r="J70" s="275"/>
      <c r="K70" s="278" t="s">
        <v>230</v>
      </c>
      <c r="L70" s="345">
        <v>0.1365613354381465</v>
      </c>
      <c r="M70" s="345"/>
      <c r="N70" s="275"/>
      <c r="O70" s="279"/>
      <c r="AD70" s="275"/>
      <c r="AE70" s="275"/>
      <c r="AF70" s="275"/>
      <c r="AN70" s="277"/>
      <c r="AO70" s="275"/>
      <c r="AP70" s="278" t="s">
        <v>230</v>
      </c>
      <c r="AQ70" s="345">
        <v>1.0916594770831902</v>
      </c>
      <c r="AR70" s="345"/>
      <c r="AS70" s="275"/>
      <c r="AT70" s="279"/>
    </row>
    <row r="71" spans="9:54" s="274" customFormat="1" thickBot="1" x14ac:dyDescent="0.25">
      <c r="I71" s="280"/>
      <c r="J71" s="281"/>
      <c r="K71" s="282" t="s">
        <v>231</v>
      </c>
      <c r="L71" s="346">
        <v>0.26435731048356703</v>
      </c>
      <c r="M71" s="346"/>
      <c r="N71" s="281"/>
      <c r="O71" s="283"/>
      <c r="AD71" s="275"/>
      <c r="AE71" s="275"/>
      <c r="AF71" s="275"/>
      <c r="AN71" s="280"/>
      <c r="AO71" s="281"/>
      <c r="AP71" s="282" t="s">
        <v>231</v>
      </c>
      <c r="AQ71" s="346">
        <v>2.1641648822947883</v>
      </c>
      <c r="AR71" s="346"/>
      <c r="AS71" s="281"/>
      <c r="AT71" s="283"/>
    </row>
    <row r="72" spans="9:54" s="274" customFormat="1" ht="11.25" x14ac:dyDescent="0.2">
      <c r="U72" s="290"/>
      <c r="V72" s="278"/>
      <c r="W72" s="275"/>
      <c r="AD72" s="275"/>
      <c r="AE72" s="275"/>
      <c r="AF72" s="275"/>
      <c r="AZ72" s="290"/>
      <c r="BA72" s="278"/>
      <c r="BB72" s="275"/>
    </row>
    <row r="73" spans="9:54" x14ac:dyDescent="0.2">
      <c r="U73" s="20"/>
      <c r="V73" s="19"/>
      <c r="W73" s="18"/>
    </row>
    <row r="74" spans="9:54" x14ac:dyDescent="0.2">
      <c r="U74" s="20"/>
      <c r="V74" s="19"/>
      <c r="W74" s="18"/>
    </row>
    <row r="75" spans="9:54" ht="17.649999999999999" customHeight="1" x14ac:dyDescent="0.25">
      <c r="AE75" s="172"/>
      <c r="AF75" s="172"/>
    </row>
    <row r="76" spans="9:54" ht="11.25" customHeight="1" x14ac:dyDescent="0.2"/>
    <row r="77" spans="9:54" ht="11.25" customHeight="1" x14ac:dyDescent="0.2"/>
    <row r="78" spans="9:54" ht="11.25" customHeight="1" x14ac:dyDescent="0.2"/>
    <row r="79" spans="9:54" ht="11.25" customHeight="1" x14ac:dyDescent="0.2"/>
    <row r="80" spans="9:54" ht="11.25" customHeight="1" x14ac:dyDescent="0.2"/>
    <row r="81" spans="31:34" ht="11.25" customHeight="1" x14ac:dyDescent="0.2">
      <c r="AG81" s="134"/>
    </row>
    <row r="82" spans="31:34" ht="11.25" customHeight="1" x14ac:dyDescent="0.2"/>
    <row r="83" spans="31:34" ht="11.25" customHeight="1" x14ac:dyDescent="0.2"/>
    <row r="84" spans="31:34" ht="11.25" customHeight="1" x14ac:dyDescent="0.2"/>
    <row r="85" spans="31:34" ht="11.25" customHeight="1" x14ac:dyDescent="0.2"/>
    <row r="86" spans="31:34" ht="11.25" customHeight="1" x14ac:dyDescent="0.2"/>
    <row r="87" spans="31:34" ht="11.25" customHeight="1" x14ac:dyDescent="0.2"/>
    <row r="88" spans="31:34" ht="11.25" customHeight="1" x14ac:dyDescent="0.2"/>
    <row r="89" spans="31:34" ht="11.25" customHeight="1" x14ac:dyDescent="0.2"/>
    <row r="90" spans="31:34" ht="11.25" customHeight="1" x14ac:dyDescent="0.2"/>
    <row r="91" spans="31:34" ht="11.25" customHeight="1" x14ac:dyDescent="0.2"/>
    <row r="92" spans="31:34" ht="11.25" customHeight="1" x14ac:dyDescent="0.2"/>
    <row r="93" spans="31:34" ht="11.25" customHeight="1" x14ac:dyDescent="0.2"/>
    <row r="94" spans="31:34" ht="11.25" customHeight="1" x14ac:dyDescent="0.2"/>
    <row r="95" spans="31:34" ht="11.25" customHeight="1" x14ac:dyDescent="0.2"/>
    <row r="96" spans="31:34" ht="11.25" customHeight="1" x14ac:dyDescent="0.2">
      <c r="AE96" s="173"/>
      <c r="AF96" s="173"/>
      <c r="AG96" s="133"/>
      <c r="AH96" s="133"/>
    </row>
    <row r="97" spans="31:34" ht="11.25" customHeight="1" x14ac:dyDescent="0.2">
      <c r="AE97" s="173"/>
      <c r="AF97" s="173"/>
      <c r="AG97" s="133"/>
      <c r="AH97" s="133"/>
    </row>
    <row r="98" spans="31:34" ht="11.25" customHeight="1" x14ac:dyDescent="0.2">
      <c r="AE98" s="173"/>
      <c r="AF98" s="173"/>
      <c r="AG98" s="133"/>
      <c r="AH98" s="133"/>
    </row>
    <row r="99" spans="31:34" ht="11.25" customHeight="1" x14ac:dyDescent="0.2">
      <c r="AE99" s="173"/>
      <c r="AF99" s="173"/>
      <c r="AG99" s="133"/>
      <c r="AH99" s="133"/>
    </row>
    <row r="100" spans="31:34" ht="11.25" customHeight="1" x14ac:dyDescent="0.2">
      <c r="AE100" s="173"/>
      <c r="AF100" s="173"/>
      <c r="AG100" s="133"/>
      <c r="AH100" s="133"/>
    </row>
    <row r="101" spans="31:34" ht="11.25" customHeight="1" x14ac:dyDescent="0.2">
      <c r="AE101" s="173"/>
      <c r="AF101" s="173"/>
      <c r="AG101" s="133"/>
      <c r="AH101" s="133"/>
    </row>
    <row r="102" spans="31:34" ht="11.25" customHeight="1" x14ac:dyDescent="0.2"/>
    <row r="103" spans="31:34" ht="11.25" customHeight="1" x14ac:dyDescent="0.2">
      <c r="AE103" s="174"/>
      <c r="AF103" s="174"/>
      <c r="AG103" s="133"/>
    </row>
    <row r="104" spans="31:34" ht="11.25" customHeight="1" x14ac:dyDescent="0.2"/>
    <row r="105" spans="31:34" ht="11.25" customHeight="1" x14ac:dyDescent="0.2"/>
    <row r="106" spans="31:34" ht="11.25" customHeight="1" x14ac:dyDescent="0.2">
      <c r="AE106" s="175"/>
      <c r="AF106" s="175"/>
    </row>
    <row r="107" spans="31:34" ht="11.25" customHeight="1" x14ac:dyDescent="0.2"/>
    <row r="108" spans="31:34" ht="11.25" customHeight="1" x14ac:dyDescent="0.2"/>
    <row r="109" spans="31:34" ht="11.25" customHeight="1" x14ac:dyDescent="0.2">
      <c r="AE109" s="174"/>
      <c r="AF109" s="174"/>
      <c r="AG109" s="133"/>
    </row>
    <row r="110" spans="31:34" ht="11.25" customHeight="1" x14ac:dyDescent="0.2"/>
    <row r="111" spans="31:34" ht="11.25" customHeight="1" x14ac:dyDescent="0.2"/>
    <row r="112" spans="31:34" ht="11.25" customHeight="1" x14ac:dyDescent="0.2"/>
    <row r="113" spans="31:33" ht="11.25" customHeight="1" x14ac:dyDescent="0.2"/>
    <row r="114" spans="31:33" ht="11.25" customHeight="1" x14ac:dyDescent="0.2"/>
    <row r="115" spans="31:33" ht="11.25" customHeight="1" x14ac:dyDescent="0.2">
      <c r="AE115" s="174"/>
      <c r="AF115" s="174"/>
      <c r="AG115" s="133"/>
    </row>
    <row r="116" spans="31:33" ht="11.25" customHeight="1" x14ac:dyDescent="0.2">
      <c r="AE116" s="174"/>
      <c r="AF116" s="174"/>
      <c r="AG116" s="133"/>
    </row>
    <row r="117" spans="31:33" ht="11.25" customHeight="1" x14ac:dyDescent="0.2">
      <c r="AG117" s="133"/>
    </row>
    <row r="118" spans="31:33" ht="11.25" customHeight="1" x14ac:dyDescent="0.2">
      <c r="AE118" s="174"/>
      <c r="AF118" s="174"/>
      <c r="AG118" s="133"/>
    </row>
    <row r="119" spans="31:33" ht="11.25" customHeight="1" x14ac:dyDescent="0.2">
      <c r="AE119" s="174"/>
      <c r="AF119" s="174"/>
      <c r="AG119" s="133"/>
    </row>
    <row r="120" spans="31:33" ht="11.25" customHeight="1" x14ac:dyDescent="0.2"/>
    <row r="121" spans="31:33" ht="11.25" customHeight="1" x14ac:dyDescent="0.2"/>
    <row r="122" spans="31:33" ht="11.25" customHeight="1" x14ac:dyDescent="0.2"/>
    <row r="123" spans="31:33" ht="11.25" customHeight="1" x14ac:dyDescent="0.2"/>
    <row r="124" spans="31:33" ht="11.25" customHeight="1" x14ac:dyDescent="0.2"/>
    <row r="125" spans="31:33" ht="11.25" customHeight="1" x14ac:dyDescent="0.2"/>
    <row r="126" spans="31:33" ht="11.25" customHeight="1" x14ac:dyDescent="0.2"/>
    <row r="127" spans="31:33" ht="11.25" customHeight="1" x14ac:dyDescent="0.2"/>
    <row r="128" spans="31:33"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sheetData>
  <mergeCells count="206">
    <mergeCell ref="B2:AD2"/>
    <mergeCell ref="AE2:BJ2"/>
    <mergeCell ref="AO59:AP59"/>
    <mergeCell ref="AN67:AR67"/>
    <mergeCell ref="AS67:AT67"/>
    <mergeCell ref="AQ68:AR68"/>
    <mergeCell ref="AQ69:AR69"/>
    <mergeCell ref="AQ70:AR70"/>
    <mergeCell ref="AQ71:AR71"/>
    <mergeCell ref="BC42:BF42"/>
    <mergeCell ref="BG42:BH42"/>
    <mergeCell ref="BF43:BG43"/>
    <mergeCell ref="BF44:BG44"/>
    <mergeCell ref="BF45:BG45"/>
    <mergeCell ref="BF46:BG46"/>
    <mergeCell ref="AP49:AS49"/>
    <mergeCell ref="AT49:AU49"/>
    <mergeCell ref="AS50:AT50"/>
    <mergeCell ref="AN61:AR61"/>
    <mergeCell ref="AS61:AT61"/>
    <mergeCell ref="AQ62:AR62"/>
    <mergeCell ref="AQ63:AR63"/>
    <mergeCell ref="AQ64:AR64"/>
    <mergeCell ref="AQ65:AR65"/>
    <mergeCell ref="AJ11:AK11"/>
    <mergeCell ref="AX11:AY11"/>
    <mergeCell ref="AJ12:AK12"/>
    <mergeCell ref="AX12:AY12"/>
    <mergeCell ref="AJ13:AK13"/>
    <mergeCell ref="AX13:AY13"/>
    <mergeCell ref="AJ14:AK14"/>
    <mergeCell ref="AS51:AT51"/>
    <mergeCell ref="AS52:AT52"/>
    <mergeCell ref="AQ41:AR41"/>
    <mergeCell ref="AQ32:AR32"/>
    <mergeCell ref="AO27:AP27"/>
    <mergeCell ref="AG1:BH1"/>
    <mergeCell ref="AN4:AQ4"/>
    <mergeCell ref="AR4:AS4"/>
    <mergeCell ref="AQ5:AR5"/>
    <mergeCell ref="AQ6:AR6"/>
    <mergeCell ref="AQ7:AR7"/>
    <mergeCell ref="AG10:AJ10"/>
    <mergeCell ref="AK10:AL10"/>
    <mergeCell ref="AU10:AX10"/>
    <mergeCell ref="AY10:AZ10"/>
    <mergeCell ref="AP55:AQ55"/>
    <mergeCell ref="AO56:AP56"/>
    <mergeCell ref="AO57:AP57"/>
    <mergeCell ref="AO58:AP58"/>
    <mergeCell ref="AP43:AS43"/>
    <mergeCell ref="AT43:AU43"/>
    <mergeCell ref="AS44:AT44"/>
    <mergeCell ref="AS45:AT45"/>
    <mergeCell ref="AS46:AT46"/>
    <mergeCell ref="AS47:AT47"/>
    <mergeCell ref="AS53:AT53"/>
    <mergeCell ref="AL55:AO55"/>
    <mergeCell ref="BF37:BG37"/>
    <mergeCell ref="BF38:BG38"/>
    <mergeCell ref="BF39:BG39"/>
    <mergeCell ref="BF40:BG40"/>
    <mergeCell ref="AN37:AQ37"/>
    <mergeCell ref="AR37:AS37"/>
    <mergeCell ref="AQ38:AR38"/>
    <mergeCell ref="AQ39:AR39"/>
    <mergeCell ref="AQ40:AR40"/>
    <mergeCell ref="BF32:BG32"/>
    <mergeCell ref="AQ33:AR33"/>
    <mergeCell ref="BF33:BG33"/>
    <mergeCell ref="AQ34:AR34"/>
    <mergeCell ref="BF34:BG34"/>
    <mergeCell ref="BC36:BF36"/>
    <mergeCell ref="BG36:BH36"/>
    <mergeCell ref="BF27:BG27"/>
    <mergeCell ref="BF28:BG28"/>
    <mergeCell ref="BC30:BF30"/>
    <mergeCell ref="BG30:BH30"/>
    <mergeCell ref="BF31:BG31"/>
    <mergeCell ref="AN30:AQ30"/>
    <mergeCell ref="AR30:AS30"/>
    <mergeCell ref="AQ31:AR31"/>
    <mergeCell ref="AO28:AP28"/>
    <mergeCell ref="BF25:BG25"/>
    <mergeCell ref="BF26:BG26"/>
    <mergeCell ref="AM22:AN22"/>
    <mergeCell ref="BD22:BE22"/>
    <mergeCell ref="AL24:AO24"/>
    <mergeCell ref="AP24:AQ24"/>
    <mergeCell ref="BC24:BG24"/>
    <mergeCell ref="BH24:BI24"/>
    <mergeCell ref="AO25:AP25"/>
    <mergeCell ref="AO26:AP26"/>
    <mergeCell ref="BA18:BD18"/>
    <mergeCell ref="BE18:BF18"/>
    <mergeCell ref="AM19:AN19"/>
    <mergeCell ref="BD19:BE19"/>
    <mergeCell ref="AM20:AN20"/>
    <mergeCell ref="BD20:BE20"/>
    <mergeCell ref="AM21:AN21"/>
    <mergeCell ref="BD21:BE21"/>
    <mergeCell ref="AX14:AY14"/>
    <mergeCell ref="AJ18:AM18"/>
    <mergeCell ref="AN18:AO18"/>
    <mergeCell ref="B1:AC1"/>
    <mergeCell ref="L65:M65"/>
    <mergeCell ref="I67:M67"/>
    <mergeCell ref="N67:O67"/>
    <mergeCell ref="L68:M68"/>
    <mergeCell ref="L69:M69"/>
    <mergeCell ref="J58:K58"/>
    <mergeCell ref="J59:K59"/>
    <mergeCell ref="G55:J55"/>
    <mergeCell ref="K55:L55"/>
    <mergeCell ref="K43:N43"/>
    <mergeCell ref="O43:P43"/>
    <mergeCell ref="AA43:AB43"/>
    <mergeCell ref="L38:M38"/>
    <mergeCell ref="AA38:AB38"/>
    <mergeCell ref="L39:M39"/>
    <mergeCell ref="AA39:AB39"/>
    <mergeCell ref="L40:M40"/>
    <mergeCell ref="AA40:AB40"/>
    <mergeCell ref="L41:M41"/>
    <mergeCell ref="X42:AA42"/>
    <mergeCell ref="AB42:AC42"/>
    <mergeCell ref="L33:M33"/>
    <mergeCell ref="AA33:AB33"/>
    <mergeCell ref="L71:M71"/>
    <mergeCell ref="N44:O44"/>
    <mergeCell ref="AA44:AB44"/>
    <mergeCell ref="N45:O45"/>
    <mergeCell ref="AA45:AB45"/>
    <mergeCell ref="N46:O46"/>
    <mergeCell ref="AA46:AB46"/>
    <mergeCell ref="J56:K56"/>
    <mergeCell ref="J57:K57"/>
    <mergeCell ref="N51:O51"/>
    <mergeCell ref="N52:O52"/>
    <mergeCell ref="N53:O53"/>
    <mergeCell ref="N47:O47"/>
    <mergeCell ref="K49:N49"/>
    <mergeCell ref="O49:P49"/>
    <mergeCell ref="N50:O50"/>
    <mergeCell ref="L70:M70"/>
    <mergeCell ref="I61:M61"/>
    <mergeCell ref="N61:O61"/>
    <mergeCell ref="L62:M62"/>
    <mergeCell ref="L63:M63"/>
    <mergeCell ref="L64:M64"/>
    <mergeCell ref="L34:M34"/>
    <mergeCell ref="AA34:AB34"/>
    <mergeCell ref="X36:AA36"/>
    <mergeCell ref="AB36:AC36"/>
    <mergeCell ref="I37:L37"/>
    <mergeCell ref="M37:N37"/>
    <mergeCell ref="AA37:AB37"/>
    <mergeCell ref="J28:K28"/>
    <mergeCell ref="AA28:AB28"/>
    <mergeCell ref="I30:L30"/>
    <mergeCell ref="M30:N30"/>
    <mergeCell ref="X30:AA30"/>
    <mergeCell ref="AB30:AC30"/>
    <mergeCell ref="L31:M31"/>
    <mergeCell ref="AA31:AB31"/>
    <mergeCell ref="L32:M32"/>
    <mergeCell ref="AA32:AB32"/>
    <mergeCell ref="G24:J24"/>
    <mergeCell ref="K24:L24"/>
    <mergeCell ref="X24:AB24"/>
    <mergeCell ref="AC24:AD24"/>
    <mergeCell ref="J25:K25"/>
    <mergeCell ref="AA25:AB25"/>
    <mergeCell ref="J26:K26"/>
    <mergeCell ref="AA26:AB26"/>
    <mergeCell ref="J27:K27"/>
    <mergeCell ref="AA27:AB27"/>
    <mergeCell ref="V18:Y18"/>
    <mergeCell ref="Z18:AA18"/>
    <mergeCell ref="H19:I19"/>
    <mergeCell ref="Y19:Z19"/>
    <mergeCell ref="H20:I20"/>
    <mergeCell ref="Y20:Z20"/>
    <mergeCell ref="H21:I21"/>
    <mergeCell ref="Y21:Z21"/>
    <mergeCell ref="H22:I22"/>
    <mergeCell ref="Y22:Z22"/>
    <mergeCell ref="E11:F11"/>
    <mergeCell ref="S11:T11"/>
    <mergeCell ref="E12:F12"/>
    <mergeCell ref="S12:T12"/>
    <mergeCell ref="E13:F13"/>
    <mergeCell ref="S13:T13"/>
    <mergeCell ref="E14:F14"/>
    <mergeCell ref="S14:T14"/>
    <mergeCell ref="E18:H18"/>
    <mergeCell ref="I18:J18"/>
    <mergeCell ref="I4:L4"/>
    <mergeCell ref="M4:N4"/>
    <mergeCell ref="L5:M5"/>
    <mergeCell ref="L6:M6"/>
    <mergeCell ref="L7:M7"/>
    <mergeCell ref="B10:E10"/>
    <mergeCell ref="F10:G10"/>
    <mergeCell ref="P10:S10"/>
    <mergeCell ref="T10:U10"/>
  </mergeCells>
  <hyperlinks>
    <hyperlink ref="BK2" location="ÍNDICE!B9" display="ÍNDICE" xr:uid="{00000000-0004-0000-0300-000000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4" id="{C939D239-4EE4-48BA-8C6E-B186339AA734}">
            <xm:f>+#REF!&lt;5</xm:f>
            <x14:dxf>
              <font>
                <strike/>
                <color theme="1"/>
              </font>
            </x14:dxf>
          </x14:cfRule>
          <xm:sqref>L33:M33</xm:sqref>
        </x14:conditionalFormatting>
        <x14:conditionalFormatting xmlns:xm="http://schemas.microsoft.com/office/excel/2006/main">
          <x14:cfRule type="expression" priority="39" id="{10EE96C3-DBDA-410C-838A-53C4D24D0D7A}">
            <xm:f>#REF!+#REF!&lt;5</xm:f>
            <x14:dxf>
              <font>
                <strike/>
              </font>
            </x14:dxf>
          </x14:cfRule>
          <xm:sqref>L7:M7</xm:sqref>
        </x14:conditionalFormatting>
        <x14:conditionalFormatting xmlns:xm="http://schemas.microsoft.com/office/excel/2006/main">
          <x14:cfRule type="expression" priority="38" id="{5271A2E9-C76B-4AEE-AA55-405E89103B94}">
            <xm:f>#REF!&lt;5</xm:f>
            <x14:dxf>
              <font>
                <strike/>
              </font>
            </x14:dxf>
          </x14:cfRule>
          <xm:sqref>AA28:AB28</xm:sqref>
        </x14:conditionalFormatting>
        <x14:conditionalFormatting xmlns:xm="http://schemas.microsoft.com/office/excel/2006/main">
          <x14:cfRule type="expression" priority="37" id="{F1653E84-32EC-427B-A668-AD4FFB72FE6F}">
            <xm:f>+#REF!&lt;5</xm:f>
            <x14:dxf>
              <font>
                <strike/>
                <color theme="1"/>
              </font>
            </x14:dxf>
          </x14:cfRule>
          <xm:sqref>AA34:AB34</xm:sqref>
        </x14:conditionalFormatting>
        <x14:conditionalFormatting xmlns:xm="http://schemas.microsoft.com/office/excel/2006/main">
          <x14:cfRule type="expression" priority="36" id="{7064ECC6-B6EB-45B8-B2E0-015D8CB274AE}">
            <xm:f>+#REF!&lt;5</xm:f>
            <x14:dxf>
              <font>
                <strike/>
                <color theme="1"/>
              </font>
            </x14:dxf>
          </x14:cfRule>
          <xm:sqref>AA39:AB40</xm:sqref>
        </x14:conditionalFormatting>
        <x14:conditionalFormatting xmlns:xm="http://schemas.microsoft.com/office/excel/2006/main">
          <x14:cfRule type="expression" priority="35" id="{EFC37558-C9CE-46C8-8765-3F8281181286}">
            <xm:f>+#REF!&lt;5</xm:f>
            <x14:dxf>
              <font>
                <strike/>
                <color theme="1"/>
              </font>
            </x14:dxf>
          </x14:cfRule>
          <xm:sqref>AA45:AB46</xm:sqref>
        </x14:conditionalFormatting>
        <x14:conditionalFormatting xmlns:xm="http://schemas.microsoft.com/office/excel/2006/main">
          <x14:cfRule type="expression" priority="34" id="{318E6C3F-8738-47D9-9A40-B83B7F92CD86}">
            <xm:f>#REF!&lt;5</xm:f>
            <x14:dxf>
              <font>
                <strike/>
              </font>
            </x14:dxf>
          </x14:cfRule>
          <xm:sqref>L34:M34</xm:sqref>
        </x14:conditionalFormatting>
        <x14:conditionalFormatting xmlns:xm="http://schemas.microsoft.com/office/excel/2006/main">
          <x14:cfRule type="expression" priority="33" id="{4EB47B85-DE22-442C-86D1-12A13584BE21}">
            <xm:f>+#REF!&lt;5</xm:f>
            <x14:dxf>
              <font>
                <strike/>
                <color theme="1"/>
              </font>
            </x14:dxf>
          </x14:cfRule>
          <xm:sqref>N46:O47</xm:sqref>
        </x14:conditionalFormatting>
        <x14:conditionalFormatting xmlns:xm="http://schemas.microsoft.com/office/excel/2006/main">
          <x14:cfRule type="expression" priority="32" id="{742A53E8-58CA-48A4-8E32-B263A97279D0}">
            <xm:f>+#REF!&lt;5</xm:f>
            <x14:dxf>
              <font>
                <strike/>
                <color theme="1"/>
              </font>
            </x14:dxf>
          </x14:cfRule>
          <xm:sqref>L64:M65</xm:sqref>
        </x14:conditionalFormatting>
        <x14:conditionalFormatting xmlns:xm="http://schemas.microsoft.com/office/excel/2006/main">
          <x14:cfRule type="expression" priority="31" id="{02C50CE4-FE0B-4B2D-A2F9-34C7E946890D}">
            <xm:f>+#REF!&lt;5</xm:f>
            <x14:dxf>
              <font>
                <strike/>
                <color theme="1"/>
              </font>
            </x14:dxf>
          </x14:cfRule>
          <xm:sqref>L70:M71</xm:sqref>
        </x14:conditionalFormatting>
        <x14:conditionalFormatting xmlns:xm="http://schemas.microsoft.com/office/excel/2006/main">
          <x14:cfRule type="expression" priority="5" id="{DDB89CFF-2D36-4160-84A4-4489D3CD154F}">
            <xm:f>+#REF!&lt;5</xm:f>
            <x14:dxf>
              <font>
                <strike/>
                <color theme="1"/>
              </font>
            </x14:dxf>
          </x14:cfRule>
          <xm:sqref>AQ70:AR71</xm:sqref>
        </x14:conditionalFormatting>
        <x14:conditionalFormatting xmlns:xm="http://schemas.microsoft.com/office/excel/2006/main">
          <x14:cfRule type="expression" priority="16" id="{076C8F01-FBDD-4915-8068-2224172440D6}">
            <xm:f>+#REF!&lt;5</xm:f>
            <x14:dxf>
              <font>
                <strike/>
              </font>
            </x14:dxf>
          </x14:cfRule>
          <xm:sqref>AG100:AH100</xm:sqref>
        </x14:conditionalFormatting>
        <x14:conditionalFormatting xmlns:xm="http://schemas.microsoft.com/office/excel/2006/main">
          <x14:cfRule type="expression" priority="13" id="{B5C76EF1-B39C-482C-BB2F-1CCBFD4EAE29}">
            <xm:f>#REF!+#REF!&lt;5</xm:f>
            <x14:dxf>
              <font>
                <strike/>
              </font>
            </x14:dxf>
          </x14:cfRule>
          <xm:sqref>AQ6:AR7</xm:sqref>
        </x14:conditionalFormatting>
        <x14:conditionalFormatting xmlns:xm="http://schemas.microsoft.com/office/excel/2006/main">
          <x14:cfRule type="expression" priority="12" id="{52E90190-9F60-46A4-9F72-968FD80EE396}">
            <xm:f>#REF!&lt;5</xm:f>
            <x14:dxf>
              <font>
                <strike/>
              </font>
            </x14:dxf>
          </x14:cfRule>
          <xm:sqref>BF28:BG28</xm:sqref>
        </x14:conditionalFormatting>
        <x14:conditionalFormatting xmlns:xm="http://schemas.microsoft.com/office/excel/2006/main">
          <x14:cfRule type="expression" priority="10" id="{8C4DF6EB-FAB3-479A-BFE5-9163A73B584B}">
            <xm:f>+#REF!&lt;5</xm:f>
            <x14:dxf>
              <font>
                <strike/>
                <color theme="1"/>
              </font>
            </x14:dxf>
          </x14:cfRule>
          <xm:sqref>BF39:BG40</xm:sqref>
        </x14:conditionalFormatting>
        <x14:conditionalFormatting xmlns:xm="http://schemas.microsoft.com/office/excel/2006/main">
          <x14:cfRule type="expression" priority="9" id="{5B3B714C-97BD-4666-9BC1-A56166840A7B}">
            <xm:f>+#REF!&lt;5</xm:f>
            <x14:dxf>
              <font>
                <strike/>
                <color theme="1"/>
              </font>
            </x14:dxf>
          </x14:cfRule>
          <xm:sqref>BF45:BG46</xm:sqref>
        </x14:conditionalFormatting>
        <x14:conditionalFormatting xmlns:xm="http://schemas.microsoft.com/office/excel/2006/main">
          <x14:cfRule type="expression" priority="8" id="{8CDD2736-D3B7-4D43-AF5A-B9033304106F}">
            <xm:f>#REF!&lt;5</xm:f>
            <x14:dxf>
              <font>
                <strike/>
              </font>
            </x14:dxf>
          </x14:cfRule>
          <xm:sqref>AQ34:AR34</xm:sqref>
        </x14:conditionalFormatting>
        <x14:conditionalFormatting xmlns:xm="http://schemas.microsoft.com/office/excel/2006/main">
          <x14:cfRule type="expression" priority="7" id="{19B9DF02-61D1-4246-9500-0CAE6C5264AD}">
            <xm:f>+#REF!&lt;5</xm:f>
            <x14:dxf>
              <font>
                <strike/>
                <color theme="1"/>
              </font>
            </x14:dxf>
          </x14:cfRule>
          <xm:sqref>AS46:AT47</xm:sqref>
        </x14:conditionalFormatting>
        <x14:conditionalFormatting xmlns:xm="http://schemas.microsoft.com/office/excel/2006/main">
          <x14:cfRule type="expression" priority="6" id="{91C18A81-CDF2-492B-A7D5-939DED6B79F1}">
            <xm:f>+#REF!&lt;5</xm:f>
            <x14:dxf>
              <font>
                <strike/>
                <color theme="1"/>
              </font>
            </x14:dxf>
          </x14:cfRule>
          <xm:sqref>AQ64:AR65</xm:sqref>
        </x14:conditionalFormatting>
        <x14:conditionalFormatting xmlns:xm="http://schemas.microsoft.com/office/excel/2006/main">
          <x14:cfRule type="expression" priority="128" id="{F22868F7-B919-4602-9D58-58C32F1F8CC7}">
            <xm:f>+#REF!&lt;5</xm:f>
            <x14:dxf>
              <font>
                <strike/>
                <color theme="1"/>
              </font>
            </x14:dxf>
          </x14:cfRule>
          <xm:sqref>AQ33:AR33</xm:sqref>
        </x14:conditionalFormatting>
        <x14:conditionalFormatting xmlns:xm="http://schemas.microsoft.com/office/excel/2006/main">
          <x14:cfRule type="expression" priority="4" id="{1C2A9BAB-822E-4AB9-B4C3-98530FBEA658}">
            <xm:f>+#REF!&lt;5</xm:f>
            <x14:dxf>
              <font>
                <strike/>
                <color theme="1"/>
              </font>
            </x14:dxf>
          </x14:cfRule>
          <xm:sqref>BF34:BG34</xm:sqref>
        </x14:conditionalFormatting>
        <x14:conditionalFormatting xmlns:xm="http://schemas.microsoft.com/office/excel/2006/main">
          <x14:cfRule type="expression" priority="3" id="{6E9F8C11-2922-4CB2-AB15-A2D356445B01}">
            <xm:f>#REF!+#REF!&lt;5</xm:f>
            <x14:dxf>
              <font>
                <strike/>
              </font>
            </x14:dxf>
          </x14:cfRule>
          <xm:sqref>L6:M6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81"/>
  <sheetViews>
    <sheetView showGridLines="0" workbookViewId="0">
      <selection activeCell="B6" sqref="B6"/>
    </sheetView>
  </sheetViews>
  <sheetFormatPr baseColWidth="10" defaultColWidth="10.7109375" defaultRowHeight="12.75" x14ac:dyDescent="0.2"/>
  <cols>
    <col min="1" max="1" width="1.85546875" style="23" customWidth="1"/>
    <col min="2" max="2" width="38.7109375" style="61" customWidth="1"/>
    <col min="3" max="7" width="10.85546875" style="23" customWidth="1"/>
    <col min="8" max="8" width="1.85546875" style="23" customWidth="1"/>
    <col min="9" max="9" width="38.7109375" style="23" customWidth="1"/>
    <col min="10" max="14" width="10.85546875" style="23" customWidth="1"/>
    <col min="15" max="16384" width="10.7109375" style="23"/>
  </cols>
  <sheetData>
    <row r="1" spans="1:33" x14ac:dyDescent="0.2">
      <c r="B1" s="58"/>
    </row>
    <row r="2" spans="1:33" x14ac:dyDescent="0.2">
      <c r="B2" s="59"/>
    </row>
    <row r="3" spans="1:33" x14ac:dyDescent="0.2">
      <c r="B3" s="59"/>
    </row>
    <row r="4" spans="1:33" x14ac:dyDescent="0.2">
      <c r="B4" s="59"/>
    </row>
    <row r="5" spans="1:33" ht="14.25" x14ac:dyDescent="0.2">
      <c r="B5" s="59"/>
      <c r="N5" s="176" t="s">
        <v>125</v>
      </c>
    </row>
    <row r="6" spans="1:33" ht="15.75" x14ac:dyDescent="0.25">
      <c r="B6" s="14" t="s">
        <v>378</v>
      </c>
      <c r="I6" s="60"/>
    </row>
    <row r="7" spans="1:33" ht="15.75" x14ac:dyDescent="0.25">
      <c r="B7" s="60"/>
    </row>
    <row r="8" spans="1:33" ht="15" customHeight="1" x14ac:dyDescent="0.2">
      <c r="B8" s="387" t="s">
        <v>118</v>
      </c>
      <c r="C8" s="384" t="s">
        <v>374</v>
      </c>
      <c r="D8" s="380" t="s">
        <v>33</v>
      </c>
      <c r="E8" s="381"/>
      <c r="F8" s="380" t="s">
        <v>34</v>
      </c>
      <c r="G8" s="381"/>
      <c r="I8" s="387" t="s">
        <v>54</v>
      </c>
      <c r="J8" s="384" t="s">
        <v>374</v>
      </c>
      <c r="K8" s="380" t="s">
        <v>33</v>
      </c>
      <c r="L8" s="381"/>
      <c r="M8" s="380" t="s">
        <v>34</v>
      </c>
      <c r="N8" s="381"/>
    </row>
    <row r="9" spans="1:33" ht="15" customHeight="1" x14ac:dyDescent="0.2">
      <c r="B9" s="388"/>
      <c r="C9" s="385"/>
      <c r="D9" s="382"/>
      <c r="E9" s="383"/>
      <c r="F9" s="382"/>
      <c r="G9" s="383"/>
      <c r="H9" s="51"/>
      <c r="I9" s="388"/>
      <c r="J9" s="385"/>
      <c r="K9" s="382"/>
      <c r="L9" s="383"/>
      <c r="M9" s="382"/>
      <c r="N9" s="383"/>
    </row>
    <row r="10" spans="1:33" ht="15" customHeight="1" x14ac:dyDescent="0.2">
      <c r="B10" s="389"/>
      <c r="C10" s="386"/>
      <c r="D10" s="76" t="s">
        <v>3</v>
      </c>
      <c r="E10" s="77" t="s">
        <v>4</v>
      </c>
      <c r="F10" s="76" t="s">
        <v>3</v>
      </c>
      <c r="G10" s="77" t="s">
        <v>4</v>
      </c>
      <c r="H10" s="51"/>
      <c r="I10" s="389"/>
      <c r="J10" s="386"/>
      <c r="K10" s="76" t="s">
        <v>3</v>
      </c>
      <c r="L10" s="77" t="s">
        <v>4</v>
      </c>
      <c r="M10" s="76" t="s">
        <v>3</v>
      </c>
      <c r="N10" s="77" t="s">
        <v>4</v>
      </c>
    </row>
    <row r="11" spans="1:33" s="73" customFormat="1" ht="7.15" customHeight="1" x14ac:dyDescent="0.2">
      <c r="B11" s="78"/>
      <c r="C11" s="79"/>
      <c r="D11" s="80"/>
      <c r="E11" s="81"/>
      <c r="F11" s="80"/>
      <c r="G11" s="81"/>
      <c r="H11" s="82"/>
      <c r="I11" s="78"/>
      <c r="J11" s="79"/>
      <c r="K11" s="80"/>
      <c r="L11" s="81"/>
      <c r="M11" s="80"/>
      <c r="N11" s="81"/>
    </row>
    <row r="12" spans="1:33" ht="15" customHeight="1" x14ac:dyDescent="0.2">
      <c r="A12" s="52"/>
      <c r="B12" s="31" t="s">
        <v>248</v>
      </c>
      <c r="C12" s="102">
        <v>6117.6717000000126</v>
      </c>
      <c r="D12" s="177">
        <v>30.624360000017987</v>
      </c>
      <c r="E12" s="135">
        <v>0.50310697928657078</v>
      </c>
      <c r="F12" s="177">
        <v>84.878429999947002</v>
      </c>
      <c r="G12" s="135">
        <v>1.406950747376527</v>
      </c>
      <c r="I12" s="31" t="s">
        <v>248</v>
      </c>
      <c r="J12" s="102">
        <v>42315.285389999059</v>
      </c>
      <c r="K12" s="177">
        <v>153.76499999836233</v>
      </c>
      <c r="L12" s="135">
        <v>0.36470458981557385</v>
      </c>
      <c r="M12" s="177">
        <v>505.23232000063581</v>
      </c>
      <c r="N12" s="135">
        <v>1.2083991358603896</v>
      </c>
    </row>
    <row r="13" spans="1:33" ht="15" customHeight="1" x14ac:dyDescent="0.2">
      <c r="A13" s="52"/>
      <c r="B13" s="31" t="s">
        <v>119</v>
      </c>
      <c r="C13" s="178">
        <v>3216.1182500000032</v>
      </c>
      <c r="D13" s="137">
        <v>17.177229999981137</v>
      </c>
      <c r="E13" s="143">
        <v>0.53696613637413293</v>
      </c>
      <c r="F13" s="137">
        <v>38.934450000022025</v>
      </c>
      <c r="G13" s="143">
        <v>1.2254390192982356</v>
      </c>
      <c r="H13" s="140"/>
      <c r="I13" s="31" t="s">
        <v>119</v>
      </c>
      <c r="J13" s="178">
        <v>21702.53979000033</v>
      </c>
      <c r="K13" s="137">
        <v>71.427740000301128</v>
      </c>
      <c r="L13" s="143">
        <v>0.33020835838304663</v>
      </c>
      <c r="M13" s="137">
        <v>214.97371000042403</v>
      </c>
      <c r="N13" s="143">
        <v>1.0004563066848107</v>
      </c>
      <c r="O13" s="140"/>
      <c r="P13" s="140"/>
      <c r="Q13" s="140"/>
      <c r="R13" s="140"/>
      <c r="S13" s="140"/>
      <c r="T13" s="140"/>
      <c r="U13" s="140"/>
      <c r="V13" s="140"/>
      <c r="W13" s="140"/>
      <c r="X13" s="140"/>
      <c r="Y13" s="140"/>
      <c r="Z13" s="140"/>
      <c r="AA13" s="140"/>
      <c r="AB13" s="140"/>
      <c r="AC13" s="140"/>
      <c r="AD13" s="140"/>
      <c r="AE13" s="140"/>
      <c r="AF13" s="140"/>
      <c r="AG13" s="140"/>
    </row>
    <row r="14" spans="1:33" ht="15" customHeight="1" x14ac:dyDescent="0.2">
      <c r="A14" s="52"/>
      <c r="B14" s="31" t="s">
        <v>120</v>
      </c>
      <c r="C14" s="178">
        <v>2901.5534499999967</v>
      </c>
      <c r="D14" s="137">
        <v>13.447129999985918</v>
      </c>
      <c r="E14" s="143">
        <v>0.46560370395178552</v>
      </c>
      <c r="F14" s="137">
        <v>45.943980000012743</v>
      </c>
      <c r="G14" s="143">
        <v>1.6089027747905931</v>
      </c>
      <c r="I14" s="31" t="s">
        <v>120</v>
      </c>
      <c r="J14" s="178">
        <v>20612.745600000155</v>
      </c>
      <c r="K14" s="137">
        <v>82.337259999989328</v>
      </c>
      <c r="L14" s="143">
        <v>0.40105027935352666</v>
      </c>
      <c r="M14" s="137">
        <v>290.25861000046643</v>
      </c>
      <c r="N14" s="143">
        <v>1.4282632344323645</v>
      </c>
    </row>
    <row r="15" spans="1:33" ht="10.5" customHeight="1" x14ac:dyDescent="0.2">
      <c r="B15" s="23"/>
      <c r="D15" s="137"/>
      <c r="E15" s="141"/>
      <c r="F15" s="137"/>
      <c r="G15" s="136"/>
      <c r="K15" s="137"/>
      <c r="L15" s="141"/>
      <c r="M15" s="137"/>
      <c r="N15" s="136"/>
    </row>
    <row r="16" spans="1:33" ht="15" customHeight="1" x14ac:dyDescent="0.2">
      <c r="A16" s="52"/>
      <c r="B16" s="83" t="s">
        <v>129</v>
      </c>
      <c r="C16" s="180"/>
      <c r="D16" s="177"/>
      <c r="E16" s="181"/>
      <c r="F16" s="177"/>
      <c r="G16" s="182"/>
      <c r="I16" s="83" t="s">
        <v>129</v>
      </c>
      <c r="J16" s="180"/>
      <c r="K16" s="177"/>
      <c r="L16" s="181"/>
      <c r="M16" s="177"/>
      <c r="N16" s="182"/>
    </row>
    <row r="17" spans="1:14" ht="15" customHeight="1" x14ac:dyDescent="0.2">
      <c r="A17" s="52"/>
      <c r="B17" s="84" t="s">
        <v>249</v>
      </c>
      <c r="C17" s="183">
        <v>3851.0633299999963</v>
      </c>
      <c r="D17" s="184">
        <v>25.176769999986846</v>
      </c>
      <c r="E17" s="185">
        <v>0.65806368289149475</v>
      </c>
      <c r="F17" s="184">
        <v>21.496739999986858</v>
      </c>
      <c r="G17" s="185">
        <v>0.56133610670514145</v>
      </c>
      <c r="I17" s="84" t="s">
        <v>249</v>
      </c>
      <c r="J17" s="183">
        <v>24940.394020000149</v>
      </c>
      <c r="K17" s="184">
        <v>-59.885719999867433</v>
      </c>
      <c r="L17" s="185">
        <v>-0.2395401996404587</v>
      </c>
      <c r="M17" s="184">
        <v>487.05547000077422</v>
      </c>
      <c r="N17" s="185">
        <v>1.9917749431428149</v>
      </c>
    </row>
    <row r="18" spans="1:14" ht="15" customHeight="1" x14ac:dyDescent="0.2">
      <c r="A18" s="52"/>
      <c r="B18" s="31" t="s">
        <v>119</v>
      </c>
      <c r="C18" s="178">
        <v>1893.6745500000036</v>
      </c>
      <c r="D18" s="137">
        <v>2.7257100000035734</v>
      </c>
      <c r="E18" s="143">
        <v>0.14414509490396199</v>
      </c>
      <c r="F18" s="137">
        <v>9.3005700000010165</v>
      </c>
      <c r="G18" s="143">
        <v>0.49356285422710755</v>
      </c>
      <c r="I18" s="31" t="s">
        <v>119</v>
      </c>
      <c r="J18" s="178">
        <v>11781.275030000037</v>
      </c>
      <c r="K18" s="137">
        <v>-53.139419999994061</v>
      </c>
      <c r="L18" s="143">
        <v>-0.44902449736322581</v>
      </c>
      <c r="M18" s="137">
        <v>267.4183299999022</v>
      </c>
      <c r="N18" s="143">
        <v>2.3225782374024107</v>
      </c>
    </row>
    <row r="19" spans="1:14" ht="15" customHeight="1" x14ac:dyDescent="0.2">
      <c r="A19" s="52"/>
      <c r="B19" s="31" t="s">
        <v>120</v>
      </c>
      <c r="C19" s="178">
        <v>1957.3887800000023</v>
      </c>
      <c r="D19" s="137">
        <v>22.451060000003054</v>
      </c>
      <c r="E19" s="143">
        <v>1.1602988441407263</v>
      </c>
      <c r="F19" s="137">
        <v>12.196170000001302</v>
      </c>
      <c r="G19" s="143">
        <v>0.62699035238476597</v>
      </c>
      <c r="I19" s="31" t="s">
        <v>120</v>
      </c>
      <c r="J19" s="178">
        <v>13159.118989999941</v>
      </c>
      <c r="K19" s="137">
        <v>-6.7463000001207547</v>
      </c>
      <c r="L19" s="143">
        <v>-5.1240840245000641E-2</v>
      </c>
      <c r="M19" s="137">
        <v>219.63713999996071</v>
      </c>
      <c r="N19" s="143">
        <v>1.6974183552795239</v>
      </c>
    </row>
    <row r="20" spans="1:14" ht="15" customHeight="1" x14ac:dyDescent="0.2">
      <c r="A20" s="52"/>
      <c r="B20" s="84" t="s">
        <v>250</v>
      </c>
      <c r="C20" s="183">
        <v>3579.8743200000017</v>
      </c>
      <c r="D20" s="184">
        <v>59.305819999985943</v>
      </c>
      <c r="E20" s="185">
        <v>1.6845523670391742</v>
      </c>
      <c r="F20" s="184">
        <v>78.808100000002923</v>
      </c>
      <c r="G20" s="185">
        <v>2.2509742760593383</v>
      </c>
      <c r="I20" s="84" t="s">
        <v>250</v>
      </c>
      <c r="J20" s="183">
        <v>22463.271560000136</v>
      </c>
      <c r="K20" s="184">
        <v>76.175560000119731</v>
      </c>
      <c r="L20" s="185">
        <v>0.34026548150826841</v>
      </c>
      <c r="M20" s="184">
        <v>605.41594000079931</v>
      </c>
      <c r="N20" s="185">
        <v>2.7697865267572723</v>
      </c>
    </row>
    <row r="21" spans="1:14" ht="15" customHeight="1" x14ac:dyDescent="0.2">
      <c r="A21" s="52"/>
      <c r="B21" s="31" t="s">
        <v>119</v>
      </c>
      <c r="C21" s="178">
        <v>1756.2924900000035</v>
      </c>
      <c r="D21" s="137">
        <v>22.945520000004535</v>
      </c>
      <c r="E21" s="143">
        <v>1.3237695854976295</v>
      </c>
      <c r="F21" s="137">
        <v>37.130310000000691</v>
      </c>
      <c r="G21" s="143">
        <v>2.1597909977289333</v>
      </c>
      <c r="I21" s="31" t="s">
        <v>119</v>
      </c>
      <c r="J21" s="178">
        <v>10457.478940000023</v>
      </c>
      <c r="K21" s="137">
        <v>55.818069999997533</v>
      </c>
      <c r="L21" s="143">
        <v>0.53662651280032492</v>
      </c>
      <c r="M21" s="137">
        <v>306.24242999989474</v>
      </c>
      <c r="N21" s="143">
        <v>3.0167992805429265</v>
      </c>
    </row>
    <row r="22" spans="1:14" ht="15" customHeight="1" x14ac:dyDescent="0.2">
      <c r="A22" s="52"/>
      <c r="B22" s="31" t="s">
        <v>120</v>
      </c>
      <c r="C22" s="178">
        <v>1823.5818300000026</v>
      </c>
      <c r="D22" s="137">
        <v>36.360300000002781</v>
      </c>
      <c r="E22" s="143">
        <v>2.0344596005399893</v>
      </c>
      <c r="F22" s="137">
        <v>41.677790000004052</v>
      </c>
      <c r="G22" s="143">
        <v>2.3389469390284319</v>
      </c>
      <c r="I22" s="31" t="s">
        <v>120</v>
      </c>
      <c r="J22" s="178">
        <v>12005.792619999929</v>
      </c>
      <c r="K22" s="137">
        <v>20.357489999898462</v>
      </c>
      <c r="L22" s="143">
        <v>0.16985190590987997</v>
      </c>
      <c r="M22" s="137">
        <v>299.17350999999144</v>
      </c>
      <c r="N22" s="143">
        <v>2.5555927564469414</v>
      </c>
    </row>
    <row r="23" spans="1:14" ht="15" customHeight="1" x14ac:dyDescent="0.2">
      <c r="A23" s="52"/>
      <c r="B23" s="84" t="s">
        <v>251</v>
      </c>
      <c r="C23" s="183">
        <v>271.18901000000028</v>
      </c>
      <c r="D23" s="184">
        <v>-34.129049999999722</v>
      </c>
      <c r="E23" s="185">
        <v>-11.178195616728246</v>
      </c>
      <c r="F23" s="184">
        <v>-57.311359999999695</v>
      </c>
      <c r="G23" s="185">
        <v>-17.446360867112475</v>
      </c>
      <c r="I23" s="84" t="s">
        <v>251</v>
      </c>
      <c r="J23" s="183">
        <v>2477.1224600000037</v>
      </c>
      <c r="K23" s="184">
        <v>-136.0612799999758</v>
      </c>
      <c r="L23" s="185">
        <v>-5.2067245757459375</v>
      </c>
      <c r="M23" s="184">
        <v>-118.36046999999553</v>
      </c>
      <c r="N23" s="185">
        <v>-4.5602484467118245</v>
      </c>
    </row>
    <row r="24" spans="1:14" ht="15" customHeight="1" x14ac:dyDescent="0.2">
      <c r="A24" s="52"/>
      <c r="B24" s="31" t="s">
        <v>119</v>
      </c>
      <c r="C24" s="178">
        <v>137.38205999999994</v>
      </c>
      <c r="D24" s="137">
        <v>-20.219810000000052</v>
      </c>
      <c r="E24" s="143">
        <v>-12.829676449905108</v>
      </c>
      <c r="F24" s="137">
        <v>-27.829740000000072</v>
      </c>
      <c r="G24" s="143">
        <v>-16.844886382207619</v>
      </c>
      <c r="I24" s="31" t="s">
        <v>119</v>
      </c>
      <c r="J24" s="178">
        <v>1323.7960899999987</v>
      </c>
      <c r="K24" s="137">
        <v>-108.95749000000319</v>
      </c>
      <c r="L24" s="143">
        <v>-7.6047613156201663</v>
      </c>
      <c r="M24" s="137">
        <v>-38.824100000003909</v>
      </c>
      <c r="N24" s="143">
        <v>-2.8492238912153312</v>
      </c>
    </row>
    <row r="25" spans="1:14" ht="15" customHeight="1" x14ac:dyDescent="0.2">
      <c r="A25" s="52"/>
      <c r="B25" s="31" t="s">
        <v>120</v>
      </c>
      <c r="C25" s="178">
        <v>133.80695</v>
      </c>
      <c r="D25" s="137">
        <v>-13.90924000000004</v>
      </c>
      <c r="E25" s="143">
        <v>-9.4161919556685234</v>
      </c>
      <c r="F25" s="137">
        <v>-29.481619999999936</v>
      </c>
      <c r="G25" s="143">
        <v>-18.054919581940084</v>
      </c>
      <c r="I25" s="31" t="s">
        <v>120</v>
      </c>
      <c r="J25" s="178">
        <v>1153.3263699999982</v>
      </c>
      <c r="K25" s="137">
        <v>-27.103790000004665</v>
      </c>
      <c r="L25" s="143">
        <v>-2.2960943322563452</v>
      </c>
      <c r="M25" s="137">
        <v>-79.536370000003672</v>
      </c>
      <c r="N25" s="143">
        <v>-6.4513564583842964</v>
      </c>
    </row>
    <row r="26" spans="1:14" ht="15" customHeight="1" x14ac:dyDescent="0.2">
      <c r="A26" s="52"/>
      <c r="B26" s="84" t="s">
        <v>252</v>
      </c>
      <c r="C26" s="183">
        <v>2266.6083699999981</v>
      </c>
      <c r="D26" s="184">
        <v>5.4475899999697504</v>
      </c>
      <c r="E26" s="185">
        <v>0.24092006407300914</v>
      </c>
      <c r="F26" s="184">
        <v>63.381690000001527</v>
      </c>
      <c r="G26" s="185">
        <v>2.8767666339262661</v>
      </c>
      <c r="I26" s="84" t="s">
        <v>252</v>
      </c>
      <c r="J26" s="183">
        <v>17374.891370000296</v>
      </c>
      <c r="K26" s="184">
        <v>213.65072000039072</v>
      </c>
      <c r="L26" s="185">
        <v>1.2449608064926991</v>
      </c>
      <c r="M26" s="184">
        <v>18.176850000123522</v>
      </c>
      <c r="N26" s="185">
        <v>0.10472517698656247</v>
      </c>
    </row>
    <row r="27" spans="1:14" ht="15" customHeight="1" x14ac:dyDescent="0.2">
      <c r="A27" s="52"/>
      <c r="B27" s="31" t="s">
        <v>119</v>
      </c>
      <c r="C27" s="178">
        <v>1322.443700000008</v>
      </c>
      <c r="D27" s="137">
        <v>14.45152000001508</v>
      </c>
      <c r="E27" s="143">
        <v>1.1048628746400624</v>
      </c>
      <c r="F27" s="137">
        <v>29.633880000003728</v>
      </c>
      <c r="G27" s="143">
        <v>2.2922072173000316</v>
      </c>
      <c r="I27" s="31" t="s">
        <v>119</v>
      </c>
      <c r="J27" s="178">
        <v>9921.2647600000655</v>
      </c>
      <c r="K27" s="137">
        <v>124.56715999960215</v>
      </c>
      <c r="L27" s="143">
        <v>1.2715219463301111</v>
      </c>
      <c r="M27" s="137">
        <v>-52.444619999983843</v>
      </c>
      <c r="N27" s="143">
        <v>-0.52582863608547825</v>
      </c>
    </row>
    <row r="28" spans="1:14" ht="15" customHeight="1" x14ac:dyDescent="0.2">
      <c r="A28" s="52"/>
      <c r="B28" s="31" t="s">
        <v>120</v>
      </c>
      <c r="C28" s="178">
        <v>944.16467000000512</v>
      </c>
      <c r="D28" s="137">
        <v>-9.0039299999897366</v>
      </c>
      <c r="E28" s="143">
        <v>-0.94463141148268903</v>
      </c>
      <c r="F28" s="137">
        <v>33.747810000001891</v>
      </c>
      <c r="G28" s="143">
        <v>3.7068524851353999</v>
      </c>
      <c r="I28" s="31" t="s">
        <v>120</v>
      </c>
      <c r="J28" s="178">
        <v>7453.6266099999111</v>
      </c>
      <c r="K28" s="137">
        <v>89.083559999962745</v>
      </c>
      <c r="L28" s="143">
        <v>1.2096277989706863</v>
      </c>
      <c r="M28" s="137">
        <v>70.621469999758119</v>
      </c>
      <c r="N28" s="143">
        <v>0.95654098379452535</v>
      </c>
    </row>
    <row r="29" spans="1:14" ht="15" customHeight="1" x14ac:dyDescent="0.2">
      <c r="A29" s="52"/>
      <c r="B29" s="83" t="s">
        <v>253</v>
      </c>
      <c r="C29" s="199">
        <v>62.949820108849387</v>
      </c>
      <c r="D29" s="184">
        <v>9.6907254716519731E-2</v>
      </c>
      <c r="E29" s="185"/>
      <c r="F29" s="184">
        <v>-0.52934151009280583</v>
      </c>
      <c r="G29" s="185"/>
      <c r="I29" s="83" t="s">
        <v>253</v>
      </c>
      <c r="J29" s="199">
        <v>58.939444198796885</v>
      </c>
      <c r="K29" s="184">
        <v>-0.35699366384065456</v>
      </c>
      <c r="L29" s="185"/>
      <c r="M29" s="184">
        <v>0.45270057027391175</v>
      </c>
      <c r="N29" s="185"/>
    </row>
    <row r="30" spans="1:14" ht="15" customHeight="1" x14ac:dyDescent="0.2">
      <c r="A30" s="52"/>
      <c r="B30" s="31" t="s">
        <v>119</v>
      </c>
      <c r="C30" s="179">
        <v>58.880750109235002</v>
      </c>
      <c r="D30" s="137">
        <v>-0.23096305389130123</v>
      </c>
      <c r="E30" s="143"/>
      <c r="F30" s="137">
        <v>-0.42881769102929468</v>
      </c>
      <c r="I30" s="31" t="s">
        <v>119</v>
      </c>
      <c r="J30" s="179">
        <v>54.285236400895265</v>
      </c>
      <c r="K30" s="137">
        <v>-0.42491637647900404</v>
      </c>
      <c r="L30" s="143"/>
      <c r="M30" s="137">
        <v>0.70142585142150438</v>
      </c>
    </row>
    <row r="31" spans="1:14" ht="15" customHeight="1" x14ac:dyDescent="0.2">
      <c r="A31" s="52"/>
      <c r="B31" s="31" t="s">
        <v>120</v>
      </c>
      <c r="C31" s="179">
        <v>67.460028351364826</v>
      </c>
      <c r="D31" s="137">
        <v>0.46326626540422922</v>
      </c>
      <c r="E31" s="143"/>
      <c r="F31" s="137">
        <v>-0.65827110223699492</v>
      </c>
      <c r="I31" s="31" t="s">
        <v>120</v>
      </c>
      <c r="J31" s="179">
        <v>63.839719585923781</v>
      </c>
      <c r="K31" s="137">
        <v>-0.28888941182572836</v>
      </c>
      <c r="L31" s="143"/>
      <c r="M31" s="137">
        <v>0.16895991774313757</v>
      </c>
    </row>
    <row r="32" spans="1:14" ht="15" customHeight="1" x14ac:dyDescent="0.2">
      <c r="A32" s="52"/>
      <c r="B32" s="83" t="s">
        <v>254</v>
      </c>
      <c r="C32" s="199">
        <v>7.0419254829548734</v>
      </c>
      <c r="D32" s="184">
        <v>-0.93839633819183721</v>
      </c>
      <c r="E32" s="185"/>
      <c r="F32" s="184">
        <v>-1.5360783793568444</v>
      </c>
      <c r="G32" s="36"/>
      <c r="I32" s="83" t="s">
        <v>254</v>
      </c>
      <c r="J32" s="199">
        <v>9.9321705102716287</v>
      </c>
      <c r="K32" s="184">
        <v>-0.52044748911391636</v>
      </c>
      <c r="L32" s="185"/>
      <c r="M32" s="184">
        <v>-0.68185229358009991</v>
      </c>
      <c r="N32" s="36"/>
    </row>
    <row r="33" spans="1:14" ht="15" customHeight="1" x14ac:dyDescent="0.2">
      <c r="A33" s="52"/>
      <c r="B33" s="31" t="s">
        <v>119</v>
      </c>
      <c r="C33" s="179">
        <v>7.2547872600389374</v>
      </c>
      <c r="D33" s="137">
        <v>-1.0797518171790381</v>
      </c>
      <c r="E33" s="143"/>
      <c r="F33" s="137">
        <v>-1.512676192199975</v>
      </c>
      <c r="I33" s="31" t="s">
        <v>119</v>
      </c>
      <c r="J33" s="179">
        <v>11.236441612890474</v>
      </c>
      <c r="K33" s="137">
        <v>-0.87022903020161557</v>
      </c>
      <c r="L33" s="143"/>
      <c r="M33" s="137">
        <v>-0.59816972112054145</v>
      </c>
    </row>
    <row r="34" spans="1:14" ht="15" customHeight="1" x14ac:dyDescent="0.2">
      <c r="A34" s="52"/>
      <c r="B34" s="31" t="s">
        <v>120</v>
      </c>
      <c r="C34" s="179">
        <v>6.8359924899538775</v>
      </c>
      <c r="D34" s="137">
        <v>-0.79816485129636661</v>
      </c>
      <c r="E34" s="143"/>
      <c r="F34" s="137">
        <v>-1.5584754491362176</v>
      </c>
      <c r="I34" s="31" t="s">
        <v>120</v>
      </c>
      <c r="J34" s="179">
        <v>8.7644649377853483</v>
      </c>
      <c r="K34" s="137">
        <v>-0.20137311386615231</v>
      </c>
      <c r="L34" s="143"/>
      <c r="M34" s="137">
        <v>-0.76344935037452721</v>
      </c>
    </row>
    <row r="35" spans="1:14" ht="15" customHeight="1" x14ac:dyDescent="0.2">
      <c r="A35" s="52"/>
      <c r="B35" s="83" t="s">
        <v>255</v>
      </c>
      <c r="C35" s="199">
        <v>79.2455437748241</v>
      </c>
      <c r="D35" s="184">
        <v>-6.7461412630194673E-2</v>
      </c>
      <c r="E35" s="185"/>
      <c r="F35" s="184">
        <v>-0.69564189163897083</v>
      </c>
      <c r="G35" s="36"/>
      <c r="I35" s="83" t="s">
        <v>255</v>
      </c>
      <c r="J35" s="199">
        <v>76.204125451588922</v>
      </c>
      <c r="K35" s="184">
        <v>-0.50732375005011932</v>
      </c>
      <c r="L35" s="185"/>
      <c r="M35" s="184">
        <v>0.64896335854346887</v>
      </c>
      <c r="N35" s="36"/>
    </row>
    <row r="36" spans="1:14" ht="15" customHeight="1" x14ac:dyDescent="0.2">
      <c r="A36" s="52"/>
      <c r="B36" s="31" t="s">
        <v>119</v>
      </c>
      <c r="C36" s="179">
        <v>76.181265199315277</v>
      </c>
      <c r="D36" s="137">
        <v>-0.67185554617623211</v>
      </c>
      <c r="E36" s="143"/>
      <c r="F36" s="137">
        <v>-0.86403641014103982</v>
      </c>
      <c r="I36" s="31" t="s">
        <v>119</v>
      </c>
      <c r="J36" s="179">
        <v>72.296706513465054</v>
      </c>
      <c r="K36" s="137">
        <v>-0.68537240406227795</v>
      </c>
      <c r="L36" s="143"/>
      <c r="M36" s="137">
        <v>0.91390966063856638</v>
      </c>
    </row>
    <row r="37" spans="1:14" ht="15" customHeight="1" x14ac:dyDescent="0.2">
      <c r="A37" s="52"/>
      <c r="B37" s="31" t="s">
        <v>120</v>
      </c>
      <c r="C37" s="179">
        <v>82.444196803783967</v>
      </c>
      <c r="D37" s="137">
        <v>0.5661564285263978</v>
      </c>
      <c r="E37" s="143"/>
      <c r="F37" s="137">
        <v>-0.53346238868010687</v>
      </c>
      <c r="I37" s="31" t="s">
        <v>120</v>
      </c>
      <c r="J37" s="179">
        <v>80.07750491093914</v>
      </c>
      <c r="K37" s="137">
        <v>-0.33034828876009215</v>
      </c>
      <c r="L37" s="143"/>
      <c r="M37" s="137">
        <v>0.37097423521203154</v>
      </c>
    </row>
    <row r="38" spans="1:14" ht="15" customHeight="1" x14ac:dyDescent="0.2">
      <c r="A38" s="52"/>
      <c r="B38" s="83" t="s">
        <v>256</v>
      </c>
      <c r="C38" s="199">
        <v>7.0886700473840616</v>
      </c>
      <c r="D38" s="184">
        <v>-0.89781293829905895</v>
      </c>
      <c r="E38" s="185"/>
      <c r="F38" s="184">
        <v>-1.4890653228335538</v>
      </c>
      <c r="G38" s="36"/>
      <c r="I38" s="83" t="s">
        <v>256</v>
      </c>
      <c r="J38" s="199">
        <v>10.019467501301444</v>
      </c>
      <c r="K38" s="184">
        <v>-0.53109447263335952</v>
      </c>
      <c r="L38" s="185"/>
      <c r="M38" s="184">
        <v>-0.64895072389036024</v>
      </c>
      <c r="N38" s="36"/>
    </row>
    <row r="39" spans="1:14" ht="15" customHeight="1" x14ac:dyDescent="0.2">
      <c r="A39" s="52"/>
      <c r="B39" s="31" t="s">
        <v>119</v>
      </c>
      <c r="C39" s="179">
        <v>7.3711240536526264</v>
      </c>
      <c r="D39" s="137">
        <v>-0.96847514804311619</v>
      </c>
      <c r="E39" s="143"/>
      <c r="F39" s="137">
        <v>-1.3683267048218584</v>
      </c>
      <c r="I39" s="31" t="s">
        <v>119</v>
      </c>
      <c r="J39" s="179">
        <v>11.345558801628064</v>
      </c>
      <c r="K39" s="137">
        <v>-0.85115744509118585</v>
      </c>
      <c r="L39" s="143"/>
      <c r="M39" s="137">
        <v>-0.52568094909018903</v>
      </c>
    </row>
    <row r="40" spans="1:14" ht="15" customHeight="1" x14ac:dyDescent="0.2">
      <c r="A40" s="52"/>
      <c r="B40" s="31" t="s">
        <v>120</v>
      </c>
      <c r="C40" s="179">
        <v>6.8162276351288655</v>
      </c>
      <c r="D40" s="137">
        <v>-0.82464212681477544</v>
      </c>
      <c r="E40" s="143"/>
      <c r="F40" s="137">
        <v>-1.6040642634940996</v>
      </c>
      <c r="I40" s="31" t="s">
        <v>120</v>
      </c>
      <c r="J40" s="179">
        <v>8.8326567425590383</v>
      </c>
      <c r="K40" s="137">
        <v>-0.23698310471861461</v>
      </c>
      <c r="L40" s="143"/>
      <c r="M40" s="137">
        <v>-0.76397118588835333</v>
      </c>
    </row>
    <row r="41" spans="1:14" ht="15" customHeight="1" x14ac:dyDescent="0.2">
      <c r="A41" s="52"/>
      <c r="B41" s="83" t="s">
        <v>257</v>
      </c>
      <c r="C41" s="199">
        <v>73.628088649371534</v>
      </c>
      <c r="D41" s="184">
        <v>0.64940312664721489</v>
      </c>
      <c r="E41" s="185"/>
      <c r="F41" s="184">
        <v>0.54404634119217121</v>
      </c>
      <c r="G41" s="36"/>
      <c r="I41" s="83" t="s">
        <v>257</v>
      </c>
      <c r="J41" s="199">
        <v>68.568877867315834</v>
      </c>
      <c r="K41" s="184">
        <v>-4.9082345200915256E-2</v>
      </c>
      <c r="L41" s="185"/>
      <c r="M41" s="184">
        <v>1.074256457077567</v>
      </c>
      <c r="N41" s="36"/>
    </row>
    <row r="42" spans="1:14" ht="15" customHeight="1" x14ac:dyDescent="0.2">
      <c r="A42" s="52"/>
      <c r="B42" s="31" t="s">
        <v>119</v>
      </c>
      <c r="C42" s="179">
        <v>70.56584963583164</v>
      </c>
      <c r="D42" s="137">
        <v>0.12197113450943675</v>
      </c>
      <c r="E42" s="143"/>
      <c r="F42" s="137">
        <v>0.25388422225185536</v>
      </c>
      <c r="I42" s="31" t="s">
        <v>119</v>
      </c>
      <c r="J42" s="179">
        <v>64.094241164339024</v>
      </c>
      <c r="K42" s="137">
        <v>1.3579323339087068E-2</v>
      </c>
      <c r="L42" s="143"/>
      <c r="M42" s="137">
        <v>1.1854672666798223</v>
      </c>
    </row>
    <row r="43" spans="1:14" ht="15" customHeight="1" x14ac:dyDescent="0.2">
      <c r="A43" s="52"/>
      <c r="B43" s="31" t="s">
        <v>120</v>
      </c>
      <c r="C43" s="179">
        <v>76.824612677684399</v>
      </c>
      <c r="D43" s="137">
        <v>1.2027667311319021</v>
      </c>
      <c r="E43" s="143"/>
      <c r="F43" s="137">
        <v>0.8339145998704538</v>
      </c>
      <c r="I43" s="31" t="s">
        <v>120</v>
      </c>
      <c r="J43" s="179">
        <v>73.004533774150019</v>
      </c>
      <c r="K43" s="137">
        <v>-0.1106167314085269</v>
      </c>
      <c r="L43" s="143"/>
      <c r="M43" s="137">
        <v>0.94714228204658468</v>
      </c>
    </row>
    <row r="44" spans="1:14" ht="7.15" customHeight="1" x14ac:dyDescent="0.2">
      <c r="A44" s="52"/>
      <c r="B44" s="24"/>
      <c r="C44" s="55"/>
      <c r="D44" s="137"/>
      <c r="F44" s="137"/>
      <c r="I44" s="24"/>
      <c r="J44" s="55"/>
      <c r="K44" s="137"/>
      <c r="M44" s="137"/>
    </row>
    <row r="45" spans="1:14" ht="15" customHeight="1" x14ac:dyDescent="0.2">
      <c r="A45" s="52"/>
      <c r="B45" s="83" t="s">
        <v>130</v>
      </c>
      <c r="C45" s="102">
        <v>6117.6717000000208</v>
      </c>
      <c r="D45" s="177">
        <v>30.624360000026172</v>
      </c>
      <c r="E45" s="135">
        <v>0.50310697928669867</v>
      </c>
      <c r="F45" s="177">
        <v>84.878429999955188</v>
      </c>
      <c r="G45" s="135">
        <v>1.4069507473766691</v>
      </c>
      <c r="I45" s="83" t="s">
        <v>130</v>
      </c>
      <c r="J45" s="102">
        <v>42315.285389999772</v>
      </c>
      <c r="K45" s="177">
        <v>153.76499999907537</v>
      </c>
      <c r="L45" s="135">
        <v>0.36470458981727916</v>
      </c>
      <c r="M45" s="177">
        <v>505.23232000134885</v>
      </c>
      <c r="N45" s="135">
        <v>1.2083991358621091</v>
      </c>
    </row>
    <row r="46" spans="1:14" ht="15" customHeight="1" x14ac:dyDescent="0.2">
      <c r="A46" s="52"/>
      <c r="B46" s="85" t="s">
        <v>258</v>
      </c>
      <c r="C46" s="183">
        <v>3216.1182500000114</v>
      </c>
      <c r="D46" s="184">
        <v>17.177229999989322</v>
      </c>
      <c r="E46" s="185">
        <v>0.53696613637437451</v>
      </c>
      <c r="F46" s="184">
        <v>38.934450000030211</v>
      </c>
      <c r="G46" s="185">
        <v>1.2254390192984772</v>
      </c>
      <c r="I46" s="85" t="s">
        <v>258</v>
      </c>
      <c r="J46" s="183">
        <v>21702.539789999923</v>
      </c>
      <c r="K46" s="184">
        <v>71.427739999893674</v>
      </c>
      <c r="L46" s="185">
        <v>0.33020835838115659</v>
      </c>
      <c r="M46" s="184">
        <v>214.97371000001658</v>
      </c>
      <c r="N46" s="185">
        <v>1.0004563066829064</v>
      </c>
    </row>
    <row r="47" spans="1:14" ht="15" customHeight="1" x14ac:dyDescent="0.2">
      <c r="A47" s="52"/>
      <c r="B47" s="31" t="s">
        <v>121</v>
      </c>
      <c r="C47" s="178">
        <v>149.4340600000001</v>
      </c>
      <c r="D47" s="137">
        <v>4.7897900000000675</v>
      </c>
      <c r="E47" s="143">
        <v>3.3114274073906103</v>
      </c>
      <c r="F47" s="137">
        <v>-3.9859399999998857</v>
      </c>
      <c r="G47" s="143">
        <v>-2.5980576196062373</v>
      </c>
      <c r="I47" s="31" t="s">
        <v>121</v>
      </c>
      <c r="J47" s="178">
        <v>1034.1920100000004</v>
      </c>
      <c r="K47" s="137">
        <v>9.713750000002392</v>
      </c>
      <c r="L47" s="143">
        <v>0.94816555697359206</v>
      </c>
      <c r="M47" s="137">
        <v>-17.567779999998947</v>
      </c>
      <c r="N47" s="143">
        <v>-1.670322460226302</v>
      </c>
    </row>
    <row r="48" spans="1:14" ht="15" customHeight="1" x14ac:dyDescent="0.2">
      <c r="A48" s="52"/>
      <c r="B48" s="31" t="s">
        <v>122</v>
      </c>
      <c r="C48" s="178">
        <v>207.26595</v>
      </c>
      <c r="D48" s="137">
        <v>2.2349400000000799</v>
      </c>
      <c r="E48" s="143">
        <v>1.090049744182636</v>
      </c>
      <c r="F48" s="137">
        <v>4.8060099999999295</v>
      </c>
      <c r="G48" s="143">
        <v>2.3738078752764409</v>
      </c>
      <c r="I48" s="31" t="s">
        <v>122</v>
      </c>
      <c r="J48" s="178">
        <v>1321.3134700000016</v>
      </c>
      <c r="K48" s="137">
        <v>10.934570000001486</v>
      </c>
      <c r="L48" s="143">
        <v>0.83445864398467506</v>
      </c>
      <c r="M48" s="137">
        <v>31.906700000000683</v>
      </c>
      <c r="N48" s="143">
        <v>2.4745255525531888</v>
      </c>
    </row>
    <row r="49" spans="1:14" ht="15" customHeight="1" x14ac:dyDescent="0.2">
      <c r="A49" s="52"/>
      <c r="B49" s="31" t="s">
        <v>123</v>
      </c>
      <c r="C49" s="178">
        <v>1567.7279800000019</v>
      </c>
      <c r="D49" s="137">
        <v>2.3918800000028568</v>
      </c>
      <c r="E49" s="143">
        <v>0.15280296672406735</v>
      </c>
      <c r="F49" s="137">
        <v>7.9066999999997734</v>
      </c>
      <c r="G49" s="143">
        <v>0.50689781588309302</v>
      </c>
      <c r="I49" s="31" t="s">
        <v>123</v>
      </c>
      <c r="J49" s="178">
        <v>10007.952629999998</v>
      </c>
      <c r="K49" s="137">
        <v>10.515460000029634</v>
      </c>
      <c r="L49" s="143">
        <v>0.10518155624508552</v>
      </c>
      <c r="M49" s="137">
        <v>25.758409999943979</v>
      </c>
      <c r="N49" s="143">
        <v>0.25804356669733863</v>
      </c>
    </row>
    <row r="50" spans="1:14" ht="15" customHeight="1" x14ac:dyDescent="0.2">
      <c r="A50" s="52"/>
      <c r="B50" s="31" t="s">
        <v>124</v>
      </c>
      <c r="C50" s="178">
        <v>1291.6902600000092</v>
      </c>
      <c r="D50" s="137">
        <v>7.7606200000175249</v>
      </c>
      <c r="E50" s="143">
        <v>0.60444277928016277</v>
      </c>
      <c r="F50" s="137">
        <v>30.207680000004757</v>
      </c>
      <c r="G50" s="143">
        <v>2.3946172922978235</v>
      </c>
      <c r="I50" s="31" t="s">
        <v>124</v>
      </c>
      <c r="J50" s="178">
        <v>9339.0816799999229</v>
      </c>
      <c r="K50" s="137">
        <v>40.263959999580038</v>
      </c>
      <c r="L50" s="143">
        <v>0.43300085249524045</v>
      </c>
      <c r="M50" s="137">
        <v>174.8763799999706</v>
      </c>
      <c r="N50" s="143">
        <v>1.9082547179510669</v>
      </c>
    </row>
    <row r="51" spans="1:14" ht="15" customHeight="1" x14ac:dyDescent="0.2">
      <c r="A51" s="52"/>
      <c r="B51" s="103" t="s">
        <v>259</v>
      </c>
      <c r="C51" s="183">
        <v>2901.5534500000099</v>
      </c>
      <c r="D51" s="184">
        <v>13.447129999999106</v>
      </c>
      <c r="E51" s="185">
        <v>0.46560370395225448</v>
      </c>
      <c r="F51" s="184">
        <v>45.943980000025931</v>
      </c>
      <c r="G51" s="185">
        <v>1.608902774791062</v>
      </c>
      <c r="I51" s="103" t="s">
        <v>259</v>
      </c>
      <c r="J51" s="183">
        <v>20612.745599999846</v>
      </c>
      <c r="K51" s="184">
        <v>82.3372599996801</v>
      </c>
      <c r="L51" s="185">
        <v>0.40105027935202031</v>
      </c>
      <c r="M51" s="184">
        <v>290.2586100001572</v>
      </c>
      <c r="N51" s="185">
        <v>1.4282632344308439</v>
      </c>
    </row>
    <row r="52" spans="1:14" ht="15" customHeight="1" x14ac:dyDescent="0.2">
      <c r="A52" s="52"/>
      <c r="B52" s="31" t="s">
        <v>121</v>
      </c>
      <c r="C52" s="178">
        <v>161.94174000000007</v>
      </c>
      <c r="D52" s="137">
        <v>1.7073100000001489</v>
      </c>
      <c r="E52" s="143">
        <v>1.0655075816103761</v>
      </c>
      <c r="F52" s="137">
        <v>6.7653600000002427</v>
      </c>
      <c r="G52" s="143">
        <v>4.359787230505205</v>
      </c>
      <c r="I52" s="31" t="s">
        <v>121</v>
      </c>
      <c r="J52" s="178">
        <v>1098.6617300000019</v>
      </c>
      <c r="K52" s="137">
        <v>-6.4039599999964594</v>
      </c>
      <c r="L52" s="143">
        <v>-0.57950944074613631</v>
      </c>
      <c r="M52" s="137">
        <v>0.42270000000348773</v>
      </c>
      <c r="N52" s="143">
        <v>3.8488888890015005E-2</v>
      </c>
    </row>
    <row r="53" spans="1:14" ht="15" customHeight="1" x14ac:dyDescent="0.2">
      <c r="A53" s="52"/>
      <c r="B53" s="31" t="s">
        <v>122</v>
      </c>
      <c r="C53" s="178">
        <v>210.43495000000007</v>
      </c>
      <c r="D53" s="137">
        <v>1.8189000000002125</v>
      </c>
      <c r="E53" s="143">
        <v>0.87188881200665946</v>
      </c>
      <c r="F53" s="137">
        <v>5.2399900000000059</v>
      </c>
      <c r="G53" s="143">
        <v>2.5536640860964752</v>
      </c>
      <c r="I53" s="31" t="s">
        <v>122</v>
      </c>
      <c r="J53" s="178">
        <v>1412.4153800000038</v>
      </c>
      <c r="K53" s="137">
        <v>12.38638000000401</v>
      </c>
      <c r="L53" s="143">
        <v>0.88472310216461381</v>
      </c>
      <c r="M53" s="137">
        <v>43.4697200000046</v>
      </c>
      <c r="N53" s="143">
        <v>3.1754160351408416</v>
      </c>
    </row>
    <row r="54" spans="1:14" ht="15" customHeight="1" x14ac:dyDescent="0.2">
      <c r="A54" s="52"/>
      <c r="B54" s="31" t="s">
        <v>123</v>
      </c>
      <c r="C54" s="178">
        <v>1502.5577600000022</v>
      </c>
      <c r="D54" s="137">
        <v>2.8675800000039544</v>
      </c>
      <c r="E54" s="143">
        <v>0.19121149409700422</v>
      </c>
      <c r="F54" s="137">
        <v>6.4895300000034695</v>
      </c>
      <c r="G54" s="143">
        <v>0.43377232868606086</v>
      </c>
      <c r="I54" s="31" t="s">
        <v>123</v>
      </c>
      <c r="J54" s="178">
        <v>10145.161789999982</v>
      </c>
      <c r="K54" s="137">
        <v>20.706870000032723</v>
      </c>
      <c r="L54" s="143">
        <v>0.20452330682145714</v>
      </c>
      <c r="M54" s="137">
        <v>52.035310000008394</v>
      </c>
      <c r="N54" s="143">
        <v>0.51555194619940892</v>
      </c>
    </row>
    <row r="55" spans="1:14" ht="15" customHeight="1" x14ac:dyDescent="0.2">
      <c r="A55" s="52"/>
      <c r="B55" s="31" t="s">
        <v>124</v>
      </c>
      <c r="C55" s="178">
        <v>1026.6190000000074</v>
      </c>
      <c r="D55" s="137">
        <v>7.0533400000151687</v>
      </c>
      <c r="E55" s="143">
        <v>0.69179850565144818</v>
      </c>
      <c r="F55" s="137">
        <v>27.449100000002204</v>
      </c>
      <c r="G55" s="143">
        <v>2.7471904427867742</v>
      </c>
      <c r="I55" s="31" t="s">
        <v>124</v>
      </c>
      <c r="J55" s="178">
        <v>7956.5066999998589</v>
      </c>
      <c r="K55" s="137">
        <v>55.647969999879024</v>
      </c>
      <c r="L55" s="143">
        <v>0.70432812307579695</v>
      </c>
      <c r="M55" s="137">
        <v>194.3308799997385</v>
      </c>
      <c r="N55" s="143">
        <v>2.50356194585315</v>
      </c>
    </row>
    <row r="56" spans="1:14" ht="7.15" customHeight="1" x14ac:dyDescent="0.2">
      <c r="A56" s="52"/>
      <c r="B56" s="24"/>
      <c r="C56" s="55"/>
      <c r="D56" s="137"/>
      <c r="E56" s="143"/>
      <c r="F56" s="137"/>
      <c r="G56" s="143"/>
      <c r="I56" s="24"/>
      <c r="J56" s="55"/>
      <c r="K56" s="137"/>
      <c r="L56" s="143"/>
      <c r="M56" s="137"/>
      <c r="N56" s="143"/>
    </row>
    <row r="57" spans="1:14" ht="15" customHeight="1" x14ac:dyDescent="0.2">
      <c r="A57" s="52"/>
      <c r="B57" s="83" t="s">
        <v>131</v>
      </c>
      <c r="C57" s="102">
        <v>6117.6717000000126</v>
      </c>
      <c r="D57" s="177">
        <v>30.624360000017987</v>
      </c>
      <c r="E57" s="135">
        <v>0.50310697928657078</v>
      </c>
      <c r="F57" s="177">
        <v>84.878429999947002</v>
      </c>
      <c r="G57" s="135">
        <v>1.406950747376527</v>
      </c>
      <c r="I57" s="83" t="s">
        <v>131</v>
      </c>
      <c r="J57" s="102">
        <v>42315.285389999059</v>
      </c>
      <c r="K57" s="177">
        <v>153.76499999836233</v>
      </c>
      <c r="L57" s="135">
        <v>0.36470458981557385</v>
      </c>
      <c r="M57" s="177">
        <v>505.23232000063581</v>
      </c>
      <c r="N57" s="135">
        <v>1.2083991358603896</v>
      </c>
    </row>
    <row r="58" spans="1:14" ht="15" customHeight="1" x14ac:dyDescent="0.2">
      <c r="A58" s="52"/>
      <c r="B58" s="186" t="s">
        <v>260</v>
      </c>
      <c r="C58" s="183">
        <v>820.91127000000415</v>
      </c>
      <c r="D58" s="184">
        <v>21.034110000008241</v>
      </c>
      <c r="E58" s="185">
        <v>2.6296675354511052</v>
      </c>
      <c r="F58" s="184">
        <v>74.583620000003293</v>
      </c>
      <c r="G58" s="185">
        <v>9.9934150905441044</v>
      </c>
      <c r="I58" s="186" t="s">
        <v>260</v>
      </c>
      <c r="J58" s="183">
        <v>6453.4484599999669</v>
      </c>
      <c r="K58" s="184">
        <v>36.894160000019838</v>
      </c>
      <c r="L58" s="185">
        <v>0.57498399101866937</v>
      </c>
      <c r="M58" s="184">
        <v>130.07893999999214</v>
      </c>
      <c r="N58" s="185">
        <v>2.0571143215428123</v>
      </c>
    </row>
    <row r="59" spans="1:14" ht="15" customHeight="1" x14ac:dyDescent="0.2">
      <c r="A59" s="52"/>
      <c r="B59" s="99" t="s">
        <v>9</v>
      </c>
      <c r="C59" s="178">
        <v>496.46879999999794</v>
      </c>
      <c r="D59" s="137">
        <v>9.795009999998058</v>
      </c>
      <c r="E59" s="143">
        <v>2.0126438286306865</v>
      </c>
      <c r="F59" s="137">
        <v>58.81303999999767</v>
      </c>
      <c r="G59" s="143">
        <v>13.438196266398421</v>
      </c>
      <c r="I59" s="99" t="s">
        <v>9</v>
      </c>
      <c r="J59" s="178">
        <v>3686.3267200000337</v>
      </c>
      <c r="K59" s="137">
        <v>3.265480000052321</v>
      </c>
      <c r="L59" s="143">
        <v>8.8662115215115023E-2</v>
      </c>
      <c r="M59" s="137">
        <v>54.356600000019171</v>
      </c>
      <c r="N59" s="143">
        <v>1.4966147353662365</v>
      </c>
    </row>
    <row r="60" spans="1:14" ht="15" customHeight="1" x14ac:dyDescent="0.2">
      <c r="A60" s="52"/>
      <c r="B60" s="99" t="s">
        <v>8</v>
      </c>
      <c r="C60" s="178">
        <v>324.44247000000041</v>
      </c>
      <c r="D60" s="137">
        <v>11.23910000000069</v>
      </c>
      <c r="E60" s="143">
        <v>3.5884352074502743</v>
      </c>
      <c r="F60" s="137">
        <v>15.770580000000848</v>
      </c>
      <c r="G60" s="143">
        <v>5.1091727205871678</v>
      </c>
      <c r="I60" s="99" t="s">
        <v>8</v>
      </c>
      <c r="J60" s="178">
        <v>2767.1217400000282</v>
      </c>
      <c r="K60" s="137">
        <v>33.628680000030272</v>
      </c>
      <c r="L60" s="143">
        <v>1.230245669620615</v>
      </c>
      <c r="M60" s="137">
        <v>75.72234000002436</v>
      </c>
      <c r="N60" s="143">
        <v>2.8134932332980469</v>
      </c>
    </row>
    <row r="61" spans="1:14" ht="15" customHeight="1" x14ac:dyDescent="0.2">
      <c r="A61" s="52"/>
      <c r="B61" s="186" t="s">
        <v>262</v>
      </c>
      <c r="C61" s="183">
        <v>1205.6436700000049</v>
      </c>
      <c r="D61" s="184">
        <v>-11.574999999991178</v>
      </c>
      <c r="E61" s="185">
        <v>-0.95093842094873082</v>
      </c>
      <c r="F61" s="184">
        <v>-34.317589999999427</v>
      </c>
      <c r="G61" s="185">
        <v>-2.7676340468894409</v>
      </c>
      <c r="I61" s="186" t="s">
        <v>262</v>
      </c>
      <c r="J61" s="183">
        <v>11515.779609999901</v>
      </c>
      <c r="K61" s="184">
        <v>-69.803890000424872</v>
      </c>
      <c r="L61" s="185">
        <v>-0.60250646849529232</v>
      </c>
      <c r="M61" s="184">
        <v>-243.28505000002588</v>
      </c>
      <c r="N61" s="185">
        <v>-2.0689149778008584</v>
      </c>
    </row>
    <row r="62" spans="1:14" ht="15" customHeight="1" x14ac:dyDescent="0.2">
      <c r="A62" s="52"/>
      <c r="B62" s="99" t="s">
        <v>9</v>
      </c>
      <c r="C62" s="178">
        <v>606.35954999999853</v>
      </c>
      <c r="D62" s="137">
        <v>-0.19128000000216616</v>
      </c>
      <c r="E62" s="143">
        <v>-3.1535691741140681E-2</v>
      </c>
      <c r="F62" s="137">
        <v>-27.881710000000794</v>
      </c>
      <c r="G62" s="143">
        <v>-4.3960731914541213</v>
      </c>
      <c r="I62" s="99" t="s">
        <v>9</v>
      </c>
      <c r="J62" s="178">
        <v>5341.3596400000115</v>
      </c>
      <c r="K62" s="137">
        <v>-36.581049999970674</v>
      </c>
      <c r="L62" s="143">
        <v>-0.68020553049220212</v>
      </c>
      <c r="M62" s="137">
        <v>-200.5925900000575</v>
      </c>
      <c r="N62" s="143">
        <v>-3.6195293946092875</v>
      </c>
    </row>
    <row r="63" spans="1:14" ht="15" customHeight="1" x14ac:dyDescent="0.2">
      <c r="A63" s="52"/>
      <c r="B63" s="99" t="s">
        <v>8</v>
      </c>
      <c r="C63" s="178">
        <v>599.28411999999889</v>
      </c>
      <c r="D63" s="137">
        <v>-11.38372000000254</v>
      </c>
      <c r="E63" s="143">
        <v>-1.8641427064511049</v>
      </c>
      <c r="F63" s="137">
        <v>-6.43587999999977</v>
      </c>
      <c r="G63" s="143">
        <v>-1.0625173347420827</v>
      </c>
      <c r="I63" s="99" t="s">
        <v>8</v>
      </c>
      <c r="J63" s="178">
        <v>6174.4199699999581</v>
      </c>
      <c r="K63" s="137">
        <v>-33.222840000048564</v>
      </c>
      <c r="L63" s="143">
        <v>-0.53519252020313957</v>
      </c>
      <c r="M63" s="137">
        <v>-42.692460000089341</v>
      </c>
      <c r="N63" s="143">
        <v>-0.68669274491612953</v>
      </c>
    </row>
    <row r="64" spans="1:14" ht="15" customHeight="1" x14ac:dyDescent="0.2">
      <c r="A64" s="52"/>
      <c r="B64" s="186" t="s">
        <v>263</v>
      </c>
      <c r="C64" s="183">
        <v>1584.2614200000016</v>
      </c>
      <c r="D64" s="184">
        <v>16.43671000000063</v>
      </c>
      <c r="E64" s="185">
        <v>1.0483767665583343</v>
      </c>
      <c r="F64" s="184">
        <v>-2.1977500000018608</v>
      </c>
      <c r="G64" s="185">
        <v>-0.13853177198387812</v>
      </c>
      <c r="I64" s="186" t="s">
        <v>263</v>
      </c>
      <c r="J64" s="183">
        <v>9858.3201800000061</v>
      </c>
      <c r="K64" s="184">
        <v>3.1980799999655574</v>
      </c>
      <c r="L64" s="185">
        <v>3.2450942439027131E-2</v>
      </c>
      <c r="M64" s="184">
        <v>89.299789999953646</v>
      </c>
      <c r="N64" s="185">
        <v>0.91411202387665469</v>
      </c>
    </row>
    <row r="65" spans="1:14" ht="15" customHeight="1" x14ac:dyDescent="0.2">
      <c r="A65" s="52"/>
      <c r="B65" s="99" t="s">
        <v>9</v>
      </c>
      <c r="C65" s="178">
        <v>836.07462000000112</v>
      </c>
      <c r="D65" s="137">
        <v>9.1189200000029587</v>
      </c>
      <c r="E65" s="143">
        <v>1.1027096131029737</v>
      </c>
      <c r="F65" s="137">
        <v>10.194430000000807</v>
      </c>
      <c r="G65" s="143">
        <v>1.2343715375956492</v>
      </c>
      <c r="I65" s="99" t="s">
        <v>9</v>
      </c>
      <c r="J65" s="178">
        <v>4976.7454200000066</v>
      </c>
      <c r="K65" s="137">
        <v>18.952100000037717</v>
      </c>
      <c r="L65" s="143">
        <v>0.38226885988940751</v>
      </c>
      <c r="M65" s="137">
        <v>59.699890000010782</v>
      </c>
      <c r="N65" s="143">
        <v>1.2141414928084089</v>
      </c>
    </row>
    <row r="66" spans="1:14" ht="15" customHeight="1" x14ac:dyDescent="0.2">
      <c r="A66" s="52"/>
      <c r="B66" s="99" t="s">
        <v>8</v>
      </c>
      <c r="C66" s="178">
        <v>748.18679999999881</v>
      </c>
      <c r="D66" s="137">
        <v>7.3177899999992633</v>
      </c>
      <c r="E66" s="143">
        <v>0.98773061111020866</v>
      </c>
      <c r="F66" s="137">
        <v>-12.392180000000735</v>
      </c>
      <c r="G66" s="143">
        <v>-1.6293087668555728</v>
      </c>
      <c r="I66" s="99" t="s">
        <v>8</v>
      </c>
      <c r="J66" s="178">
        <v>4881.5747600000204</v>
      </c>
      <c r="K66" s="137">
        <v>-15.754019999980301</v>
      </c>
      <c r="L66" s="143">
        <v>-0.32168597837085144</v>
      </c>
      <c r="M66" s="137">
        <v>29.599899999979243</v>
      </c>
      <c r="N66" s="143">
        <v>0.61005880809487678</v>
      </c>
    </row>
    <row r="67" spans="1:14" ht="15" customHeight="1" x14ac:dyDescent="0.2">
      <c r="A67" s="52"/>
      <c r="B67" s="186" t="s">
        <v>264</v>
      </c>
      <c r="C67" s="183">
        <v>2506.8553400000042</v>
      </c>
      <c r="D67" s="184">
        <v>4.7285399999900619</v>
      </c>
      <c r="E67" s="185">
        <v>0.18898083022772028</v>
      </c>
      <c r="F67" s="184">
        <v>46.810150000001613</v>
      </c>
      <c r="G67" s="185">
        <v>1.9028166714287806</v>
      </c>
      <c r="I67" s="186" t="s">
        <v>264</v>
      </c>
      <c r="J67" s="183">
        <v>14487.737140000081</v>
      </c>
      <c r="K67" s="184">
        <v>183.47664999994959</v>
      </c>
      <c r="L67" s="185">
        <v>1.2826713420677436</v>
      </c>
      <c r="M67" s="184">
        <v>529.13864000007379</v>
      </c>
      <c r="N67" s="185">
        <v>3.7907719747084485</v>
      </c>
    </row>
    <row r="68" spans="1:14" ht="15" customHeight="1" x14ac:dyDescent="0.2">
      <c r="A68" s="52"/>
      <c r="B68" s="99" t="s">
        <v>9</v>
      </c>
      <c r="C68" s="178">
        <v>1277.2152800000028</v>
      </c>
      <c r="D68" s="137">
        <v>-1.545419999995147</v>
      </c>
      <c r="E68" s="143">
        <v>-0.12085294770125188</v>
      </c>
      <c r="F68" s="137">
        <v>-2.1913099999969745</v>
      </c>
      <c r="G68" s="143">
        <v>-0.17127549733795888</v>
      </c>
      <c r="I68" s="99" t="s">
        <v>9</v>
      </c>
      <c r="J68" s="178">
        <v>7698.1080100000281</v>
      </c>
      <c r="K68" s="137">
        <v>85.791210000067622</v>
      </c>
      <c r="L68" s="143">
        <v>1.1270052502290469</v>
      </c>
      <c r="M68" s="137">
        <v>301.50981000000775</v>
      </c>
      <c r="N68" s="143">
        <v>4.0763307921742609</v>
      </c>
    </row>
    <row r="69" spans="1:14" ht="15" customHeight="1" x14ac:dyDescent="0.2">
      <c r="A69" s="52"/>
      <c r="B69" s="99" t="s">
        <v>8</v>
      </c>
      <c r="C69" s="178">
        <v>1229.6400600000038</v>
      </c>
      <c r="D69" s="137">
        <v>6.2739600000063547</v>
      </c>
      <c r="E69" s="143">
        <v>0.51284402927352346</v>
      </c>
      <c r="F69" s="137">
        <v>49.001460000003362</v>
      </c>
      <c r="G69" s="143">
        <v>4.1504199506947543</v>
      </c>
      <c r="I69" s="99" t="s">
        <v>8</v>
      </c>
      <c r="J69" s="178">
        <v>6789.6291299999993</v>
      </c>
      <c r="K69" s="137">
        <v>97.68544000001566</v>
      </c>
      <c r="L69" s="143">
        <v>1.4597468915644072</v>
      </c>
      <c r="M69" s="137">
        <v>227.62882999995691</v>
      </c>
      <c r="N69" s="143">
        <v>3.4688939285777707</v>
      </c>
    </row>
    <row r="70" spans="1:14" ht="7.15" customHeight="1" x14ac:dyDescent="0.2">
      <c r="A70" s="52"/>
      <c r="B70" s="24"/>
      <c r="C70" s="54"/>
      <c r="D70" s="137"/>
      <c r="G70" s="143"/>
      <c r="I70" s="24"/>
      <c r="J70" s="54"/>
      <c r="K70" s="137"/>
      <c r="N70" s="143"/>
    </row>
    <row r="71" spans="1:14" ht="15" customHeight="1" x14ac:dyDescent="0.2">
      <c r="A71" s="52"/>
      <c r="B71" s="83" t="s">
        <v>208</v>
      </c>
      <c r="C71" s="90"/>
      <c r="D71" s="177"/>
      <c r="E71" s="37"/>
      <c r="F71" s="37"/>
      <c r="G71" s="135"/>
      <c r="I71" s="83" t="s">
        <v>208</v>
      </c>
      <c r="J71" s="90"/>
      <c r="K71" s="177"/>
      <c r="L71" s="37"/>
      <c r="M71" s="37"/>
      <c r="N71" s="135"/>
    </row>
    <row r="72" spans="1:14" ht="15" customHeight="1" x14ac:dyDescent="0.2">
      <c r="A72" s="52"/>
      <c r="B72" s="31" t="s">
        <v>265</v>
      </c>
      <c r="C72" s="139">
        <v>11.070517726539617</v>
      </c>
      <c r="D72" s="184">
        <v>1.1824535078703331</v>
      </c>
      <c r="E72" s="185"/>
      <c r="F72" s="184">
        <v>-0.1478424875505997</v>
      </c>
      <c r="G72" s="185"/>
      <c r="I72" s="31" t="s">
        <v>265</v>
      </c>
      <c r="J72" s="139">
        <v>10.463055629175567</v>
      </c>
      <c r="K72" s="184">
        <v>1.0113201055555496</v>
      </c>
      <c r="L72" s="185"/>
      <c r="M72" s="184">
        <v>-0.14550155819326349</v>
      </c>
      <c r="N72" s="185"/>
    </row>
    <row r="73" spans="1:14" ht="15" customHeight="1" x14ac:dyDescent="0.2">
      <c r="A73" s="52"/>
      <c r="B73" s="31" t="s">
        <v>119</v>
      </c>
      <c r="C73" s="187">
        <v>10.515867381431013</v>
      </c>
      <c r="D73" s="137">
        <v>1.0018792179356577</v>
      </c>
      <c r="E73" s="143"/>
      <c r="F73" s="137">
        <v>-0.74413872838242057</v>
      </c>
      <c r="I73" s="31" t="s">
        <v>119</v>
      </c>
      <c r="J73" s="187">
        <v>10.714439565600582</v>
      </c>
      <c r="K73" s="137">
        <v>1.0212902945255635</v>
      </c>
      <c r="L73" s="143"/>
      <c r="M73" s="137">
        <v>-0.19787209999316602</v>
      </c>
    </row>
    <row r="74" spans="1:14" ht="15" customHeight="1" x14ac:dyDescent="0.2">
      <c r="A74" s="52"/>
      <c r="B74" s="31" t="s">
        <v>120</v>
      </c>
      <c r="C74" s="187">
        <v>11.685299128299734</v>
      </c>
      <c r="D74" s="137">
        <v>1.3828986266451047</v>
      </c>
      <c r="E74" s="143"/>
      <c r="F74" s="137">
        <v>0.51327461473757374</v>
      </c>
      <c r="I74" s="31" t="s">
        <v>120</v>
      </c>
      <c r="J74" s="187">
        <v>10.198381044396076</v>
      </c>
      <c r="K74" s="137">
        <v>1.0010022649344439</v>
      </c>
      <c r="L74" s="143"/>
      <c r="M74" s="137">
        <v>-8.9007556363142726E-2</v>
      </c>
    </row>
    <row r="75" spans="1:14" ht="15" customHeight="1" x14ac:dyDescent="0.2">
      <c r="A75" s="52"/>
      <c r="B75" s="31" t="s">
        <v>266</v>
      </c>
      <c r="C75" s="139">
        <v>11.270817948599605</v>
      </c>
      <c r="D75" s="184">
        <v>2.7011696304053121</v>
      </c>
      <c r="E75" s="185"/>
      <c r="F75" s="184">
        <v>-8.1792514712219599E-2</v>
      </c>
      <c r="G75" s="36"/>
      <c r="I75" s="31" t="s">
        <v>266</v>
      </c>
      <c r="J75" s="139">
        <v>10.590268596083078</v>
      </c>
      <c r="K75" s="184">
        <v>2.2958409102413988</v>
      </c>
      <c r="L75" s="185"/>
      <c r="M75" s="184">
        <v>-0.52342849064534569</v>
      </c>
      <c r="N75" s="36"/>
    </row>
    <row r="76" spans="1:14" ht="15" customHeight="1" x14ac:dyDescent="0.2">
      <c r="A76" s="52"/>
      <c r="B76" s="31" t="s">
        <v>119</v>
      </c>
      <c r="C76" s="187">
        <v>11.985132698401241</v>
      </c>
      <c r="D76" s="137">
        <v>3.4997589980759294</v>
      </c>
      <c r="E76" s="143"/>
      <c r="F76" s="137">
        <v>0.6409901278643293</v>
      </c>
      <c r="I76" s="31" t="s">
        <v>119</v>
      </c>
      <c r="J76" s="187">
        <v>11.378426736661499</v>
      </c>
      <c r="K76" s="137">
        <v>2.7237626321408062</v>
      </c>
      <c r="L76" s="143"/>
      <c r="M76" s="137">
        <v>-0.42575667134605411</v>
      </c>
    </row>
    <row r="77" spans="1:14" ht="15" customHeight="1" x14ac:dyDescent="0.2">
      <c r="A77" s="52"/>
      <c r="B77" s="31" t="s">
        <v>120</v>
      </c>
      <c r="C77" s="187">
        <v>10.479062517356027</v>
      </c>
      <c r="D77" s="137">
        <v>1.81606945967666</v>
      </c>
      <c r="E77" s="143"/>
      <c r="F77" s="137">
        <v>-0.88296942043558246</v>
      </c>
      <c r="I77" s="31" t="s">
        <v>120</v>
      </c>
      <c r="J77" s="187">
        <v>9.760440598461491</v>
      </c>
      <c r="K77" s="137">
        <v>1.8455628079694311</v>
      </c>
      <c r="L77" s="143"/>
      <c r="M77" s="137">
        <v>-0.62318489500493079</v>
      </c>
    </row>
    <row r="78" spans="1:14" ht="6.4" customHeight="1" x14ac:dyDescent="0.2">
      <c r="B78" s="86"/>
      <c r="C78" s="87"/>
      <c r="D78" s="87"/>
      <c r="E78" s="142"/>
      <c r="F78" s="89"/>
      <c r="G78" s="88"/>
      <c r="I78" s="86"/>
      <c r="J78" s="87"/>
      <c r="K78" s="87"/>
      <c r="L78" s="142"/>
      <c r="M78" s="89"/>
      <c r="N78" s="88"/>
    </row>
    <row r="79" spans="1:14" ht="6.4" customHeight="1" x14ac:dyDescent="0.2">
      <c r="B79" s="62"/>
      <c r="C79" s="3"/>
      <c r="D79" s="3"/>
      <c r="E79" s="2"/>
      <c r="F79" s="56"/>
      <c r="G79" s="57"/>
    </row>
    <row r="80" spans="1:14" x14ac:dyDescent="0.2">
      <c r="B80" s="299" t="s">
        <v>347</v>
      </c>
    </row>
    <row r="81" spans="2:2" x14ac:dyDescent="0.2">
      <c r="B81" s="298" t="s">
        <v>346</v>
      </c>
    </row>
  </sheetData>
  <mergeCells count="8">
    <mergeCell ref="M8:N9"/>
    <mergeCell ref="D8:E9"/>
    <mergeCell ref="F8:G9"/>
    <mergeCell ref="C8:C10"/>
    <mergeCell ref="B8:B10"/>
    <mergeCell ref="I8:I10"/>
    <mergeCell ref="J8:J10"/>
    <mergeCell ref="K8:L9"/>
  </mergeCells>
  <conditionalFormatting sqref="C12">
    <cfRule type="expression" dxfId="54" priority="35">
      <formula>$C$12&lt;5</formula>
    </cfRule>
  </conditionalFormatting>
  <conditionalFormatting sqref="C13:C14">
    <cfRule type="expression" dxfId="53" priority="34">
      <formula>$C$12&lt;5</formula>
    </cfRule>
  </conditionalFormatting>
  <conditionalFormatting sqref="C17:C28">
    <cfRule type="expression" dxfId="52" priority="33">
      <formula>$C$12&lt;5</formula>
    </cfRule>
  </conditionalFormatting>
  <conditionalFormatting sqref="C45:C55">
    <cfRule type="expression" dxfId="51" priority="32">
      <formula>$C$12&lt;5</formula>
    </cfRule>
  </conditionalFormatting>
  <conditionalFormatting sqref="C57:C69">
    <cfRule type="expression" dxfId="50" priority="31">
      <formula>$C$12&lt;5</formula>
    </cfRule>
  </conditionalFormatting>
  <conditionalFormatting sqref="J12">
    <cfRule type="expression" dxfId="49" priority="8">
      <formula>$C$12&lt;5</formula>
    </cfRule>
  </conditionalFormatting>
  <conditionalFormatting sqref="J13:J14">
    <cfRule type="expression" dxfId="48" priority="7">
      <formula>$C$12&lt;5</formula>
    </cfRule>
  </conditionalFormatting>
  <conditionalFormatting sqref="J17:J28">
    <cfRule type="expression" dxfId="47" priority="6">
      <formula>$C$12&lt;5</formula>
    </cfRule>
  </conditionalFormatting>
  <conditionalFormatting sqref="J45:J55">
    <cfRule type="expression" dxfId="46" priority="5">
      <formula>$C$12&lt;5</formula>
    </cfRule>
  </conditionalFormatting>
  <conditionalFormatting sqref="J57:J69">
    <cfRule type="expression" dxfId="45" priority="4">
      <formula>$C$12&lt;5</formula>
    </cfRule>
  </conditionalFormatting>
  <hyperlinks>
    <hyperlink ref="N5" location="ÍNDICE!B9" display="ÍNDICE" xr:uid="{00000000-0004-0000-0400-000000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0" id="{B13D65A6-0988-4298-BAC1-880AB84D6C8B}">
            <xm:f>#REF!&lt;5</xm:f>
            <x14:dxf>
              <font>
                <strike/>
              </font>
            </x14:dxf>
          </x14:cfRule>
          <xm:sqref>C72</xm:sqref>
        </x14:conditionalFormatting>
        <x14:conditionalFormatting xmlns:xm="http://schemas.microsoft.com/office/excel/2006/main">
          <x14:cfRule type="expression" priority="29" id="{A50A5DEB-EC7D-4812-8488-2D175D2AACF2}">
            <xm:f>#REF!&lt;5</xm:f>
            <x14:dxf>
              <font>
                <strike/>
              </font>
            </x14:dxf>
          </x14:cfRule>
          <xm:sqref>C73:C74</xm:sqref>
        </x14:conditionalFormatting>
        <x14:conditionalFormatting xmlns:xm="http://schemas.microsoft.com/office/excel/2006/main">
          <x14:cfRule type="expression" priority="28" id="{510B85A2-F7E1-4EC3-9276-21A3D9D7D996}">
            <xm:f>#REF!&lt;5</xm:f>
            <x14:dxf>
              <font>
                <strike/>
              </font>
            </x14:dxf>
          </x14:cfRule>
          <xm:sqref>C75:C77</xm:sqref>
        </x14:conditionalFormatting>
        <x14:conditionalFormatting xmlns:xm="http://schemas.microsoft.com/office/excel/2006/main">
          <x14:cfRule type="expression" priority="3" id="{BCA9BCFF-C8A5-416E-8796-8ED8708ECBA3}">
            <xm:f>#REF!&lt;5</xm:f>
            <x14:dxf>
              <font>
                <strike/>
              </font>
            </x14:dxf>
          </x14:cfRule>
          <xm:sqref>J72</xm:sqref>
        </x14:conditionalFormatting>
        <x14:conditionalFormatting xmlns:xm="http://schemas.microsoft.com/office/excel/2006/main">
          <x14:cfRule type="expression" priority="2" id="{71158CC2-D487-4152-901A-7FF4B5BA23DF}">
            <xm:f>#REF!&lt;5</xm:f>
            <x14:dxf>
              <font>
                <strike/>
              </font>
            </x14:dxf>
          </x14:cfRule>
          <xm:sqref>J73:J74</xm:sqref>
        </x14:conditionalFormatting>
        <x14:conditionalFormatting xmlns:xm="http://schemas.microsoft.com/office/excel/2006/main">
          <x14:cfRule type="expression" priority="1" id="{69D8FCB0-D376-4C57-8A48-808784C4098F}">
            <xm:f>#REF!&lt;5</xm:f>
            <x14:dxf>
              <font>
                <strike/>
              </font>
            </x14:dxf>
          </x14:cfRule>
          <xm:sqref>J75:J77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P153"/>
  <sheetViews>
    <sheetView showGridLines="0" zoomScaleNormal="100" workbookViewId="0">
      <selection activeCell="C6" sqref="C6"/>
    </sheetView>
  </sheetViews>
  <sheetFormatPr baseColWidth="10" defaultColWidth="10.7109375" defaultRowHeight="12.75" x14ac:dyDescent="0.2"/>
  <cols>
    <col min="1" max="1" width="2.28515625" style="50" customWidth="1"/>
    <col min="2" max="2" width="2.85546875" style="205" customWidth="1"/>
    <col min="3" max="3" width="50.7109375" style="23" customWidth="1"/>
    <col min="4" max="4" width="10.85546875" style="120" customWidth="1"/>
    <col min="5" max="8" width="10.85546875" style="23" customWidth="1"/>
    <col min="9" max="9" width="1.85546875" style="23" customWidth="1"/>
    <col min="10" max="10" width="2.85546875" style="23" customWidth="1"/>
    <col min="11" max="11" width="50.7109375" style="23" customWidth="1"/>
    <col min="12" max="16384" width="10.7109375" style="23"/>
  </cols>
  <sheetData>
    <row r="3" spans="1:16" x14ac:dyDescent="0.2">
      <c r="F3" s="158"/>
    </row>
    <row r="5" spans="1:16" ht="15" x14ac:dyDescent="0.25">
      <c r="P5" s="98" t="s">
        <v>125</v>
      </c>
    </row>
    <row r="6" spans="1:16" ht="15.75" x14ac:dyDescent="0.25">
      <c r="B6" s="14" t="s">
        <v>311</v>
      </c>
      <c r="C6" s="14" t="s">
        <v>379</v>
      </c>
      <c r="J6" s="14"/>
    </row>
    <row r="7" spans="1:16" x14ac:dyDescent="0.2">
      <c r="C7" s="92"/>
    </row>
    <row r="8" spans="1:16" ht="15" customHeight="1" x14ac:dyDescent="0.2">
      <c r="B8" s="390" t="s">
        <v>118</v>
      </c>
      <c r="C8" s="391"/>
      <c r="D8" s="384" t="s">
        <v>374</v>
      </c>
      <c r="E8" s="396" t="s">
        <v>33</v>
      </c>
      <c r="F8" s="396"/>
      <c r="G8" s="396" t="s">
        <v>34</v>
      </c>
      <c r="H8" s="396"/>
      <c r="J8" s="390" t="s">
        <v>54</v>
      </c>
      <c r="K8" s="391"/>
      <c r="L8" s="384" t="s">
        <v>374</v>
      </c>
      <c r="M8" s="396" t="s">
        <v>33</v>
      </c>
      <c r="N8" s="396"/>
      <c r="O8" s="396" t="s">
        <v>34</v>
      </c>
      <c r="P8" s="396"/>
    </row>
    <row r="9" spans="1:16" ht="15" customHeight="1" x14ac:dyDescent="0.2">
      <c r="B9" s="392"/>
      <c r="C9" s="393"/>
      <c r="D9" s="385"/>
      <c r="E9" s="396"/>
      <c r="F9" s="396"/>
      <c r="G9" s="396"/>
      <c r="H9" s="396"/>
      <c r="J9" s="392"/>
      <c r="K9" s="393"/>
      <c r="L9" s="385"/>
      <c r="M9" s="396"/>
      <c r="N9" s="396"/>
      <c r="O9" s="396"/>
      <c r="P9" s="396"/>
    </row>
    <row r="10" spans="1:16" ht="15" customHeight="1" x14ac:dyDescent="0.2">
      <c r="B10" s="394"/>
      <c r="C10" s="395"/>
      <c r="D10" s="386"/>
      <c r="E10" s="76" t="s">
        <v>3</v>
      </c>
      <c r="F10" s="77" t="s">
        <v>4</v>
      </c>
      <c r="G10" s="76" t="s">
        <v>3</v>
      </c>
      <c r="H10" s="77" t="s">
        <v>4</v>
      </c>
      <c r="J10" s="394"/>
      <c r="K10" s="395"/>
      <c r="L10" s="386"/>
      <c r="M10" s="76" t="s">
        <v>3</v>
      </c>
      <c r="N10" s="77" t="s">
        <v>4</v>
      </c>
      <c r="O10" s="76" t="s">
        <v>3</v>
      </c>
      <c r="P10" s="77" t="s">
        <v>4</v>
      </c>
    </row>
    <row r="11" spans="1:16" ht="7.15" customHeight="1" x14ac:dyDescent="0.2">
      <c r="C11" s="97"/>
      <c r="D11" s="121"/>
      <c r="K11" s="97"/>
      <c r="L11" s="121"/>
    </row>
    <row r="12" spans="1:16" ht="15" customHeight="1" x14ac:dyDescent="0.2">
      <c r="B12" s="31" t="s">
        <v>267</v>
      </c>
      <c r="C12" s="31"/>
      <c r="D12" s="122">
        <v>3579.8743200000017</v>
      </c>
      <c r="E12" s="177">
        <v>59.305819999985943</v>
      </c>
      <c r="F12" s="135">
        <v>1.6845523670391742</v>
      </c>
      <c r="G12" s="177">
        <v>78.808100000002923</v>
      </c>
      <c r="H12" s="135">
        <v>2.2509742760593383</v>
      </c>
      <c r="J12" s="31" t="s">
        <v>15</v>
      </c>
      <c r="K12" s="31"/>
      <c r="L12" s="122">
        <v>22463.271560000136</v>
      </c>
      <c r="M12" s="177">
        <v>76.175560000119731</v>
      </c>
      <c r="N12" s="135">
        <v>0.34026548150826841</v>
      </c>
      <c r="O12" s="177">
        <v>605.41594000079931</v>
      </c>
      <c r="P12" s="135">
        <v>2.7697865267572723</v>
      </c>
    </row>
    <row r="13" spans="1:16" ht="15" customHeight="1" x14ac:dyDescent="0.2">
      <c r="B13" s="31" t="s">
        <v>119</v>
      </c>
      <c r="C13" s="31"/>
      <c r="D13" s="188">
        <v>1756.2924900000035</v>
      </c>
      <c r="E13" s="137">
        <v>22.945520000004535</v>
      </c>
      <c r="F13" s="143">
        <v>1.3237695854976295</v>
      </c>
      <c r="G13" s="137">
        <v>37.130310000000691</v>
      </c>
      <c r="H13" s="143">
        <v>2.1597909977289333</v>
      </c>
      <c r="J13" s="31" t="s">
        <v>119</v>
      </c>
      <c r="K13" s="31"/>
      <c r="L13" s="188">
        <v>10457.478940000023</v>
      </c>
      <c r="M13" s="137">
        <v>55.818069999997533</v>
      </c>
      <c r="N13" s="143">
        <v>0.53662651280032492</v>
      </c>
      <c r="O13" s="137">
        <v>306.24242999989474</v>
      </c>
      <c r="P13" s="143">
        <v>3.0167992805429265</v>
      </c>
    </row>
    <row r="14" spans="1:16" ht="15" customHeight="1" x14ac:dyDescent="0.2">
      <c r="B14" s="31" t="s">
        <v>120</v>
      </c>
      <c r="C14" s="31"/>
      <c r="D14" s="188">
        <v>1823.5818300000026</v>
      </c>
      <c r="E14" s="137">
        <v>36.360300000002781</v>
      </c>
      <c r="F14" s="143">
        <v>2.0344596005399893</v>
      </c>
      <c r="G14" s="137">
        <v>41.677790000004052</v>
      </c>
      <c r="H14" s="143">
        <v>2.3389469390284319</v>
      </c>
      <c r="J14" s="31" t="s">
        <v>120</v>
      </c>
      <c r="K14" s="31"/>
      <c r="L14" s="188">
        <v>12005.792619999929</v>
      </c>
      <c r="M14" s="137">
        <v>20.357489999898462</v>
      </c>
      <c r="N14" s="143">
        <v>0.16985190590987997</v>
      </c>
      <c r="O14" s="137">
        <v>299.17350999999144</v>
      </c>
      <c r="P14" s="143">
        <v>2.5555927564469414</v>
      </c>
    </row>
    <row r="15" spans="1:16" ht="8.65" customHeight="1" x14ac:dyDescent="0.2">
      <c r="A15" s="23"/>
      <c r="B15" s="206"/>
      <c r="E15" s="137"/>
      <c r="F15" s="143"/>
      <c r="G15" s="137"/>
      <c r="H15" s="143"/>
      <c r="L15" s="120"/>
      <c r="M15" s="137"/>
      <c r="N15" s="143"/>
      <c r="O15" s="137"/>
      <c r="P15" s="143"/>
    </row>
    <row r="16" spans="1:16" ht="15" customHeight="1" x14ac:dyDescent="0.2">
      <c r="B16" s="83" t="s">
        <v>132</v>
      </c>
      <c r="C16" s="83"/>
      <c r="D16" s="122">
        <v>3579.8743200000017</v>
      </c>
      <c r="E16" s="177">
        <v>59.305819999985943</v>
      </c>
      <c r="F16" s="135">
        <v>1.6845523670391742</v>
      </c>
      <c r="G16" s="177">
        <v>78.808100000002923</v>
      </c>
      <c r="H16" s="135">
        <v>2.2509742760593383</v>
      </c>
      <c r="J16" s="83" t="s">
        <v>132</v>
      </c>
      <c r="K16" s="83"/>
      <c r="L16" s="122">
        <v>22463.271560000136</v>
      </c>
      <c r="M16" s="177">
        <v>76.175560000119731</v>
      </c>
      <c r="N16" s="135">
        <v>0.34026548150826841</v>
      </c>
      <c r="O16" s="177">
        <v>605.41594000079931</v>
      </c>
      <c r="P16" s="135">
        <v>2.7697865267572723</v>
      </c>
    </row>
    <row r="17" spans="2:16" ht="15" customHeight="1" x14ac:dyDescent="0.2">
      <c r="B17" s="31" t="s">
        <v>133</v>
      </c>
      <c r="C17" s="31"/>
      <c r="D17" s="122">
        <v>406.04978000000023</v>
      </c>
      <c r="E17" s="177">
        <v>0.69650000000029877</v>
      </c>
      <c r="F17" s="135">
        <v>0.17182542595936923</v>
      </c>
      <c r="G17" s="177">
        <v>3.7905000000001792</v>
      </c>
      <c r="H17" s="135">
        <v>-1.0457306662431591</v>
      </c>
      <c r="J17" s="31" t="s">
        <v>133</v>
      </c>
      <c r="K17" s="31"/>
      <c r="L17" s="122">
        <v>3186.3735100000008</v>
      </c>
      <c r="M17" s="177">
        <v>8.4838100000060876</v>
      </c>
      <c r="N17" s="135">
        <v>0.26696363942417634</v>
      </c>
      <c r="O17" s="177">
        <v>32.642820000005941</v>
      </c>
      <c r="P17" s="135">
        <v>0.70605219644667727</v>
      </c>
    </row>
    <row r="18" spans="2:16" ht="15" customHeight="1" x14ac:dyDescent="0.2">
      <c r="B18" s="99" t="s">
        <v>126</v>
      </c>
      <c r="C18" s="99"/>
      <c r="D18" s="188">
        <v>156.13011</v>
      </c>
      <c r="E18" s="137">
        <v>-7.1410700000000134</v>
      </c>
      <c r="F18" s="143">
        <v>-4.3737480184806685</v>
      </c>
      <c r="G18" s="137">
        <v>8.4525200000000495</v>
      </c>
      <c r="H18" s="143">
        <v>2.2599478398002759</v>
      </c>
      <c r="J18" s="99" t="s">
        <v>126</v>
      </c>
      <c r="K18" s="99"/>
      <c r="L18" s="188">
        <v>1104.5329500000012</v>
      </c>
      <c r="M18" s="137">
        <v>-10.073819999998705</v>
      </c>
      <c r="N18" s="143">
        <v>-0.90380036001384667</v>
      </c>
      <c r="O18" s="137">
        <v>-1.8271399999980531</v>
      </c>
      <c r="P18" s="143">
        <v>-0.17556105106292819</v>
      </c>
    </row>
    <row r="19" spans="2:16" ht="15" customHeight="1" x14ac:dyDescent="0.2">
      <c r="B19" s="99" t="s">
        <v>127</v>
      </c>
      <c r="C19" s="99"/>
      <c r="D19" s="188">
        <v>249.91967000000002</v>
      </c>
      <c r="E19" s="137">
        <v>7.8375700000000563</v>
      </c>
      <c r="F19" s="143">
        <v>3.2375669246094816</v>
      </c>
      <c r="G19" s="137">
        <v>-4.6620199999998988</v>
      </c>
      <c r="H19" s="143">
        <v>-3.0045422824801307</v>
      </c>
      <c r="J19" s="99" t="s">
        <v>127</v>
      </c>
      <c r="K19" s="99"/>
      <c r="L19" s="188">
        <v>2081.8405600000019</v>
      </c>
      <c r="M19" s="137">
        <v>18.557630000005247</v>
      </c>
      <c r="N19" s="143">
        <v>0.89942245584346381</v>
      </c>
      <c r="O19" s="137">
        <v>34.469960000005813</v>
      </c>
      <c r="P19" s="143">
        <v>1.180149797846326</v>
      </c>
    </row>
    <row r="20" spans="2:16" ht="15" customHeight="1" x14ac:dyDescent="0.2">
      <c r="B20" s="165" t="s">
        <v>141</v>
      </c>
      <c r="C20" s="100"/>
      <c r="D20" s="122">
        <v>110.07309000000004</v>
      </c>
      <c r="E20" s="177">
        <v>-2.6128999999999536</v>
      </c>
      <c r="F20" s="135">
        <v>-2.3187443266017027</v>
      </c>
      <c r="G20" s="177">
        <v>-10.69445999999995</v>
      </c>
      <c r="H20" s="135">
        <v>-8.8554085927883364</v>
      </c>
      <c r="J20" s="165" t="s">
        <v>141</v>
      </c>
      <c r="K20" s="165"/>
      <c r="L20" s="122">
        <v>965.18989999999758</v>
      </c>
      <c r="M20" s="177">
        <v>2.2484399999971174</v>
      </c>
      <c r="N20" s="135">
        <v>0.23349706014290916</v>
      </c>
      <c r="O20" s="177">
        <v>-8.0546500000036758</v>
      </c>
      <c r="P20" s="135">
        <v>-0.82760802513649878</v>
      </c>
    </row>
    <row r="21" spans="2:16" ht="15" customHeight="1" x14ac:dyDescent="0.2">
      <c r="B21" s="99" t="s">
        <v>126</v>
      </c>
      <c r="C21" s="99"/>
      <c r="D21" s="188">
        <v>32.306249999999999</v>
      </c>
      <c r="E21" s="137">
        <v>0.8277699999999939</v>
      </c>
      <c r="F21" s="143">
        <v>2.6296377715823382</v>
      </c>
      <c r="G21" s="137">
        <v>-4.1742699999999928</v>
      </c>
      <c r="H21" s="143">
        <v>-11.44246299120735</v>
      </c>
      <c r="J21" s="99" t="s">
        <v>126</v>
      </c>
      <c r="K21" s="99"/>
      <c r="L21" s="188">
        <v>305.06917000000021</v>
      </c>
      <c r="M21" s="137">
        <v>12.927360000000022</v>
      </c>
      <c r="N21" s="143">
        <v>4.4250290637961172</v>
      </c>
      <c r="O21" s="137">
        <v>12.81196000000034</v>
      </c>
      <c r="P21" s="143">
        <v>4.3837960404810303</v>
      </c>
    </row>
    <row r="22" spans="2:16" ht="15" customHeight="1" x14ac:dyDescent="0.2">
      <c r="B22" s="99" t="s">
        <v>127</v>
      </c>
      <c r="C22" s="99"/>
      <c r="D22" s="188">
        <v>77.76684000000003</v>
      </c>
      <c r="E22" s="137">
        <v>-3.4406699999999688</v>
      </c>
      <c r="F22" s="143">
        <v>-4.2368864653034848</v>
      </c>
      <c r="G22" s="137">
        <v>-6.5201899999999569</v>
      </c>
      <c r="H22" s="143">
        <v>-7.7356978885125756</v>
      </c>
      <c r="J22" s="99" t="s">
        <v>127</v>
      </c>
      <c r="K22" s="99"/>
      <c r="L22" s="188">
        <v>660.12072999999964</v>
      </c>
      <c r="M22" s="137">
        <v>-10.678919999999948</v>
      </c>
      <c r="N22" s="143">
        <v>-1.5919686302758151</v>
      </c>
      <c r="O22" s="137">
        <v>-20.866610000000492</v>
      </c>
      <c r="P22" s="143">
        <v>-3.064170032882032</v>
      </c>
    </row>
    <row r="23" spans="2:16" ht="16.899999999999999" customHeight="1" x14ac:dyDescent="0.2">
      <c r="B23" s="165" t="s">
        <v>143</v>
      </c>
      <c r="C23" s="101"/>
      <c r="D23" s="122">
        <v>295.97669000000019</v>
      </c>
      <c r="E23" s="177">
        <v>3.3094000000002666</v>
      </c>
      <c r="F23" s="135">
        <v>1.1307720791073876</v>
      </c>
      <c r="G23" s="177">
        <v>6.403400000000147</v>
      </c>
      <c r="H23" s="135">
        <v>2.2113227362924732</v>
      </c>
      <c r="J23" s="165" t="s">
        <v>143</v>
      </c>
      <c r="K23" s="101"/>
      <c r="L23" s="122">
        <v>2221.1836100000032</v>
      </c>
      <c r="M23" s="177">
        <v>6.2353700000089702</v>
      </c>
      <c r="N23" s="135">
        <v>0.28151312465925571</v>
      </c>
      <c r="O23" s="177">
        <v>30.394380000008823</v>
      </c>
      <c r="P23" s="135">
        <v>1.3873712534185216</v>
      </c>
    </row>
    <row r="24" spans="2:16" ht="15" customHeight="1" x14ac:dyDescent="0.2">
      <c r="B24" s="99" t="s">
        <v>126</v>
      </c>
      <c r="C24" s="99"/>
      <c r="D24" s="188">
        <v>123.82386</v>
      </c>
      <c r="E24" s="137">
        <v>-7.9688400000000001</v>
      </c>
      <c r="F24" s="143">
        <v>-6.0464957467295193</v>
      </c>
      <c r="G24" s="137">
        <v>7.6247500000000485</v>
      </c>
      <c r="H24" s="143">
        <v>6.5617972461235325</v>
      </c>
      <c r="J24" s="99" t="s">
        <v>126</v>
      </c>
      <c r="K24" s="99"/>
      <c r="L24" s="188">
        <v>799.46378000000107</v>
      </c>
      <c r="M24" s="137">
        <v>-23.001179999998499</v>
      </c>
      <c r="N24" s="143">
        <v>-2.7966151895393239</v>
      </c>
      <c r="O24" s="137">
        <v>-14.754499999998075</v>
      </c>
      <c r="P24" s="143">
        <v>-1.8121062081777382</v>
      </c>
    </row>
    <row r="25" spans="2:16" ht="15" customHeight="1" x14ac:dyDescent="0.2">
      <c r="B25" s="99" t="s">
        <v>127</v>
      </c>
      <c r="C25" s="99"/>
      <c r="D25" s="188">
        <v>172.15282999999999</v>
      </c>
      <c r="E25" s="137">
        <v>11.278240000000011</v>
      </c>
      <c r="F25" s="143">
        <v>7.0105788614597202</v>
      </c>
      <c r="G25" s="137">
        <v>-1.2213499999999442</v>
      </c>
      <c r="H25" s="143">
        <v>-0.70445899152915104</v>
      </c>
      <c r="J25" s="99" t="s">
        <v>127</v>
      </c>
      <c r="K25" s="99"/>
      <c r="L25" s="188">
        <v>1421.7198300000023</v>
      </c>
      <c r="M25" s="137">
        <v>29.236550000005082</v>
      </c>
      <c r="N25" s="143">
        <v>2.0995979212048468</v>
      </c>
      <c r="O25" s="137">
        <v>45.148880000005647</v>
      </c>
      <c r="P25" s="143">
        <v>3.2798076989788143</v>
      </c>
    </row>
    <row r="26" spans="2:16" ht="15" customHeight="1" x14ac:dyDescent="0.2">
      <c r="B26" s="31" t="s">
        <v>134</v>
      </c>
      <c r="C26" s="31"/>
      <c r="D26" s="122">
        <v>3154.5232100000021</v>
      </c>
      <c r="E26" s="177">
        <v>46.408569999994143</v>
      </c>
      <c r="F26" s="135">
        <v>1.4931421577163633</v>
      </c>
      <c r="G26" s="177">
        <v>74.617500000008022</v>
      </c>
      <c r="H26" s="135">
        <v>2.422720272173791</v>
      </c>
      <c r="J26" s="31" t="s">
        <v>134</v>
      </c>
      <c r="K26" s="31"/>
      <c r="L26" s="122">
        <v>19159.125329999944</v>
      </c>
      <c r="M26" s="177">
        <v>51.323579999785579</v>
      </c>
      <c r="N26" s="135">
        <v>0.26860012821614987</v>
      </c>
      <c r="O26" s="177">
        <v>569.92051000020365</v>
      </c>
      <c r="P26" s="135">
        <v>3.0658681504603038</v>
      </c>
    </row>
    <row r="27" spans="2:16" ht="15" customHeight="1" x14ac:dyDescent="0.2">
      <c r="B27" s="99" t="s">
        <v>126</v>
      </c>
      <c r="C27" s="99"/>
      <c r="D27" s="188">
        <v>1584.2143700000004</v>
      </c>
      <c r="E27" s="137">
        <v>17.964850000002571</v>
      </c>
      <c r="F27" s="143">
        <v>1.146997957260524</v>
      </c>
      <c r="G27" s="137">
        <v>23.048839999999473</v>
      </c>
      <c r="H27" s="143">
        <v>1.4763866839924162</v>
      </c>
      <c r="J27" s="99" t="s">
        <v>126</v>
      </c>
      <c r="K27" s="99"/>
      <c r="L27" s="188">
        <v>9284.5103100000215</v>
      </c>
      <c r="M27" s="137">
        <v>48.741520000050514</v>
      </c>
      <c r="N27" s="143">
        <v>0.52774729541546606</v>
      </c>
      <c r="O27" s="137">
        <v>292.01805999995668</v>
      </c>
      <c r="P27" s="143">
        <v>3.2473540358064241</v>
      </c>
    </row>
    <row r="28" spans="2:16" ht="15" customHeight="1" x14ac:dyDescent="0.2">
      <c r="B28" s="99" t="s">
        <v>127</v>
      </c>
      <c r="C28" s="99"/>
      <c r="D28" s="188">
        <v>1570.3088400000026</v>
      </c>
      <c r="E28" s="137">
        <v>28.443720000005214</v>
      </c>
      <c r="F28" s="143">
        <v>1.8447605845059343</v>
      </c>
      <c r="G28" s="137">
        <v>51.568660000004911</v>
      </c>
      <c r="H28" s="143">
        <v>3.3954892798059007</v>
      </c>
      <c r="J28" s="99" t="s">
        <v>127</v>
      </c>
      <c r="K28" s="99"/>
      <c r="L28" s="188">
        <v>9874.6150199999975</v>
      </c>
      <c r="M28" s="137">
        <v>2.5820600000606646</v>
      </c>
      <c r="N28" s="143">
        <v>2.615530165390112E-2</v>
      </c>
      <c r="O28" s="137">
        <v>277.90245000001596</v>
      </c>
      <c r="P28" s="143">
        <v>2.8958088300858265</v>
      </c>
    </row>
    <row r="29" spans="2:16" ht="15" customHeight="1" x14ac:dyDescent="0.2">
      <c r="B29" s="165" t="s">
        <v>151</v>
      </c>
      <c r="C29" s="101"/>
      <c r="D29" s="122">
        <v>485.78825000000018</v>
      </c>
      <c r="E29" s="177">
        <v>-2.8791399999993814</v>
      </c>
      <c r="F29" s="135">
        <v>-0.58918193825034848</v>
      </c>
      <c r="G29" s="177">
        <v>-14.716770000000622</v>
      </c>
      <c r="H29" s="135">
        <v>-2.9403840944493709</v>
      </c>
      <c r="J29" s="165" t="s">
        <v>151</v>
      </c>
      <c r="K29" s="101"/>
      <c r="L29" s="122">
        <v>3641.3702999999987</v>
      </c>
      <c r="M29" s="177">
        <v>108.65123000000085</v>
      </c>
      <c r="N29" s="135">
        <v>3.0755694932742301</v>
      </c>
      <c r="O29" s="177">
        <v>50.133799999982784</v>
      </c>
      <c r="P29" s="135">
        <v>1.3960038554960761</v>
      </c>
    </row>
    <row r="30" spans="2:16" ht="15" customHeight="1" x14ac:dyDescent="0.2">
      <c r="B30" s="99" t="s">
        <v>126</v>
      </c>
      <c r="C30" s="99"/>
      <c r="D30" s="188">
        <v>285.81198000000001</v>
      </c>
      <c r="E30" s="137">
        <v>-0.23305999999996629</v>
      </c>
      <c r="F30" s="143">
        <v>-8.1476679336915936E-2</v>
      </c>
      <c r="G30" s="137">
        <v>-8.3490000000002169</v>
      </c>
      <c r="H30" s="143">
        <v>-2.8382418361538697</v>
      </c>
      <c r="J30" s="99" t="s">
        <v>126</v>
      </c>
      <c r="K30" s="99"/>
      <c r="L30" s="188">
        <v>2133.7250999999992</v>
      </c>
      <c r="M30" s="137">
        <v>76.012239999997291</v>
      </c>
      <c r="N30" s="143">
        <v>3.6940158890778036</v>
      </c>
      <c r="O30" s="137">
        <v>76.95656999999801</v>
      </c>
      <c r="P30" s="143">
        <v>3.7416252182737253</v>
      </c>
    </row>
    <row r="31" spans="2:16" ht="15" customHeight="1" x14ac:dyDescent="0.2">
      <c r="B31" s="99" t="s">
        <v>127</v>
      </c>
      <c r="C31" s="99"/>
      <c r="D31" s="188">
        <v>199.97627000000003</v>
      </c>
      <c r="E31" s="137">
        <v>-2.6460800000000404</v>
      </c>
      <c r="F31" s="143">
        <v>-1.3059171409274626</v>
      </c>
      <c r="G31" s="137">
        <v>-6.3677699999999788</v>
      </c>
      <c r="H31" s="143">
        <v>-3.0859965715510782</v>
      </c>
      <c r="J31" s="99" t="s">
        <v>127</v>
      </c>
      <c r="K31" s="99"/>
      <c r="L31" s="188">
        <v>1507.6452000000013</v>
      </c>
      <c r="M31" s="137">
        <v>32.638989999996511</v>
      </c>
      <c r="N31" s="143">
        <v>2.2128035650776212</v>
      </c>
      <c r="O31" s="137">
        <v>-26.822770000002947</v>
      </c>
      <c r="P31" s="143">
        <v>-1.7480175881418205</v>
      </c>
    </row>
    <row r="32" spans="2:16" ht="15" customHeight="1" x14ac:dyDescent="0.2">
      <c r="B32" s="165" t="s">
        <v>152</v>
      </c>
      <c r="C32" s="101"/>
      <c r="D32" s="122">
        <v>2668.734960000002</v>
      </c>
      <c r="E32" s="177">
        <v>49.287710000006427</v>
      </c>
      <c r="F32" s="135">
        <v>1.8816072742066723</v>
      </c>
      <c r="G32" s="177">
        <v>89.334270000000743</v>
      </c>
      <c r="H32" s="135">
        <v>3.4633731140081494</v>
      </c>
      <c r="J32" s="165" t="s">
        <v>152</v>
      </c>
      <c r="K32" s="101"/>
      <c r="L32" s="122">
        <v>15517.755029999944</v>
      </c>
      <c r="M32" s="177">
        <v>-57.327650000235735</v>
      </c>
      <c r="N32" s="135">
        <v>-0.36807284544208585</v>
      </c>
      <c r="O32" s="177">
        <v>519.78670999993847</v>
      </c>
      <c r="P32" s="135">
        <v>3.465714148140961</v>
      </c>
    </row>
    <row r="33" spans="2:16" ht="15" customHeight="1" x14ac:dyDescent="0.2">
      <c r="B33" s="99" t="s">
        <v>126</v>
      </c>
      <c r="C33" s="99"/>
      <c r="D33" s="188">
        <v>1298.4023900000004</v>
      </c>
      <c r="E33" s="137">
        <v>18.197910000001684</v>
      </c>
      <c r="F33" s="143">
        <v>1.4214846365794358</v>
      </c>
      <c r="G33" s="137">
        <v>31.397839999998496</v>
      </c>
      <c r="H33" s="143">
        <v>2.4781158047142355</v>
      </c>
      <c r="J33" s="99" t="s">
        <v>126</v>
      </c>
      <c r="K33" s="99"/>
      <c r="L33" s="188">
        <v>7150.7852100000218</v>
      </c>
      <c r="M33" s="137">
        <v>-27.270719999969515</v>
      </c>
      <c r="N33" s="143">
        <v>-0.37991790905381606</v>
      </c>
      <c r="O33" s="137">
        <v>215.06149000003188</v>
      </c>
      <c r="P33" s="143">
        <v>3.100779366108199</v>
      </c>
    </row>
    <row r="34" spans="2:16" ht="15" customHeight="1" x14ac:dyDescent="0.2">
      <c r="B34" s="99" t="s">
        <v>127</v>
      </c>
      <c r="C34" s="99"/>
      <c r="D34" s="188">
        <v>1370.3325700000025</v>
      </c>
      <c r="E34" s="137">
        <v>31.089800000004516</v>
      </c>
      <c r="F34" s="143">
        <v>2.3214461706598968</v>
      </c>
      <c r="G34" s="137">
        <v>57.936430000002474</v>
      </c>
      <c r="H34" s="143">
        <v>4.4145535204029613</v>
      </c>
      <c r="J34" s="99" t="s">
        <v>127</v>
      </c>
      <c r="K34" s="99"/>
      <c r="L34" s="188">
        <v>8366.9698199999966</v>
      </c>
      <c r="M34" s="137">
        <v>-30.056929999987915</v>
      </c>
      <c r="N34" s="143">
        <v>-0.35794729366543265</v>
      </c>
      <c r="O34" s="137">
        <v>304.72522000003028</v>
      </c>
      <c r="P34" s="143">
        <v>3.7796573425722215</v>
      </c>
    </row>
    <row r="35" spans="2:16" ht="15" customHeight="1" x14ac:dyDescent="0.2">
      <c r="B35" s="31" t="s">
        <v>268</v>
      </c>
      <c r="C35" s="31"/>
      <c r="D35" s="122">
        <v>19.30133</v>
      </c>
      <c r="E35" s="177">
        <v>12.200749999999999</v>
      </c>
      <c r="F35" s="135">
        <v>171.8275126820626</v>
      </c>
      <c r="G35" s="177">
        <v>8.4816599999999998</v>
      </c>
      <c r="H35" s="135">
        <v>78.391115440674241</v>
      </c>
      <c r="J35" s="31" t="s">
        <v>268</v>
      </c>
      <c r="K35" s="31"/>
      <c r="L35" s="122">
        <v>117.77272000000004</v>
      </c>
      <c r="M35" s="177">
        <v>16.368170000000006</v>
      </c>
      <c r="N35" s="135">
        <v>16.141455191113224</v>
      </c>
      <c r="O35" s="177">
        <v>13.155700000000024</v>
      </c>
      <c r="P35" s="135">
        <v>12.575104892110318</v>
      </c>
    </row>
    <row r="36" spans="2:16" ht="15" customHeight="1" x14ac:dyDescent="0.2">
      <c r="B36" s="99" t="s">
        <v>126</v>
      </c>
      <c r="C36" s="99"/>
      <c r="D36" s="188">
        <v>15.94801</v>
      </c>
      <c r="E36" s="137">
        <v>12.121739999999999</v>
      </c>
      <c r="F36" s="143">
        <v>316.80304839961633</v>
      </c>
      <c r="G36" s="137">
        <v>10.630990000000001</v>
      </c>
      <c r="H36" s="143">
        <v>199.94263704104935</v>
      </c>
      <c r="J36" s="99" t="s">
        <v>126</v>
      </c>
      <c r="K36" s="99"/>
      <c r="L36" s="188">
        <v>68.435679999999991</v>
      </c>
      <c r="M36" s="137">
        <v>17.150369999999974</v>
      </c>
      <c r="N36" s="143">
        <v>33.441096485523758</v>
      </c>
      <c r="O36" s="137">
        <v>16.166909999999973</v>
      </c>
      <c r="P36" s="143">
        <v>30.930343300597997</v>
      </c>
    </row>
    <row r="37" spans="2:16" ht="15" customHeight="1" x14ac:dyDescent="0.2">
      <c r="B37" s="99" t="s">
        <v>127</v>
      </c>
      <c r="C37" s="99"/>
      <c r="D37" s="188">
        <v>3.3533200000000001</v>
      </c>
      <c r="E37" s="137">
        <v>7.9009999999999803E-2</v>
      </c>
      <c r="F37" s="143">
        <v>2.4130274775448868</v>
      </c>
      <c r="G37" s="137">
        <v>-2.1493299999999991</v>
      </c>
      <c r="H37" s="143">
        <v>-39.059907499114054</v>
      </c>
      <c r="J37" s="99" t="s">
        <v>127</v>
      </c>
      <c r="K37" s="99"/>
      <c r="L37" s="188">
        <v>49.337040000000002</v>
      </c>
      <c r="M37" s="137">
        <v>-0.78220000000001022</v>
      </c>
      <c r="N37" s="143">
        <v>-1.5606780948793499</v>
      </c>
      <c r="O37" s="137">
        <v>-3.0112100000000126</v>
      </c>
      <c r="P37" s="143">
        <v>-5.7522648799148328</v>
      </c>
    </row>
    <row r="38" spans="2:16" ht="15" customHeight="1" x14ac:dyDescent="0.2">
      <c r="B38" s="31" t="s">
        <v>291</v>
      </c>
      <c r="C38" s="31"/>
      <c r="D38" s="122">
        <v>3154.5232100000021</v>
      </c>
      <c r="E38" s="177">
        <v>46.408569999994143</v>
      </c>
      <c r="F38" s="135">
        <v>1.4931421577163633</v>
      </c>
      <c r="G38" s="177">
        <v>74.617500000008022</v>
      </c>
      <c r="H38" s="135">
        <v>2.422720272173791</v>
      </c>
      <c r="J38" s="31" t="s">
        <v>291</v>
      </c>
      <c r="K38" s="31"/>
      <c r="L38" s="122">
        <v>19159.125330000072</v>
      </c>
      <c r="M38" s="177">
        <v>51.323579999912909</v>
      </c>
      <c r="N38" s="135">
        <v>0.26860012821681778</v>
      </c>
      <c r="O38" s="177">
        <v>569.92051000033098</v>
      </c>
      <c r="P38" s="135">
        <v>3.0658681504610001</v>
      </c>
    </row>
    <row r="39" spans="2:16" ht="15" customHeight="1" x14ac:dyDescent="0.2">
      <c r="B39" s="165" t="s">
        <v>142</v>
      </c>
      <c r="C39" s="100"/>
      <c r="D39" s="122">
        <v>2797.8139799999967</v>
      </c>
      <c r="E39" s="177">
        <v>42.813039999999091</v>
      </c>
      <c r="F39" s="135">
        <v>1.5540118109723409</v>
      </c>
      <c r="G39" s="177">
        <v>93.670409999996082</v>
      </c>
      <c r="H39" s="135">
        <v>3.4639584613473744</v>
      </c>
      <c r="J39" s="165" t="s">
        <v>142</v>
      </c>
      <c r="K39" s="165"/>
      <c r="L39" s="122">
        <v>16259.990790000014</v>
      </c>
      <c r="M39" s="177">
        <v>127.85580999987178</v>
      </c>
      <c r="N39" s="135">
        <v>0.79255355945373651</v>
      </c>
      <c r="O39" s="177">
        <v>547.49271999997109</v>
      </c>
      <c r="P39" s="135">
        <v>3.4844409689717111</v>
      </c>
    </row>
    <row r="40" spans="2:16" ht="15" customHeight="1" x14ac:dyDescent="0.2">
      <c r="B40" s="99" t="s">
        <v>126</v>
      </c>
      <c r="C40" s="99"/>
      <c r="D40" s="188">
        <v>1375.6201400000011</v>
      </c>
      <c r="E40" s="137">
        <v>27.282870000003186</v>
      </c>
      <c r="F40" s="143">
        <v>2.0234455137476886</v>
      </c>
      <c r="G40" s="137">
        <v>33.664219999999887</v>
      </c>
      <c r="H40" s="143">
        <v>2.5085935758605018</v>
      </c>
      <c r="J40" s="99" t="s">
        <v>126</v>
      </c>
      <c r="K40" s="99"/>
      <c r="L40" s="188">
        <v>7650.8807699999934</v>
      </c>
      <c r="M40" s="137">
        <v>60.223510000034366</v>
      </c>
      <c r="N40" s="143">
        <v>0.79338992576296619</v>
      </c>
      <c r="O40" s="137">
        <v>268.17120999998497</v>
      </c>
      <c r="P40" s="143">
        <v>3.6324225925526576</v>
      </c>
    </row>
    <row r="41" spans="2:16" ht="15" customHeight="1" x14ac:dyDescent="0.2">
      <c r="B41" s="99" t="s">
        <v>127</v>
      </c>
      <c r="C41" s="99"/>
      <c r="D41" s="188">
        <v>1422.1938400000035</v>
      </c>
      <c r="E41" s="137">
        <v>15.530170000005</v>
      </c>
      <c r="F41" s="143">
        <v>1.1040428733049623</v>
      </c>
      <c r="G41" s="137">
        <v>60.006190000004835</v>
      </c>
      <c r="H41" s="143">
        <v>4.4051339035414685</v>
      </c>
      <c r="J41" s="99" t="s">
        <v>127</v>
      </c>
      <c r="K41" s="99"/>
      <c r="L41" s="188">
        <v>8609.1100199999855</v>
      </c>
      <c r="M41" s="137">
        <v>67.632299999992028</v>
      </c>
      <c r="N41" s="143">
        <v>0.79181029579495998</v>
      </c>
      <c r="O41" s="137">
        <v>279.3215100000034</v>
      </c>
      <c r="P41" s="143">
        <v>3.3532845361520884</v>
      </c>
    </row>
    <row r="42" spans="2:16" ht="15" customHeight="1" x14ac:dyDescent="0.2">
      <c r="B42" s="165" t="s">
        <v>270</v>
      </c>
      <c r="C42" s="100"/>
      <c r="D42" s="122">
        <v>356.70922999999999</v>
      </c>
      <c r="E42" s="177">
        <v>3.5955299999999397</v>
      </c>
      <c r="F42" s="135">
        <v>1.0182357693853135</v>
      </c>
      <c r="G42" s="177">
        <v>-19.052910000000168</v>
      </c>
      <c r="H42" s="135">
        <v>-5.0704709101348442</v>
      </c>
      <c r="J42" s="165" t="s">
        <v>270</v>
      </c>
      <c r="K42" s="165"/>
      <c r="L42" s="122">
        <v>2899.1345399999873</v>
      </c>
      <c r="M42" s="177">
        <v>-76.532230000012987</v>
      </c>
      <c r="N42" s="135">
        <v>-2.5719354993507153</v>
      </c>
      <c r="O42" s="177">
        <v>22.427789999972902</v>
      </c>
      <c r="P42" s="135">
        <v>0.7796342119325459</v>
      </c>
    </row>
    <row r="43" spans="2:16" ht="15" customHeight="1" x14ac:dyDescent="0.2">
      <c r="B43" s="99" t="s">
        <v>126</v>
      </c>
      <c r="C43" s="99"/>
      <c r="D43" s="188">
        <v>208.59423000000004</v>
      </c>
      <c r="E43" s="137">
        <v>-9.3180200000000752</v>
      </c>
      <c r="F43" s="143">
        <v>-4.2760423060200026</v>
      </c>
      <c r="G43" s="137">
        <v>-10.61537999999976</v>
      </c>
      <c r="H43" s="143">
        <v>-4.8425705424136112</v>
      </c>
      <c r="J43" s="99" t="s">
        <v>126</v>
      </c>
      <c r="K43" s="99"/>
      <c r="L43" s="188">
        <v>1633.6295400000038</v>
      </c>
      <c r="M43" s="137">
        <v>-11.481989999993402</v>
      </c>
      <c r="N43" s="143">
        <v>-0.69794599275549274</v>
      </c>
      <c r="O43" s="137">
        <v>23.846850000004451</v>
      </c>
      <c r="P43" s="143">
        <v>1.4813707557014766</v>
      </c>
    </row>
    <row r="44" spans="2:16" ht="15" customHeight="1" x14ac:dyDescent="0.2">
      <c r="B44" s="99" t="s">
        <v>127</v>
      </c>
      <c r="C44" s="99"/>
      <c r="D44" s="188">
        <v>148.11500000000004</v>
      </c>
      <c r="E44" s="137">
        <v>12.913550000000043</v>
      </c>
      <c r="F44" s="143">
        <v>9.55133987098516</v>
      </c>
      <c r="G44" s="137">
        <v>-8.4375300000000664</v>
      </c>
      <c r="H44" s="143">
        <v>-5.3895839307100744</v>
      </c>
      <c r="J44" s="99" t="s">
        <v>127</v>
      </c>
      <c r="K44" s="99"/>
      <c r="L44" s="188">
        <v>1265.5050000000026</v>
      </c>
      <c r="M44" s="137">
        <v>-65.050240000002304</v>
      </c>
      <c r="N44" s="143">
        <v>-4.8889544788837185</v>
      </c>
      <c r="O44" s="137">
        <v>-1.4190600000029008</v>
      </c>
      <c r="P44" s="143">
        <v>-0.11200829195736617</v>
      </c>
    </row>
    <row r="45" spans="2:16" ht="15" customHeight="1" x14ac:dyDescent="0.2">
      <c r="B45" s="165" t="s">
        <v>292</v>
      </c>
      <c r="C45" s="100"/>
      <c r="D45" s="144">
        <v>88.118266956366242</v>
      </c>
      <c r="E45" s="177">
        <v>-0.1661859665067027</v>
      </c>
      <c r="F45" s="177"/>
      <c r="G45" s="177">
        <v>0.14775978898123299</v>
      </c>
      <c r="H45" s="135"/>
      <c r="J45" s="165" t="s">
        <v>292</v>
      </c>
      <c r="K45" s="165"/>
      <c r="L45" s="144">
        <v>85.290894867318372</v>
      </c>
      <c r="M45" s="177">
        <v>-6.0960281737791888E-2</v>
      </c>
      <c r="N45" s="177"/>
      <c r="O45" s="177">
        <v>0.24501871562885924</v>
      </c>
      <c r="P45" s="135"/>
    </row>
    <row r="46" spans="2:16" ht="15" customHeight="1" x14ac:dyDescent="0.2">
      <c r="B46" s="99" t="s">
        <v>126</v>
      </c>
      <c r="C46" s="99"/>
      <c r="D46" s="191">
        <v>90.202194624199379</v>
      </c>
      <c r="E46" s="137">
        <v>-0.15764371791851772</v>
      </c>
      <c r="F46" s="137"/>
      <c r="G46" s="137">
        <v>-0.60747697990713334</v>
      </c>
      <c r="J46" s="99" t="s">
        <v>126</v>
      </c>
      <c r="K46" s="99"/>
      <c r="L46" s="191">
        <v>88.783447361166779</v>
      </c>
      <c r="M46" s="137">
        <v>-7.8418899309440349E-3</v>
      </c>
      <c r="N46" s="137"/>
      <c r="O46" s="137">
        <v>0.1982563734340772</v>
      </c>
    </row>
    <row r="47" spans="2:16" ht="15" customHeight="1" x14ac:dyDescent="0.2">
      <c r="B47" s="99" t="s">
        <v>127</v>
      </c>
      <c r="C47" s="99"/>
      <c r="D47" s="191">
        <v>86.111235271520584</v>
      </c>
      <c r="E47" s="137">
        <v>-0.16039329374170563</v>
      </c>
      <c r="F47" s="137"/>
      <c r="G47" s="137">
        <v>0.8799239378306396</v>
      </c>
      <c r="J47" s="99" t="s">
        <v>127</v>
      </c>
      <c r="K47" s="99"/>
      <c r="L47" s="191">
        <v>82.248755517818168</v>
      </c>
      <c r="M47" s="137">
        <v>-0.11815776420225177</v>
      </c>
      <c r="N47" s="137"/>
      <c r="O47" s="137">
        <v>0.27194838139779165</v>
      </c>
    </row>
    <row r="48" spans="2:16" ht="16.899999999999999" customHeight="1" x14ac:dyDescent="0.2">
      <c r="B48" s="189" t="s">
        <v>269</v>
      </c>
      <c r="C48" s="189"/>
      <c r="D48" s="71"/>
      <c r="E48" s="71"/>
      <c r="F48" s="71"/>
      <c r="G48" s="71"/>
      <c r="H48" s="71"/>
      <c r="I48" s="71"/>
      <c r="J48" s="189" t="s">
        <v>269</v>
      </c>
      <c r="K48" s="189"/>
      <c r="L48" s="71"/>
      <c r="M48" s="71"/>
      <c r="N48" s="71"/>
      <c r="O48" s="71"/>
      <c r="P48" s="71"/>
    </row>
    <row r="49" spans="2:16" ht="15" customHeight="1" x14ac:dyDescent="0.2">
      <c r="B49" s="83" t="s">
        <v>271</v>
      </c>
      <c r="C49" s="83"/>
      <c r="D49" s="122">
        <v>3154.5232100000021</v>
      </c>
      <c r="E49" s="177">
        <v>46.408569999994143</v>
      </c>
      <c r="F49" s="135">
        <v>1.4931421577163633</v>
      </c>
      <c r="G49" s="177">
        <v>74.617500000008022</v>
      </c>
      <c r="H49" s="135">
        <v>2.422720272173791</v>
      </c>
      <c r="J49" s="83" t="s">
        <v>271</v>
      </c>
      <c r="K49" s="83"/>
      <c r="L49" s="122">
        <v>19159.125330000072</v>
      </c>
      <c r="M49" s="177">
        <v>51.323579999912909</v>
      </c>
      <c r="N49" s="135">
        <v>0.26860012821681778</v>
      </c>
      <c r="O49" s="177">
        <v>569.92051000033098</v>
      </c>
      <c r="P49" s="135">
        <v>3.0658681504610001</v>
      </c>
    </row>
    <row r="50" spans="2:16" ht="15" customHeight="1" x14ac:dyDescent="0.2">
      <c r="B50" s="31" t="s">
        <v>272</v>
      </c>
      <c r="C50" s="31"/>
      <c r="D50" s="122">
        <v>2673.1020900000012</v>
      </c>
      <c r="E50" s="177">
        <v>-17.281229999998686</v>
      </c>
      <c r="F50" s="135">
        <v>-0.64233337575103633</v>
      </c>
      <c r="G50" s="177">
        <v>45.901880000002166</v>
      </c>
      <c r="H50" s="135">
        <v>1.7471786057752468</v>
      </c>
      <c r="J50" s="31" t="s">
        <v>272</v>
      </c>
      <c r="K50" s="31"/>
      <c r="L50" s="122">
        <v>16387.234080000053</v>
      </c>
      <c r="M50" s="177">
        <v>-130.91414000012082</v>
      </c>
      <c r="N50" s="135">
        <v>-0.79254731375766596</v>
      </c>
      <c r="O50" s="177">
        <v>569.42077000005702</v>
      </c>
      <c r="P50" s="135">
        <v>3.5998703413705755</v>
      </c>
    </row>
    <row r="51" spans="2:16" ht="15" customHeight="1" x14ac:dyDescent="0.2">
      <c r="B51" s="99" t="s">
        <v>126</v>
      </c>
      <c r="C51" s="99"/>
      <c r="D51" s="188">
        <v>1237.1077300000018</v>
      </c>
      <c r="E51" s="137">
        <v>-9.716409999996813</v>
      </c>
      <c r="F51" s="143">
        <v>-0.77929273971201951</v>
      </c>
      <c r="G51" s="137">
        <v>19.479090000000042</v>
      </c>
      <c r="H51" s="143">
        <v>1.5997562278101469</v>
      </c>
      <c r="J51" s="99" t="s">
        <v>126</v>
      </c>
      <c r="K51" s="99"/>
      <c r="L51" s="188">
        <v>7226.6648399999876</v>
      </c>
      <c r="M51" s="137">
        <v>-85.211389999983112</v>
      </c>
      <c r="N51" s="143">
        <v>-1.1653833752049678</v>
      </c>
      <c r="O51" s="137">
        <v>316.04420000000391</v>
      </c>
      <c r="P51" s="143">
        <v>4.5733113777173742</v>
      </c>
    </row>
    <row r="52" spans="2:16" ht="15" customHeight="1" x14ac:dyDescent="0.2">
      <c r="B52" s="99" t="s">
        <v>127</v>
      </c>
      <c r="C52" s="99"/>
      <c r="D52" s="188">
        <v>1435.994360000004</v>
      </c>
      <c r="E52" s="137">
        <v>-7.5648199999930057</v>
      </c>
      <c r="F52" s="143">
        <v>-0.5240394785888185</v>
      </c>
      <c r="G52" s="137">
        <v>26.422790000005534</v>
      </c>
      <c r="H52" s="143">
        <v>1.8745263144038518</v>
      </c>
      <c r="J52" s="99" t="s">
        <v>127</v>
      </c>
      <c r="K52" s="99"/>
      <c r="L52" s="188">
        <v>9160.5692399999789</v>
      </c>
      <c r="M52" s="137">
        <v>-45.702749999963999</v>
      </c>
      <c r="N52" s="143">
        <v>-0.49643058612223001</v>
      </c>
      <c r="O52" s="137">
        <v>253.37657000002582</v>
      </c>
      <c r="P52" s="143">
        <v>2.8446288228772119</v>
      </c>
    </row>
    <row r="53" spans="2:16" ht="15" customHeight="1" x14ac:dyDescent="0.2">
      <c r="B53" s="31" t="s">
        <v>273</v>
      </c>
      <c r="C53" s="31"/>
      <c r="D53" s="122">
        <v>481.42112000000003</v>
      </c>
      <c r="E53" s="177">
        <v>63.689799999999593</v>
      </c>
      <c r="F53" s="135">
        <v>15.246594389905809</v>
      </c>
      <c r="G53" s="177">
        <v>28.715620000000115</v>
      </c>
      <c r="H53" s="135">
        <v>6.3431126858410494</v>
      </c>
      <c r="J53" s="31" t="s">
        <v>273</v>
      </c>
      <c r="K53" s="31"/>
      <c r="L53" s="122">
        <v>2771.8912499999956</v>
      </c>
      <c r="M53" s="177">
        <v>182.2377199999969</v>
      </c>
      <c r="N53" s="135">
        <v>7.0371467800172098</v>
      </c>
      <c r="O53" s="177">
        <v>0.49973999999883745</v>
      </c>
      <c r="P53" s="135">
        <v>1.8032096807530706E-2</v>
      </c>
    </row>
    <row r="54" spans="2:16" ht="15" customHeight="1" x14ac:dyDescent="0.2">
      <c r="B54" s="99" t="s">
        <v>126</v>
      </c>
      <c r="C54" s="99"/>
      <c r="D54" s="188">
        <v>347.10664000000008</v>
      </c>
      <c r="E54" s="137">
        <v>27.681260000000066</v>
      </c>
      <c r="F54" s="143">
        <v>8.6659550972437103</v>
      </c>
      <c r="G54" s="137">
        <v>3.5697499999997717</v>
      </c>
      <c r="H54" s="143">
        <v>1.0391169344287334</v>
      </c>
      <c r="J54" s="99" t="s">
        <v>126</v>
      </c>
      <c r="K54" s="99"/>
      <c r="L54" s="188">
        <v>2057.8454699999998</v>
      </c>
      <c r="M54" s="137">
        <v>133.95290999999747</v>
      </c>
      <c r="N54" s="143">
        <v>6.9625982648426685</v>
      </c>
      <c r="O54" s="137">
        <v>-24.026139999997213</v>
      </c>
      <c r="P54" s="143">
        <v>-1.1540644430036338</v>
      </c>
    </row>
    <row r="55" spans="2:16" ht="15" customHeight="1" x14ac:dyDescent="0.2">
      <c r="B55" s="99" t="s">
        <v>127</v>
      </c>
      <c r="C55" s="99"/>
      <c r="D55" s="188">
        <v>134.31448</v>
      </c>
      <c r="E55" s="137">
        <v>36.008539999999996</v>
      </c>
      <c r="F55" s="143">
        <v>36.629058223745176</v>
      </c>
      <c r="G55" s="137">
        <v>25.145870000000002</v>
      </c>
      <c r="H55" s="143">
        <v>23.033974692908529</v>
      </c>
      <c r="J55" s="99" t="s">
        <v>127</v>
      </c>
      <c r="K55" s="99"/>
      <c r="L55" s="188">
        <v>714.04578000000015</v>
      </c>
      <c r="M55" s="137">
        <v>48.284810000000903</v>
      </c>
      <c r="N55" s="143">
        <v>7.2525744487546291</v>
      </c>
      <c r="O55" s="137">
        <v>24.525880000001052</v>
      </c>
      <c r="P55" s="143">
        <v>3.5569502780124367</v>
      </c>
    </row>
    <row r="56" spans="2:16" ht="6.4" customHeight="1" x14ac:dyDescent="0.2">
      <c r="C56" s="53"/>
      <c r="D56" s="123"/>
      <c r="E56" s="137"/>
      <c r="F56" s="143"/>
      <c r="G56" s="137"/>
      <c r="H56" s="143"/>
      <c r="J56" s="53"/>
      <c r="K56" s="53"/>
      <c r="L56" s="123"/>
      <c r="M56" s="137"/>
      <c r="N56" s="143"/>
      <c r="O56" s="137"/>
      <c r="P56" s="143"/>
    </row>
    <row r="57" spans="2:16" ht="15" customHeight="1" x14ac:dyDescent="0.2">
      <c r="B57" s="83" t="s">
        <v>276</v>
      </c>
      <c r="C57" s="83"/>
      <c r="D57" s="122">
        <v>36.180440163562565</v>
      </c>
      <c r="E57" s="177">
        <v>-0.56176110810666557</v>
      </c>
      <c r="F57" s="135"/>
      <c r="G57" s="177">
        <v>8.6035885554963443E-2</v>
      </c>
      <c r="H57" s="135"/>
      <c r="J57" s="83" t="s">
        <v>276</v>
      </c>
      <c r="K57" s="83"/>
      <c r="L57" s="122">
        <v>36.102488142592158</v>
      </c>
      <c r="M57" s="177">
        <v>-0.64524071357305957</v>
      </c>
      <c r="N57" s="135"/>
      <c r="O57" s="177">
        <v>0.18824277690048774</v>
      </c>
      <c r="P57" s="135"/>
    </row>
    <row r="58" spans="2:16" ht="15" customHeight="1" x14ac:dyDescent="0.2">
      <c r="B58" s="99" t="s">
        <v>126</v>
      </c>
      <c r="C58" s="99"/>
      <c r="D58" s="188">
        <v>34.281037187894697</v>
      </c>
      <c r="E58" s="137">
        <v>-0.77302270208324586</v>
      </c>
      <c r="F58" s="143"/>
      <c r="G58" s="137">
        <v>0.34564423127810784</v>
      </c>
      <c r="H58" s="143"/>
      <c r="J58" s="99" t="s">
        <v>126</v>
      </c>
      <c r="K58" s="99"/>
      <c r="L58" s="188">
        <v>33.751767154147089</v>
      </c>
      <c r="M58" s="137">
        <v>-0.67512963541919646</v>
      </c>
      <c r="N58" s="143"/>
      <c r="O58" s="137">
        <v>0.38467849701516599</v>
      </c>
      <c r="P58" s="143"/>
    </row>
    <row r="59" spans="2:16" ht="15" customHeight="1" x14ac:dyDescent="0.2">
      <c r="B59" s="99" t="s">
        <v>127</v>
      </c>
      <c r="C59" s="99"/>
      <c r="D59" s="188">
        <v>37.979653774797455</v>
      </c>
      <c r="E59" s="137">
        <v>-0.32053974989484857</v>
      </c>
      <c r="F59" s="143"/>
      <c r="G59" s="137">
        <v>-0.18318897189698191</v>
      </c>
      <c r="H59" s="143"/>
      <c r="J59" s="99" t="s">
        <v>127</v>
      </c>
      <c r="K59" s="99"/>
      <c r="L59" s="188">
        <v>38.126861026532239</v>
      </c>
      <c r="M59" s="137">
        <v>-0.54737950871662377</v>
      </c>
      <c r="N59" s="143"/>
      <c r="O59" s="137">
        <v>3.7486904896091744E-2</v>
      </c>
      <c r="P59" s="143"/>
    </row>
    <row r="60" spans="2:16" ht="16.899999999999999" customHeight="1" x14ac:dyDescent="0.2">
      <c r="B60" s="190" t="s">
        <v>275</v>
      </c>
      <c r="C60" s="190"/>
      <c r="D60" s="123"/>
      <c r="J60" s="190" t="s">
        <v>275</v>
      </c>
      <c r="K60" s="190"/>
      <c r="L60" s="123"/>
    </row>
    <row r="61" spans="2:16" ht="15" customHeight="1" x14ac:dyDescent="0.2">
      <c r="B61" s="83" t="s">
        <v>274</v>
      </c>
      <c r="C61" s="83"/>
      <c r="D61" s="144">
        <v>6.671984829048065</v>
      </c>
      <c r="E61" s="177">
        <v>2.1032495522823549</v>
      </c>
      <c r="F61" s="135"/>
      <c r="G61" s="177">
        <v>0.89147864595454962</v>
      </c>
      <c r="H61" s="135"/>
      <c r="J61" s="83" t="s">
        <v>274</v>
      </c>
      <c r="K61" s="83"/>
      <c r="L61" s="144">
        <v>5.020307521522942</v>
      </c>
      <c r="M61" s="177">
        <v>0.33907091616621177</v>
      </c>
      <c r="N61" s="135"/>
      <c r="O61" s="177">
        <v>-0.54462088728681568</v>
      </c>
      <c r="P61" s="135"/>
    </row>
    <row r="62" spans="2:16" ht="15" customHeight="1" x14ac:dyDescent="0.2">
      <c r="B62" s="99" t="s">
        <v>126</v>
      </c>
      <c r="C62" s="99"/>
      <c r="D62" s="191">
        <v>5.7181813090105855</v>
      </c>
      <c r="E62" s="137">
        <v>2.2103596434052193</v>
      </c>
      <c r="F62" s="143"/>
      <c r="G62" s="137">
        <v>0.86567729555085116</v>
      </c>
      <c r="J62" s="99" t="s">
        <v>126</v>
      </c>
      <c r="K62" s="99"/>
      <c r="L62" s="191">
        <v>4.3748129566135399</v>
      </c>
      <c r="M62" s="137">
        <v>0.39489186549665245</v>
      </c>
      <c r="N62" s="143"/>
      <c r="O62" s="137">
        <v>-0.47913184383927732</v>
      </c>
    </row>
    <row r="63" spans="2:16" ht="15" customHeight="1" x14ac:dyDescent="0.2">
      <c r="B63" s="99" t="s">
        <v>127</v>
      </c>
      <c r="C63" s="99"/>
      <c r="D63" s="191">
        <v>7.6342345496825832</v>
      </c>
      <c r="E63" s="137">
        <v>1.9878074484585717</v>
      </c>
      <c r="F63" s="143"/>
      <c r="G63" s="137">
        <v>0.89980285775223035</v>
      </c>
      <c r="J63" s="99" t="s">
        <v>127</v>
      </c>
      <c r="K63" s="99"/>
      <c r="L63" s="191">
        <v>5.6272274805099238</v>
      </c>
      <c r="M63" s="137">
        <v>0.28987597312594371</v>
      </c>
      <c r="N63" s="143"/>
      <c r="O63" s="137">
        <v>-0.60392017175325563</v>
      </c>
    </row>
    <row r="64" spans="2:16" ht="6.4" customHeight="1" x14ac:dyDescent="0.2">
      <c r="C64" s="53"/>
      <c r="D64" s="123"/>
      <c r="E64" s="137"/>
      <c r="F64" s="143"/>
      <c r="G64" s="137"/>
      <c r="J64" s="53"/>
      <c r="K64" s="53"/>
      <c r="L64" s="123"/>
      <c r="M64" s="137"/>
      <c r="N64" s="143"/>
      <c r="O64" s="137"/>
    </row>
    <row r="65" spans="2:16" ht="15" customHeight="1" x14ac:dyDescent="0.2">
      <c r="B65" s="83" t="s">
        <v>278</v>
      </c>
      <c r="C65" s="83"/>
      <c r="D65" s="144">
        <v>9.3442228944639716</v>
      </c>
      <c r="E65" s="177">
        <v>0.57168675660776458</v>
      </c>
      <c r="F65" s="135"/>
      <c r="G65" s="177">
        <v>-0.45688364655415725</v>
      </c>
      <c r="H65" s="37"/>
      <c r="J65" s="83" t="s">
        <v>278</v>
      </c>
      <c r="K65" s="83"/>
      <c r="L65" s="144">
        <v>8.8074217947609856</v>
      </c>
      <c r="M65" s="177">
        <v>0.33194339494982472</v>
      </c>
      <c r="N65" s="135"/>
      <c r="O65" s="177">
        <v>-0.34180167374466741</v>
      </c>
      <c r="P65" s="37"/>
    </row>
    <row r="66" spans="2:16" ht="15" customHeight="1" x14ac:dyDescent="0.2">
      <c r="B66" s="99" t="s">
        <v>9</v>
      </c>
      <c r="C66" s="99"/>
      <c r="D66" s="191">
        <v>10.678936714858837</v>
      </c>
      <c r="E66" s="137">
        <v>0.39701432997597941</v>
      </c>
      <c r="F66" s="143"/>
      <c r="G66" s="137">
        <v>3.0574526129251822E-2</v>
      </c>
      <c r="J66" s="99" t="s">
        <v>9</v>
      </c>
      <c r="K66" s="99"/>
      <c r="L66" s="191">
        <v>10.828272751414524</v>
      </c>
      <c r="M66" s="137">
        <v>0.58795046201254841</v>
      </c>
      <c r="N66" s="143"/>
      <c r="O66" s="137">
        <v>-0.53809067247381748</v>
      </c>
    </row>
    <row r="67" spans="2:16" ht="15" customHeight="1" x14ac:dyDescent="0.2">
      <c r="B67" s="99" t="s">
        <v>8</v>
      </c>
      <c r="C67" s="99"/>
      <c r="D67" s="191">
        <v>7.9976898047647556</v>
      </c>
      <c r="E67" s="137">
        <v>0.75841066470611107</v>
      </c>
      <c r="F67" s="143"/>
      <c r="G67" s="137">
        <v>-0.9324933685019321</v>
      </c>
      <c r="J67" s="99" t="s">
        <v>8</v>
      </c>
      <c r="K67" s="99"/>
      <c r="L67" s="191">
        <v>6.9073364239368651</v>
      </c>
      <c r="M67" s="137">
        <v>8.2955643101178644E-2</v>
      </c>
      <c r="N67" s="143"/>
      <c r="O67" s="137">
        <v>-0.16434083064199445</v>
      </c>
    </row>
    <row r="68" spans="2:16" ht="16.899999999999999" customHeight="1" x14ac:dyDescent="0.2">
      <c r="B68" s="190" t="s">
        <v>279</v>
      </c>
      <c r="C68" s="190"/>
      <c r="D68" s="123"/>
      <c r="E68" s="137"/>
      <c r="G68" s="137"/>
      <c r="J68" s="190" t="s">
        <v>279</v>
      </c>
      <c r="K68" s="190"/>
      <c r="L68" s="123"/>
      <c r="M68" s="137"/>
      <c r="O68" s="137"/>
    </row>
    <row r="69" spans="2:16" ht="15" customHeight="1" x14ac:dyDescent="0.2">
      <c r="B69" s="83" t="s">
        <v>277</v>
      </c>
      <c r="C69" s="83"/>
      <c r="D69" s="144">
        <v>14.202645733391481</v>
      </c>
      <c r="E69" s="177"/>
      <c r="F69" s="37"/>
      <c r="G69" s="192">
        <v>1.1385269905274704</v>
      </c>
      <c r="H69" s="37"/>
      <c r="I69" s="63"/>
      <c r="J69" s="83" t="s">
        <v>287</v>
      </c>
      <c r="K69" s="83"/>
      <c r="L69" s="144">
        <v>7.8147585423411021</v>
      </c>
      <c r="M69" s="177"/>
      <c r="N69" s="37"/>
      <c r="O69" s="192">
        <v>-7.0889709284210323</v>
      </c>
      <c r="P69" s="37"/>
    </row>
    <row r="70" spans="2:16" ht="15" customHeight="1" x14ac:dyDescent="0.2">
      <c r="B70" s="99" t="s">
        <v>9</v>
      </c>
      <c r="C70" s="99"/>
      <c r="D70" s="191">
        <v>12.826773060203656</v>
      </c>
      <c r="E70" s="137"/>
      <c r="G70" s="145">
        <v>-0.1610634533145312</v>
      </c>
      <c r="J70" s="99" t="s">
        <v>9</v>
      </c>
      <c r="K70" s="99"/>
      <c r="L70" s="191">
        <v>7.6258037823021363</v>
      </c>
      <c r="M70" s="137"/>
      <c r="O70" s="145">
        <v>-6.8165636783953163</v>
      </c>
    </row>
    <row r="71" spans="2:16" ht="15" customHeight="1" x14ac:dyDescent="0.2">
      <c r="B71" s="99" t="s">
        <v>8</v>
      </c>
      <c r="C71" s="99"/>
      <c r="D71" s="191">
        <v>15.515282354277923</v>
      </c>
      <c r="E71" s="137"/>
      <c r="G71" s="145">
        <v>2.3618465212060684</v>
      </c>
      <c r="J71" s="99" t="s">
        <v>8</v>
      </c>
      <c r="K71" s="99"/>
      <c r="L71" s="191">
        <v>8.0328276548122357</v>
      </c>
      <c r="M71" s="137"/>
      <c r="O71" s="145">
        <v>-7.4050277905257254</v>
      </c>
    </row>
    <row r="72" spans="2:16" ht="16.899999999999999" customHeight="1" x14ac:dyDescent="0.2">
      <c r="B72" s="190" t="s">
        <v>369</v>
      </c>
      <c r="C72" s="190"/>
      <c r="D72" s="123"/>
      <c r="J72" s="190" t="s">
        <v>280</v>
      </c>
      <c r="K72" s="190"/>
      <c r="L72" s="123"/>
    </row>
    <row r="73" spans="2:16" ht="14.65" customHeight="1" x14ac:dyDescent="0.2">
      <c r="B73" s="83" t="s">
        <v>281</v>
      </c>
      <c r="C73" s="83"/>
      <c r="D73" s="124">
        <v>3579.8743200000017</v>
      </c>
      <c r="E73" s="177">
        <v>59.305819999985943</v>
      </c>
      <c r="F73" s="135">
        <v>1.6845523670391742</v>
      </c>
      <c r="G73" s="177">
        <v>78.808100000002923</v>
      </c>
      <c r="H73" s="135">
        <v>2.2509742760593383</v>
      </c>
      <c r="J73" s="83" t="s">
        <v>281</v>
      </c>
      <c r="K73" s="83"/>
      <c r="L73" s="124">
        <v>22463.271560000136</v>
      </c>
      <c r="M73" s="177">
        <v>76.175560000119731</v>
      </c>
      <c r="N73" s="135">
        <v>0.34026548150826841</v>
      </c>
      <c r="O73" s="177">
        <v>605.41594000079931</v>
      </c>
      <c r="P73" s="135">
        <v>2.7697865267572723</v>
      </c>
    </row>
    <row r="74" spans="2:16" ht="14.65" customHeight="1" x14ac:dyDescent="0.2">
      <c r="B74" s="103" t="s">
        <v>146</v>
      </c>
      <c r="C74" s="103"/>
      <c r="D74" s="144">
        <v>8.0137200000000011</v>
      </c>
      <c r="E74" s="177">
        <v>-1.7449499999999993</v>
      </c>
      <c r="F74" s="135">
        <v>-17.881022721333949</v>
      </c>
      <c r="G74" s="177">
        <v>-1.4262199999999972</v>
      </c>
      <c r="H74" s="135">
        <v>-15.108358739568231</v>
      </c>
      <c r="J74" s="103" t="s">
        <v>146</v>
      </c>
      <c r="K74" s="103"/>
      <c r="L74" s="144">
        <v>780.71642999999949</v>
      </c>
      <c r="M74" s="177">
        <v>33.399749999999813</v>
      </c>
      <c r="N74" s="135">
        <v>4.4692900471591059</v>
      </c>
      <c r="O74" s="177">
        <v>43.848670000000084</v>
      </c>
      <c r="P74" s="135">
        <v>5.9506837427654773</v>
      </c>
    </row>
    <row r="75" spans="2:16" ht="14.65" customHeight="1" x14ac:dyDescent="0.2">
      <c r="B75" s="99" t="s">
        <v>126</v>
      </c>
      <c r="C75" s="99"/>
      <c r="D75" s="191">
        <v>2.9928499999999998</v>
      </c>
      <c r="E75" s="137">
        <v>-1.3660500000000004</v>
      </c>
      <c r="F75" s="143">
        <v>-31.339328729725395</v>
      </c>
      <c r="G75" s="137">
        <v>2.44922</v>
      </c>
      <c r="H75" s="143">
        <v>450.53069183084085</v>
      </c>
      <c r="I75" s="63"/>
      <c r="J75" s="99" t="s">
        <v>126</v>
      </c>
      <c r="K75" s="99"/>
      <c r="L75" s="191">
        <v>197.35559000000006</v>
      </c>
      <c r="M75" s="137">
        <v>11.802310000000062</v>
      </c>
      <c r="N75" s="143">
        <v>6.360604350405481</v>
      </c>
      <c r="O75" s="137">
        <v>-2.3239599999997438</v>
      </c>
      <c r="P75" s="143">
        <v>-1.1638447702830632</v>
      </c>
    </row>
    <row r="76" spans="2:16" ht="14.65" customHeight="1" x14ac:dyDescent="0.2">
      <c r="B76" s="99" t="s">
        <v>127</v>
      </c>
      <c r="C76" s="99"/>
      <c r="D76" s="191">
        <v>5.0208700000000004</v>
      </c>
      <c r="E76" s="137">
        <v>-0.37889999999999979</v>
      </c>
      <c r="F76" s="143">
        <v>-7.0169655374210436</v>
      </c>
      <c r="G76" s="137">
        <v>-3.8754399999999993</v>
      </c>
      <c r="H76" s="143">
        <v>-43.562330898990695</v>
      </c>
      <c r="J76" s="99" t="s">
        <v>127</v>
      </c>
      <c r="K76" s="99"/>
      <c r="L76" s="191">
        <v>583.36083999999983</v>
      </c>
      <c r="M76" s="137">
        <v>21.597439999999779</v>
      </c>
      <c r="N76" s="143">
        <v>3.844579408341616</v>
      </c>
      <c r="O76" s="137">
        <v>46.172630000000026</v>
      </c>
      <c r="P76" s="143">
        <v>8.5952426245542597</v>
      </c>
    </row>
    <row r="77" spans="2:16" ht="14.65" customHeight="1" x14ac:dyDescent="0.2">
      <c r="B77" s="103" t="s">
        <v>147</v>
      </c>
      <c r="C77" s="103"/>
      <c r="D77" s="124">
        <v>292.34483000000034</v>
      </c>
      <c r="E77" s="177">
        <v>-20.059009999999375</v>
      </c>
      <c r="F77" s="135">
        <v>-6.4208589753568361</v>
      </c>
      <c r="G77" s="177">
        <v>-1.0079899999996655</v>
      </c>
      <c r="H77" s="135">
        <v>-0.34361012789979384</v>
      </c>
      <c r="J77" s="103" t="s">
        <v>147</v>
      </c>
      <c r="K77" s="103"/>
      <c r="L77" s="124">
        <v>3031.8329699999995</v>
      </c>
      <c r="M77" s="177">
        <v>-37.764129999991837</v>
      </c>
      <c r="N77" s="135">
        <v>-1.2302634114422375</v>
      </c>
      <c r="O77" s="177">
        <v>112.18369000000075</v>
      </c>
      <c r="P77" s="135">
        <v>3.8423686971060107</v>
      </c>
    </row>
    <row r="78" spans="2:16" ht="14.65" customHeight="1" x14ac:dyDescent="0.2">
      <c r="B78" s="99" t="s">
        <v>126</v>
      </c>
      <c r="C78" s="99"/>
      <c r="D78" s="193">
        <v>93.996190000000013</v>
      </c>
      <c r="E78" s="137">
        <v>-3.4134999999999991</v>
      </c>
      <c r="F78" s="143">
        <v>-3.5042714949611309</v>
      </c>
      <c r="G78" s="137">
        <v>-4.6714099999999377</v>
      </c>
      <c r="H78" s="143">
        <v>-4.7344923764234039</v>
      </c>
      <c r="J78" s="99" t="s">
        <v>126</v>
      </c>
      <c r="K78" s="99"/>
      <c r="L78" s="193">
        <v>869.56520000000035</v>
      </c>
      <c r="M78" s="137">
        <v>-6.7830099999990807</v>
      </c>
      <c r="N78" s="143">
        <v>-0.77400854165024668</v>
      </c>
      <c r="O78" s="137">
        <v>48.349809999999366</v>
      </c>
      <c r="P78" s="143">
        <v>5.8875918046298779</v>
      </c>
    </row>
    <row r="79" spans="2:16" ht="14.65" customHeight="1" x14ac:dyDescent="0.2">
      <c r="B79" s="99" t="s">
        <v>127</v>
      </c>
      <c r="C79" s="99"/>
      <c r="D79" s="193">
        <v>198.34864000000005</v>
      </c>
      <c r="E79" s="137">
        <v>-16.645510000000115</v>
      </c>
      <c r="F79" s="143">
        <v>-7.7423083372269019</v>
      </c>
      <c r="G79" s="137">
        <v>3.6634200000000874</v>
      </c>
      <c r="H79" s="143">
        <v>1.8817144927591727</v>
      </c>
      <c r="J79" s="99" t="s">
        <v>127</v>
      </c>
      <c r="K79" s="99"/>
      <c r="L79" s="193">
        <v>2162.2677700000013</v>
      </c>
      <c r="M79" s="137">
        <v>-30.981120000000374</v>
      </c>
      <c r="N79" s="143">
        <v>-1.4125674537557984</v>
      </c>
      <c r="O79" s="137">
        <v>63.833880000006957</v>
      </c>
      <c r="P79" s="143">
        <v>3.0419771766079862</v>
      </c>
    </row>
    <row r="80" spans="2:16" ht="14.65" customHeight="1" x14ac:dyDescent="0.2">
      <c r="B80" s="103" t="s">
        <v>148</v>
      </c>
      <c r="C80" s="103"/>
      <c r="D80" s="124">
        <v>233.74111000000008</v>
      </c>
      <c r="E80" s="177">
        <v>-4.1039199999998459</v>
      </c>
      <c r="F80" s="135">
        <v>-1.7254596406743588</v>
      </c>
      <c r="G80" s="177">
        <v>19.846730000000093</v>
      </c>
      <c r="H80" s="135">
        <v>9.2787524384699225</v>
      </c>
      <c r="J80" s="103" t="s">
        <v>148</v>
      </c>
      <c r="K80" s="103"/>
      <c r="L80" s="124">
        <v>1559.3385599999999</v>
      </c>
      <c r="M80" s="177">
        <v>2.2589499999953659</v>
      </c>
      <c r="N80" s="135">
        <v>0.14507607610347861</v>
      </c>
      <c r="O80" s="177">
        <v>79.493109999999206</v>
      </c>
      <c r="P80" s="135">
        <v>5.3717170262610239</v>
      </c>
    </row>
    <row r="81" spans="2:16" ht="14.65" customHeight="1" x14ac:dyDescent="0.2">
      <c r="B81" s="99" t="s">
        <v>126</v>
      </c>
      <c r="C81" s="99"/>
      <c r="D81" s="193">
        <v>35.811859999999982</v>
      </c>
      <c r="E81" s="137">
        <v>3.2575299999999743</v>
      </c>
      <c r="F81" s="143">
        <v>10.006441539420322</v>
      </c>
      <c r="G81" s="137">
        <v>12.562639999999977</v>
      </c>
      <c r="H81" s="143">
        <v>54.034672991179804</v>
      </c>
      <c r="J81" s="99" t="s">
        <v>126</v>
      </c>
      <c r="K81" s="99"/>
      <c r="L81" s="193">
        <v>160.85292000000007</v>
      </c>
      <c r="M81" s="137">
        <v>-1.7284100000001672</v>
      </c>
      <c r="N81" s="143">
        <v>-1.0631048472786944</v>
      </c>
      <c r="O81" s="137">
        <v>27.66897999999992</v>
      </c>
      <c r="P81" s="143">
        <v>20.775012362601601</v>
      </c>
    </row>
    <row r="82" spans="2:16" ht="14.65" customHeight="1" x14ac:dyDescent="0.2">
      <c r="B82" s="99" t="s">
        <v>127</v>
      </c>
      <c r="C82" s="99"/>
      <c r="D82" s="193">
        <v>197.92925000000005</v>
      </c>
      <c r="E82" s="137">
        <v>-7.3614499999999055</v>
      </c>
      <c r="F82" s="143">
        <v>-3.5858662861980122</v>
      </c>
      <c r="G82" s="137">
        <v>7.2840900000000488</v>
      </c>
      <c r="H82" s="143">
        <v>3.8207578938799429</v>
      </c>
      <c r="J82" s="99" t="s">
        <v>127</v>
      </c>
      <c r="K82" s="99"/>
      <c r="L82" s="193">
        <v>1398.485640000001</v>
      </c>
      <c r="M82" s="137">
        <v>3.9873599999968974</v>
      </c>
      <c r="N82" s="143">
        <v>0.28593509631269853</v>
      </c>
      <c r="O82" s="137">
        <v>51.824130000003379</v>
      </c>
      <c r="P82" s="143">
        <v>3.8483412212474661</v>
      </c>
    </row>
    <row r="83" spans="2:16" ht="14.65" customHeight="1" x14ac:dyDescent="0.2">
      <c r="B83" s="103" t="s">
        <v>149</v>
      </c>
      <c r="C83" s="103"/>
      <c r="D83" s="124">
        <v>3045.77466</v>
      </c>
      <c r="E83" s="177">
        <v>85.213699999994333</v>
      </c>
      <c r="F83" s="135">
        <v>2.8782957402773661</v>
      </c>
      <c r="G83" s="177">
        <v>61.395580000002155</v>
      </c>
      <c r="H83" s="135">
        <v>2.057231281758007</v>
      </c>
      <c r="J83" s="103" t="s">
        <v>149</v>
      </c>
      <c r="K83" s="103"/>
      <c r="L83" s="124">
        <v>17091.383600000212</v>
      </c>
      <c r="M83" s="177">
        <v>78.280990000312158</v>
      </c>
      <c r="N83" s="135">
        <v>0.46012177669638277</v>
      </c>
      <c r="O83" s="177">
        <v>369.89047000025312</v>
      </c>
      <c r="P83" s="135">
        <v>2.2120660345614311</v>
      </c>
    </row>
    <row r="84" spans="2:16" ht="14.65" customHeight="1" x14ac:dyDescent="0.2">
      <c r="B84" s="99" t="s">
        <v>126</v>
      </c>
      <c r="C84" s="99"/>
      <c r="D84" s="193">
        <v>1623.4915900000026</v>
      </c>
      <c r="E84" s="137">
        <v>24.467540000002828</v>
      </c>
      <c r="F84" s="143">
        <v>1.5301545964867103</v>
      </c>
      <c r="G84" s="137">
        <v>26.789860000000999</v>
      </c>
      <c r="H84" s="143">
        <v>1.6778249498108124</v>
      </c>
      <c r="J84" s="99" t="s">
        <v>126</v>
      </c>
      <c r="K84" s="99"/>
      <c r="L84" s="193">
        <v>9229.7052300000305</v>
      </c>
      <c r="M84" s="137">
        <v>52.527180000048247</v>
      </c>
      <c r="N84" s="143">
        <v>0.57236745014496648</v>
      </c>
      <c r="O84" s="137">
        <v>232.54759999995804</v>
      </c>
      <c r="P84" s="143">
        <v>2.5846785125176837</v>
      </c>
    </row>
    <row r="85" spans="2:16" ht="14.65" customHeight="1" x14ac:dyDescent="0.2">
      <c r="B85" s="99" t="s">
        <v>127</v>
      </c>
      <c r="C85" s="99"/>
      <c r="D85" s="193">
        <v>1422.2830700000047</v>
      </c>
      <c r="E85" s="137">
        <v>60.746160000006512</v>
      </c>
      <c r="F85" s="143">
        <v>4.4615874570750123</v>
      </c>
      <c r="G85" s="137">
        <v>34.605720000005931</v>
      </c>
      <c r="H85" s="143">
        <v>2.4937871905170113</v>
      </c>
      <c r="J85" s="99" t="s">
        <v>127</v>
      </c>
      <c r="K85" s="99"/>
      <c r="L85" s="193">
        <v>7861.6783700000378</v>
      </c>
      <c r="M85" s="137">
        <v>25.753810000061094</v>
      </c>
      <c r="N85" s="143">
        <v>0.32866332240519114</v>
      </c>
      <c r="O85" s="137">
        <v>137.34287000005133</v>
      </c>
      <c r="P85" s="143">
        <v>1.778054176958662</v>
      </c>
    </row>
    <row r="86" spans="2:16" ht="6.4" customHeight="1" x14ac:dyDescent="0.2">
      <c r="C86" s="53"/>
      <c r="D86" s="193"/>
      <c r="E86" s="137"/>
      <c r="F86" s="143"/>
      <c r="G86" s="137"/>
      <c r="H86" s="143"/>
      <c r="J86" s="53"/>
      <c r="K86" s="53"/>
      <c r="L86" s="193"/>
      <c r="M86" s="137"/>
      <c r="N86" s="143"/>
      <c r="O86" s="137"/>
      <c r="P86" s="143"/>
    </row>
    <row r="87" spans="2:16" ht="15" customHeight="1" x14ac:dyDescent="0.2">
      <c r="B87" s="83" t="s">
        <v>135</v>
      </c>
      <c r="C87" s="83"/>
      <c r="D87" s="124">
        <v>3579.8743200000017</v>
      </c>
      <c r="E87" s="177">
        <v>59.305819999985943</v>
      </c>
      <c r="F87" s="135">
        <v>1.6845523670391742</v>
      </c>
      <c r="G87" s="177">
        <v>78.808100000002923</v>
      </c>
      <c r="H87" s="135">
        <v>2.2509742760593383</v>
      </c>
      <c r="J87" s="83" t="s">
        <v>135</v>
      </c>
      <c r="K87" s="83"/>
      <c r="L87" s="124">
        <v>22463.271560000136</v>
      </c>
      <c r="M87" s="177">
        <v>76.175560000119731</v>
      </c>
      <c r="N87" s="135">
        <v>0.34026548150826841</v>
      </c>
      <c r="O87" s="177">
        <v>605.41594000079931</v>
      </c>
      <c r="P87" s="135">
        <v>2.7697865267572723</v>
      </c>
    </row>
    <row r="88" spans="2:16" ht="15" customHeight="1" x14ac:dyDescent="0.2">
      <c r="B88" s="103" t="s">
        <v>144</v>
      </c>
      <c r="C88" s="103"/>
      <c r="D88" s="125">
        <v>1756.2924900000035</v>
      </c>
      <c r="E88" s="184">
        <v>22.945520000004535</v>
      </c>
      <c r="F88" s="185">
        <v>1.3237695854976295</v>
      </c>
      <c r="G88" s="184">
        <v>37.130310000000691</v>
      </c>
      <c r="H88" s="185">
        <v>2.1597909977289333</v>
      </c>
      <c r="J88" s="103" t="s">
        <v>144</v>
      </c>
      <c r="K88" s="103"/>
      <c r="L88" s="125">
        <v>10457.478940000023</v>
      </c>
      <c r="M88" s="184">
        <v>55.818069999997533</v>
      </c>
      <c r="N88" s="185">
        <v>0.53662651280032492</v>
      </c>
      <c r="O88" s="184">
        <v>306.24242999989474</v>
      </c>
      <c r="P88" s="185">
        <v>3.0167992805429265</v>
      </c>
    </row>
    <row r="89" spans="2:16" ht="15" customHeight="1" x14ac:dyDescent="0.2">
      <c r="B89" s="31" t="s">
        <v>121</v>
      </c>
      <c r="C89" s="31"/>
      <c r="D89" s="193">
        <v>13.840750000000002</v>
      </c>
      <c r="E89" s="137">
        <v>3.3210900000000017</v>
      </c>
      <c r="F89" s="143">
        <v>31.570316911383088</v>
      </c>
      <c r="G89" s="137">
        <v>0.27248000000000161</v>
      </c>
      <c r="H89" s="143">
        <v>2.0082147539811785</v>
      </c>
      <c r="J89" s="31" t="s">
        <v>121</v>
      </c>
      <c r="K89" s="31"/>
      <c r="L89" s="193">
        <v>74.108739999999969</v>
      </c>
      <c r="M89" s="137">
        <v>-20.428650000000061</v>
      </c>
      <c r="N89" s="143">
        <v>-21.609069173583123</v>
      </c>
      <c r="O89" s="137">
        <v>4.9814099999999684</v>
      </c>
      <c r="P89" s="143">
        <v>7.2061368492027214</v>
      </c>
    </row>
    <row r="90" spans="2:16" ht="15" customHeight="1" x14ac:dyDescent="0.2">
      <c r="B90" s="31" t="s">
        <v>122</v>
      </c>
      <c r="C90" s="31"/>
      <c r="D90" s="193">
        <v>97.301810000000017</v>
      </c>
      <c r="E90" s="137">
        <v>6.4465000000000572</v>
      </c>
      <c r="F90" s="143">
        <v>7.0953475366492711</v>
      </c>
      <c r="G90" s="137">
        <v>1.0610400000000624</v>
      </c>
      <c r="H90" s="143">
        <v>1.1024849447901062</v>
      </c>
      <c r="J90" s="31" t="s">
        <v>122</v>
      </c>
      <c r="K90" s="31"/>
      <c r="L90" s="193">
        <v>545.4264199999983</v>
      </c>
      <c r="M90" s="137">
        <v>-35.4752200000014</v>
      </c>
      <c r="N90" s="143">
        <v>-6.106923712592959</v>
      </c>
      <c r="O90" s="137">
        <v>38.322479999997995</v>
      </c>
      <c r="P90" s="143">
        <v>7.5571252710042103</v>
      </c>
    </row>
    <row r="91" spans="2:16" ht="15" customHeight="1" x14ac:dyDescent="0.2">
      <c r="B91" s="31" t="s">
        <v>123</v>
      </c>
      <c r="C91" s="31"/>
      <c r="D91" s="193">
        <v>1282.7614300000014</v>
      </c>
      <c r="E91" s="137">
        <v>13.311080000000629</v>
      </c>
      <c r="F91" s="143">
        <v>1.0485703517274771</v>
      </c>
      <c r="G91" s="137">
        <v>1.8648799999984931</v>
      </c>
      <c r="H91" s="143">
        <v>0.14559177319968342</v>
      </c>
      <c r="J91" s="31" t="s">
        <v>123</v>
      </c>
      <c r="K91" s="31"/>
      <c r="L91" s="193">
        <v>7550.3084100000306</v>
      </c>
      <c r="M91" s="137">
        <v>54.87765000008676</v>
      </c>
      <c r="N91" s="143">
        <v>0.73214804802074696</v>
      </c>
      <c r="O91" s="137">
        <v>87.415510000038012</v>
      </c>
      <c r="P91" s="143">
        <v>1.1713354482152454</v>
      </c>
    </row>
    <row r="92" spans="2:16" ht="15" customHeight="1" x14ac:dyDescent="0.2">
      <c r="B92" s="31" t="s">
        <v>124</v>
      </c>
      <c r="C92" s="31"/>
      <c r="D92" s="193">
        <v>362.38849999999968</v>
      </c>
      <c r="E92" s="137">
        <v>-0.13315000000000055</v>
      </c>
      <c r="F92" s="143">
        <v>-3.6728840884407532E-2</v>
      </c>
      <c r="G92" s="137">
        <v>33.931909999999675</v>
      </c>
      <c r="H92" s="143">
        <v>10.330713717754804</v>
      </c>
      <c r="J92" s="31" t="s">
        <v>124</v>
      </c>
      <c r="K92" s="31"/>
      <c r="L92" s="193">
        <v>2287.6353699999891</v>
      </c>
      <c r="M92" s="137">
        <v>56.844289999987723</v>
      </c>
      <c r="N92" s="143">
        <v>2.5481673523630661</v>
      </c>
      <c r="O92" s="137">
        <v>175.52302999999301</v>
      </c>
      <c r="P92" s="143">
        <v>8.3103074905567382</v>
      </c>
    </row>
    <row r="93" spans="2:16" ht="15" customHeight="1" x14ac:dyDescent="0.2">
      <c r="B93" s="103" t="s">
        <v>145</v>
      </c>
      <c r="C93" s="103"/>
      <c r="D93" s="125">
        <v>1823.5818300000026</v>
      </c>
      <c r="E93" s="184">
        <v>36.360300000002781</v>
      </c>
      <c r="F93" s="185">
        <v>2.0344596005399893</v>
      </c>
      <c r="G93" s="184">
        <v>41.677790000004052</v>
      </c>
      <c r="H93" s="185">
        <v>2.3389469390284319</v>
      </c>
      <c r="J93" s="103" t="s">
        <v>145</v>
      </c>
      <c r="K93" s="103"/>
      <c r="L93" s="125">
        <v>12005.792619999929</v>
      </c>
      <c r="M93" s="184">
        <v>20.357489999898462</v>
      </c>
      <c r="N93" s="185">
        <v>0.16985190590987997</v>
      </c>
      <c r="O93" s="184">
        <v>299.17350999999144</v>
      </c>
      <c r="P93" s="185">
        <v>2.5555927564469414</v>
      </c>
    </row>
    <row r="94" spans="2:16" ht="15" customHeight="1" x14ac:dyDescent="0.2">
      <c r="B94" s="31" t="s">
        <v>121</v>
      </c>
      <c r="C94" s="31"/>
      <c r="D94" s="193">
        <v>8.86355</v>
      </c>
      <c r="E94" s="137">
        <v>-5.5077800000000021</v>
      </c>
      <c r="F94" s="143">
        <v>-38.32477578623552</v>
      </c>
      <c r="G94" s="137">
        <v>-3.2888899999999985</v>
      </c>
      <c r="H94" s="143">
        <v>-27.063618499659313</v>
      </c>
      <c r="J94" s="31" t="s">
        <v>121</v>
      </c>
      <c r="K94" s="31"/>
      <c r="L94" s="193">
        <v>101.19222000000005</v>
      </c>
      <c r="M94" s="137">
        <v>-37.709409999999991</v>
      </c>
      <c r="N94" s="143">
        <v>-27.148284724952447</v>
      </c>
      <c r="O94" s="137">
        <v>-13.232999999999947</v>
      </c>
      <c r="P94" s="143">
        <v>-11.564758188797839</v>
      </c>
    </row>
    <row r="95" spans="2:16" ht="15" customHeight="1" x14ac:dyDescent="0.2">
      <c r="B95" s="31" t="s">
        <v>122</v>
      </c>
      <c r="C95" s="31"/>
      <c r="D95" s="193">
        <v>98.972080000000062</v>
      </c>
      <c r="E95" s="137">
        <v>10.30002000000006</v>
      </c>
      <c r="F95" s="143">
        <v>11.615857351233359</v>
      </c>
      <c r="G95" s="137">
        <v>-2.9391899999999254</v>
      </c>
      <c r="H95" s="143">
        <v>-2.8840676796589122</v>
      </c>
      <c r="J95" s="31" t="s">
        <v>122</v>
      </c>
      <c r="K95" s="31"/>
      <c r="L95" s="193">
        <v>643.89685999999961</v>
      </c>
      <c r="M95" s="137">
        <v>-21.254530000000727</v>
      </c>
      <c r="N95" s="143">
        <v>-3.1954424691197971</v>
      </c>
      <c r="O95" s="137">
        <v>24.612079999999764</v>
      </c>
      <c r="P95" s="143">
        <v>3.9742749692637034</v>
      </c>
    </row>
    <row r="96" spans="2:16" ht="15" customHeight="1" x14ac:dyDescent="0.2">
      <c r="B96" s="31" t="s">
        <v>123</v>
      </c>
      <c r="C96" s="31"/>
      <c r="D96" s="193">
        <v>1335.4960300000027</v>
      </c>
      <c r="E96" s="137">
        <v>23.614530000004152</v>
      </c>
      <c r="F96" s="143">
        <v>1.8000505381015017</v>
      </c>
      <c r="G96" s="137">
        <v>29.638620000002447</v>
      </c>
      <c r="H96" s="143">
        <v>2.2696674057240784</v>
      </c>
      <c r="J96" s="31" t="s">
        <v>123</v>
      </c>
      <c r="K96" s="31"/>
      <c r="L96" s="193">
        <v>8622.0052200000064</v>
      </c>
      <c r="M96" s="137">
        <v>36.24587000001884</v>
      </c>
      <c r="N96" s="143">
        <v>0.42216265938105835</v>
      </c>
      <c r="O96" s="137">
        <v>182.80066000005718</v>
      </c>
      <c r="P96" s="143">
        <v>2.1660887433217795</v>
      </c>
    </row>
    <row r="97" spans="2:16" ht="15" customHeight="1" x14ac:dyDescent="0.2">
      <c r="B97" s="31" t="s">
        <v>124</v>
      </c>
      <c r="C97" s="31"/>
      <c r="D97" s="193">
        <v>380.25017000000008</v>
      </c>
      <c r="E97" s="137">
        <v>7.9535300000002849</v>
      </c>
      <c r="F97" s="143">
        <v>2.1363421383551184</v>
      </c>
      <c r="G97" s="137">
        <v>18.26724999999999</v>
      </c>
      <c r="H97" s="143">
        <v>5.0464397601964066</v>
      </c>
      <c r="J97" s="31" t="s">
        <v>124</v>
      </c>
      <c r="K97" s="31"/>
      <c r="L97" s="193">
        <v>2638.6983200000032</v>
      </c>
      <c r="M97" s="137">
        <v>43.075560000012501</v>
      </c>
      <c r="N97" s="143">
        <v>1.659546243153315</v>
      </c>
      <c r="O97" s="137">
        <v>104.99377000000413</v>
      </c>
      <c r="P97" s="143">
        <v>4.1438837057779381</v>
      </c>
    </row>
    <row r="98" spans="2:16" ht="6.4" customHeight="1" x14ac:dyDescent="0.2">
      <c r="C98" s="24"/>
      <c r="D98" s="193"/>
      <c r="E98" s="137"/>
      <c r="F98" s="143"/>
      <c r="G98" s="137"/>
      <c r="H98" s="143"/>
      <c r="J98" s="24"/>
      <c r="K98" s="24"/>
      <c r="L98" s="193"/>
      <c r="M98" s="137"/>
      <c r="N98" s="143"/>
      <c r="O98" s="137"/>
      <c r="P98" s="143"/>
    </row>
    <row r="99" spans="2:16" ht="15" customHeight="1" x14ac:dyDescent="0.2">
      <c r="B99" s="83" t="s">
        <v>282</v>
      </c>
      <c r="C99" s="83"/>
      <c r="D99" s="124">
        <v>3579.8743200000017</v>
      </c>
      <c r="E99" s="177">
        <v>59.305819999985943</v>
      </c>
      <c r="F99" s="135">
        <v>1.6845523670391742</v>
      </c>
      <c r="G99" s="177">
        <v>78.808100000002923</v>
      </c>
      <c r="H99" s="135">
        <v>2.2509742760593383</v>
      </c>
      <c r="J99" s="83" t="s">
        <v>282</v>
      </c>
      <c r="K99" s="83"/>
      <c r="L99" s="124">
        <v>22463.271560000136</v>
      </c>
      <c r="M99" s="177">
        <v>76.175560000119731</v>
      </c>
      <c r="N99" s="135">
        <v>0.34026548150826841</v>
      </c>
      <c r="O99" s="177">
        <v>605.41594000079931</v>
      </c>
      <c r="P99" s="135">
        <v>2.7697865267572723</v>
      </c>
    </row>
    <row r="100" spans="2:16" ht="15" customHeight="1" x14ac:dyDescent="0.2">
      <c r="B100" s="186" t="s">
        <v>260</v>
      </c>
      <c r="C100" s="186"/>
      <c r="D100" s="125">
        <v>186.47912999999997</v>
      </c>
      <c r="E100" s="184">
        <v>14.485900000000015</v>
      </c>
      <c r="F100" s="185">
        <v>8.4223663919795086</v>
      </c>
      <c r="G100" s="184">
        <v>48.121700000000033</v>
      </c>
      <c r="H100" s="185">
        <v>34.780712535640532</v>
      </c>
      <c r="J100" s="186" t="s">
        <v>260</v>
      </c>
      <c r="K100" s="186"/>
      <c r="L100" s="125">
        <v>1058.8135999999984</v>
      </c>
      <c r="M100" s="184">
        <v>37.746519999997417</v>
      </c>
      <c r="N100" s="185">
        <v>3.6967718124843714</v>
      </c>
      <c r="O100" s="184">
        <v>144.27564999999743</v>
      </c>
      <c r="P100" s="185">
        <v>15.775796947518387</v>
      </c>
    </row>
    <row r="101" spans="2:16" ht="15" customHeight="1" x14ac:dyDescent="0.2">
      <c r="B101" s="99" t="s">
        <v>9</v>
      </c>
      <c r="C101" s="99"/>
      <c r="D101" s="193">
        <v>84.665649999999985</v>
      </c>
      <c r="E101" s="137">
        <v>6.5111999999999739</v>
      </c>
      <c r="F101" s="143">
        <v>8.3311954725546258</v>
      </c>
      <c r="G101" s="137">
        <v>32.120349999999995</v>
      </c>
      <c r="H101" s="143">
        <v>61.128873562430897</v>
      </c>
      <c r="J101" s="99" t="s">
        <v>9</v>
      </c>
      <c r="K101" s="99"/>
      <c r="L101" s="193">
        <v>375.21546000000046</v>
      </c>
      <c r="M101" s="137">
        <v>5.1737300000010009</v>
      </c>
      <c r="N101" s="143">
        <v>1.398147717015874</v>
      </c>
      <c r="O101" s="137">
        <v>55.235440000000438</v>
      </c>
      <c r="P101" s="143">
        <v>17.262152805665949</v>
      </c>
    </row>
    <row r="102" spans="2:16" ht="15" customHeight="1" x14ac:dyDescent="0.2">
      <c r="B102" s="99" t="s">
        <v>8</v>
      </c>
      <c r="C102" s="99"/>
      <c r="D102" s="193">
        <v>101.81348000000004</v>
      </c>
      <c r="E102" s="137">
        <v>7.974700000000027</v>
      </c>
      <c r="F102" s="143">
        <v>8.4982988909276287</v>
      </c>
      <c r="G102" s="137">
        <v>16.001350000000087</v>
      </c>
      <c r="H102" s="143">
        <v>18.646955855774806</v>
      </c>
      <c r="J102" s="99" t="s">
        <v>8</v>
      </c>
      <c r="K102" s="99"/>
      <c r="L102" s="193">
        <v>683.5981399999996</v>
      </c>
      <c r="M102" s="137">
        <v>32.572789999999941</v>
      </c>
      <c r="N102" s="143">
        <v>5.0033059388547656</v>
      </c>
      <c r="O102" s="137">
        <v>89.040209999999433</v>
      </c>
      <c r="P102" s="143">
        <v>14.975867868754094</v>
      </c>
    </row>
    <row r="103" spans="2:16" ht="15" customHeight="1" x14ac:dyDescent="0.2">
      <c r="B103" s="186" t="s">
        <v>261</v>
      </c>
      <c r="C103" s="186"/>
      <c r="D103" s="125">
        <v>633.59911</v>
      </c>
      <c r="E103" s="184">
        <v>-2.2563500000018166</v>
      </c>
      <c r="F103" s="185">
        <v>-0.35485265786689979</v>
      </c>
      <c r="G103" s="184">
        <v>17.266550000000507</v>
      </c>
      <c r="H103" s="185">
        <v>2.8014989180517205</v>
      </c>
      <c r="J103" s="186" t="s">
        <v>261</v>
      </c>
      <c r="K103" s="186"/>
      <c r="L103" s="125">
        <v>5432.5277700000051</v>
      </c>
      <c r="M103" s="184">
        <v>-66.270520000031865</v>
      </c>
      <c r="N103" s="185">
        <v>-1.2051818689285199</v>
      </c>
      <c r="O103" s="184">
        <v>15.813859999942906</v>
      </c>
      <c r="P103" s="185">
        <v>0.29194563830938591</v>
      </c>
    </row>
    <row r="104" spans="2:16" ht="15" customHeight="1" x14ac:dyDescent="0.2">
      <c r="B104" s="99" t="s">
        <v>9</v>
      </c>
      <c r="C104" s="99"/>
      <c r="D104" s="193">
        <v>278.54562000000004</v>
      </c>
      <c r="E104" s="137">
        <v>-0.72827000000006592</v>
      </c>
      <c r="F104" s="143">
        <v>-0.26077267731690768</v>
      </c>
      <c r="G104" s="137">
        <v>3.4502399999999511</v>
      </c>
      <c r="H104" s="143">
        <v>1.2541977258941728</v>
      </c>
      <c r="J104" s="99" t="s">
        <v>9</v>
      </c>
      <c r="K104" s="99"/>
      <c r="L104" s="193">
        <v>2003.5481899999986</v>
      </c>
      <c r="M104" s="137">
        <v>-27.710479999996551</v>
      </c>
      <c r="N104" s="143">
        <v>-1.3642024233179768</v>
      </c>
      <c r="O104" s="137">
        <v>-56.70391999999265</v>
      </c>
      <c r="P104" s="143">
        <v>-2.7522806420032282</v>
      </c>
    </row>
    <row r="105" spans="2:16" ht="15" customHeight="1" x14ac:dyDescent="0.2">
      <c r="B105" s="99" t="s">
        <v>8</v>
      </c>
      <c r="C105" s="99"/>
      <c r="D105" s="193">
        <v>355.05349000000001</v>
      </c>
      <c r="E105" s="137">
        <v>-1.5280799999999886</v>
      </c>
      <c r="F105" s="143">
        <v>-0.42853588871685133</v>
      </c>
      <c r="G105" s="137">
        <v>13.816309999999646</v>
      </c>
      <c r="H105" s="143">
        <v>4.0488876387970549</v>
      </c>
      <c r="J105" s="99" t="s">
        <v>8</v>
      </c>
      <c r="K105" s="99"/>
      <c r="L105" s="193">
        <v>3428.9795799999847</v>
      </c>
      <c r="M105" s="137">
        <v>-38.56004000000712</v>
      </c>
      <c r="N105" s="143">
        <v>-1.1120288223269768</v>
      </c>
      <c r="O105" s="137">
        <v>72.517779999975119</v>
      </c>
      <c r="P105" s="143">
        <v>2.1605423902031333</v>
      </c>
    </row>
    <row r="106" spans="2:16" ht="15" customHeight="1" x14ac:dyDescent="0.2">
      <c r="B106" s="186" t="s">
        <v>283</v>
      </c>
      <c r="C106" s="186"/>
      <c r="D106" s="125">
        <v>857.30081999999948</v>
      </c>
      <c r="E106" s="184">
        <v>4.6765500000005886</v>
      </c>
      <c r="F106" s="185">
        <v>0.54848896102859612</v>
      </c>
      <c r="G106" s="184">
        <v>-30.842739999999822</v>
      </c>
      <c r="H106" s="185">
        <v>-3.4727201084473194</v>
      </c>
      <c r="J106" s="186" t="s">
        <v>283</v>
      </c>
      <c r="K106" s="186"/>
      <c r="L106" s="125">
        <v>5362.8502600000429</v>
      </c>
      <c r="M106" s="184">
        <v>-107.59671999998136</v>
      </c>
      <c r="N106" s="185">
        <v>-1.9668725497816837</v>
      </c>
      <c r="O106" s="184">
        <v>80.777540000041881</v>
      </c>
      <c r="P106" s="185">
        <v>1.5292773174853522</v>
      </c>
    </row>
    <row r="107" spans="2:16" ht="15" customHeight="1" x14ac:dyDescent="0.2">
      <c r="B107" s="99" t="s">
        <v>9</v>
      </c>
      <c r="C107" s="99"/>
      <c r="D107" s="193">
        <v>421.88746999999984</v>
      </c>
      <c r="E107" s="137">
        <v>-4.3208900000002473</v>
      </c>
      <c r="F107" s="143">
        <v>-1.0137975707469167</v>
      </c>
      <c r="G107" s="137">
        <v>-17.663510000000656</v>
      </c>
      <c r="H107" s="143">
        <v>-4.0185350058827396</v>
      </c>
      <c r="J107" s="99" t="s">
        <v>9</v>
      </c>
      <c r="K107" s="99"/>
      <c r="L107" s="193">
        <v>2476.9131600000001</v>
      </c>
      <c r="M107" s="137">
        <v>-47.613729999998213</v>
      </c>
      <c r="N107" s="143">
        <v>-1.8860456661643354</v>
      </c>
      <c r="O107" s="137">
        <v>56.717919999991864</v>
      </c>
      <c r="P107" s="143">
        <v>2.3435266321733366</v>
      </c>
    </row>
    <row r="108" spans="2:16" ht="15" customHeight="1" x14ac:dyDescent="0.2">
      <c r="B108" s="99" t="s">
        <v>8</v>
      </c>
      <c r="C108" s="99"/>
      <c r="D108" s="193">
        <v>435.41335000000055</v>
      </c>
      <c r="E108" s="137">
        <v>8.9974400000004948</v>
      </c>
      <c r="F108" s="143">
        <v>2.1100150789403074</v>
      </c>
      <c r="G108" s="137">
        <v>-13.179229999999507</v>
      </c>
      <c r="H108" s="143">
        <v>-2.9379063737522131</v>
      </c>
      <c r="J108" s="99" t="s">
        <v>8</v>
      </c>
      <c r="K108" s="99"/>
      <c r="L108" s="193">
        <v>2885.9370999999933</v>
      </c>
      <c r="M108" s="137">
        <v>-59.982989999995425</v>
      </c>
      <c r="N108" s="143">
        <v>-2.0361377147876283</v>
      </c>
      <c r="O108" s="137">
        <v>24.05961999998317</v>
      </c>
      <c r="P108" s="143">
        <v>0.84069357154949387</v>
      </c>
    </row>
    <row r="109" spans="2:16" ht="15" customHeight="1" x14ac:dyDescent="0.2">
      <c r="B109" s="186" t="s">
        <v>264</v>
      </c>
      <c r="C109" s="186"/>
      <c r="D109" s="125">
        <v>1902.4952600000029</v>
      </c>
      <c r="E109" s="184">
        <v>42.399720000002389</v>
      </c>
      <c r="F109" s="185">
        <v>2.2794377540415098</v>
      </c>
      <c r="G109" s="184">
        <v>44.262590000006185</v>
      </c>
      <c r="H109" s="185">
        <v>2.3819724362077039</v>
      </c>
      <c r="J109" s="186" t="s">
        <v>264</v>
      </c>
      <c r="K109" s="186"/>
      <c r="L109" s="125">
        <v>10609.079930000005</v>
      </c>
      <c r="M109" s="184">
        <v>212.29627999996774</v>
      </c>
      <c r="N109" s="185">
        <v>2.0419418845939674</v>
      </c>
      <c r="O109" s="184">
        <v>364.54888999996183</v>
      </c>
      <c r="P109" s="185">
        <v>3.5584731851225939</v>
      </c>
    </row>
    <row r="110" spans="2:16" ht="15" customHeight="1" x14ac:dyDescent="0.2">
      <c r="B110" s="99" t="s">
        <v>9</v>
      </c>
      <c r="C110" s="99"/>
      <c r="D110" s="193">
        <v>971.19374999999911</v>
      </c>
      <c r="E110" s="137">
        <v>21.483479999999304</v>
      </c>
      <c r="F110" s="143">
        <v>2.2621088429421121</v>
      </c>
      <c r="G110" s="137">
        <v>19.223229999999489</v>
      </c>
      <c r="H110" s="143">
        <v>2.0193093794542705</v>
      </c>
      <c r="J110" s="99" t="s">
        <v>9</v>
      </c>
      <c r="K110" s="99"/>
      <c r="L110" s="193">
        <v>5601.8021300000146</v>
      </c>
      <c r="M110" s="137">
        <v>125.96855000003507</v>
      </c>
      <c r="N110" s="143">
        <v>2.3004451862840511</v>
      </c>
      <c r="O110" s="137">
        <v>250.99299000000883</v>
      </c>
      <c r="P110" s="143">
        <v>4.690748322972496</v>
      </c>
    </row>
    <row r="111" spans="2:16" ht="15" customHeight="1" x14ac:dyDescent="0.2">
      <c r="B111" s="99" t="s">
        <v>8</v>
      </c>
      <c r="C111" s="99"/>
      <c r="D111" s="193">
        <v>931.30151000000171</v>
      </c>
      <c r="E111" s="137">
        <v>20.916240000003427</v>
      </c>
      <c r="F111" s="143">
        <v>2.2975152047444141</v>
      </c>
      <c r="G111" s="137">
        <v>25.039360000002375</v>
      </c>
      <c r="H111" s="143">
        <v>2.7629268197951689</v>
      </c>
      <c r="J111" s="99" t="s">
        <v>8</v>
      </c>
      <c r="K111" s="99"/>
      <c r="L111" s="193">
        <v>5007.277799999998</v>
      </c>
      <c r="M111" s="137">
        <v>86.327730000009979</v>
      </c>
      <c r="N111" s="143">
        <v>1.7542898987392022</v>
      </c>
      <c r="O111" s="137">
        <v>113.55589999998665</v>
      </c>
      <c r="P111" s="143">
        <v>2.3204403993611891</v>
      </c>
    </row>
    <row r="112" spans="2:16" ht="6" customHeight="1" x14ac:dyDescent="0.2">
      <c r="C112" s="53"/>
      <c r="D112" s="193"/>
      <c r="E112" s="137"/>
      <c r="F112" s="143"/>
      <c r="G112" s="137"/>
      <c r="H112" s="143"/>
      <c r="J112" s="53"/>
      <c r="K112" s="53"/>
      <c r="L112" s="193"/>
      <c r="M112" s="137"/>
      <c r="N112" s="143"/>
      <c r="O112" s="137"/>
      <c r="P112" s="143"/>
    </row>
    <row r="113" spans="1:16" ht="15" customHeight="1" x14ac:dyDescent="0.2">
      <c r="B113" s="83" t="s">
        <v>284</v>
      </c>
      <c r="C113" s="83"/>
      <c r="D113" s="124"/>
      <c r="E113" s="177"/>
      <c r="F113" s="135"/>
      <c r="G113" s="177"/>
      <c r="H113" s="135"/>
      <c r="J113" s="83" t="s">
        <v>284</v>
      </c>
      <c r="K113" s="83"/>
      <c r="L113" s="124"/>
      <c r="M113" s="177"/>
      <c r="N113" s="135"/>
      <c r="O113" s="177"/>
      <c r="P113" s="135"/>
    </row>
    <row r="114" spans="1:16" ht="15" customHeight="1" x14ac:dyDescent="0.2">
      <c r="B114" s="103" t="s">
        <v>285</v>
      </c>
      <c r="C114" s="103"/>
      <c r="D114" s="193">
        <v>5.4354304818164696</v>
      </c>
      <c r="E114" s="137">
        <v>1.1344058035578453</v>
      </c>
      <c r="F114" s="137"/>
      <c r="G114" s="137">
        <v>-0.48511048984216476</v>
      </c>
      <c r="H114" s="143"/>
      <c r="J114" s="103" t="s">
        <v>285</v>
      </c>
      <c r="K114" s="103"/>
      <c r="L114" s="193">
        <v>5.1920151830279186</v>
      </c>
      <c r="M114" s="137">
        <v>0.47298923164952189</v>
      </c>
      <c r="N114" s="137"/>
      <c r="O114" s="137">
        <v>-0.17874304874425206</v>
      </c>
      <c r="P114" s="143"/>
    </row>
    <row r="115" spans="1:16" ht="15" customHeight="1" x14ac:dyDescent="0.2">
      <c r="B115" s="99" t="s">
        <v>126</v>
      </c>
      <c r="C115" s="99"/>
      <c r="D115" s="193">
        <v>6.1105112395031549</v>
      </c>
      <c r="E115" s="137">
        <v>1.4179025807762748</v>
      </c>
      <c r="F115" s="137"/>
      <c r="G115" s="137">
        <v>-0.70009926380606569</v>
      </c>
      <c r="J115" s="99" t="s">
        <v>126</v>
      </c>
      <c r="K115" s="99"/>
      <c r="L115" s="193">
        <v>6.2821987380449587</v>
      </c>
      <c r="M115" s="137">
        <v>0.67477500745375441</v>
      </c>
      <c r="N115" s="137"/>
      <c r="O115" s="137">
        <v>-0.13901821772071266</v>
      </c>
    </row>
    <row r="116" spans="1:16" ht="15" customHeight="1" x14ac:dyDescent="0.2">
      <c r="B116" s="99" t="s">
        <v>127</v>
      </c>
      <c r="C116" s="99"/>
      <c r="D116" s="193">
        <v>4.7852598970017057</v>
      </c>
      <c r="E116" s="137">
        <v>0.8640151702777592</v>
      </c>
      <c r="F116" s="137"/>
      <c r="G116" s="137">
        <v>-0.27655140008700041</v>
      </c>
      <c r="J116" s="99" t="s">
        <v>127</v>
      </c>
      <c r="K116" s="99"/>
      <c r="L116" s="193">
        <v>4.2424259365559571</v>
      </c>
      <c r="M116" s="137">
        <v>0.29440348374076164</v>
      </c>
      <c r="N116" s="137"/>
      <c r="O116" s="137">
        <v>-0.2174412129100487</v>
      </c>
    </row>
    <row r="117" spans="1:16" x14ac:dyDescent="0.2">
      <c r="B117" s="186" t="s">
        <v>286</v>
      </c>
      <c r="C117" s="186"/>
      <c r="D117" s="193">
        <v>13.410311007789783</v>
      </c>
      <c r="E117" s="137">
        <v>2.81078737971667</v>
      </c>
      <c r="F117" s="137"/>
      <c r="G117" s="137">
        <v>-1.1174284875231972</v>
      </c>
      <c r="J117" s="186" t="s">
        <v>286</v>
      </c>
      <c r="K117" s="186"/>
      <c r="L117" s="193">
        <v>13.271334062080822</v>
      </c>
      <c r="M117" s="137">
        <v>3.1320768310402798</v>
      </c>
      <c r="N117" s="137"/>
      <c r="O117" s="137">
        <v>-0.86748588314884678</v>
      </c>
    </row>
    <row r="118" spans="1:16" ht="15" customHeight="1" x14ac:dyDescent="0.2">
      <c r="B118" s="31" t="s">
        <v>119</v>
      </c>
      <c r="C118" s="31"/>
      <c r="D118" s="193">
        <v>14.997244564884497</v>
      </c>
      <c r="E118" s="137">
        <v>3.9751582021062273</v>
      </c>
      <c r="F118" s="137"/>
      <c r="G118" s="137">
        <v>-0.18553592182906797</v>
      </c>
      <c r="J118" s="31" t="s">
        <v>119</v>
      </c>
      <c r="K118" s="31"/>
      <c r="L118" s="193">
        <v>15.064156466759274</v>
      </c>
      <c r="M118" s="137">
        <v>4.0700646165026804</v>
      </c>
      <c r="N118" s="137"/>
      <c r="O118" s="137">
        <v>-0.72249374497925523</v>
      </c>
    </row>
    <row r="119" spans="1:16" ht="15" customHeight="1" x14ac:dyDescent="0.2">
      <c r="B119" s="31" t="s">
        <v>120</v>
      </c>
      <c r="C119" s="31"/>
      <c r="D119" s="193">
        <v>11.881934577073499</v>
      </c>
      <c r="E119" s="137">
        <v>1.6922358215979969</v>
      </c>
      <c r="F119" s="137"/>
      <c r="G119" s="137">
        <v>-2.0138282946465829</v>
      </c>
      <c r="J119" s="31" t="s">
        <v>120</v>
      </c>
      <c r="K119" s="31"/>
      <c r="L119" s="193">
        <v>11.709721002993657</v>
      </c>
      <c r="M119" s="137">
        <v>2.3123391993010483</v>
      </c>
      <c r="N119" s="137"/>
      <c r="O119" s="137">
        <v>-1.0002052021650627</v>
      </c>
    </row>
    <row r="120" spans="1:16" ht="8.65" customHeight="1" x14ac:dyDescent="0.2">
      <c r="C120" s="53"/>
      <c r="D120" s="123"/>
      <c r="E120" s="137"/>
      <c r="F120" s="137"/>
      <c r="G120" s="137"/>
      <c r="J120" s="205"/>
      <c r="K120" s="53"/>
      <c r="L120" s="123"/>
      <c r="M120" s="137"/>
      <c r="N120" s="137"/>
      <c r="O120" s="137"/>
    </row>
    <row r="121" spans="1:16" ht="15" customHeight="1" x14ac:dyDescent="0.2">
      <c r="B121" s="83" t="s">
        <v>313</v>
      </c>
      <c r="C121" s="83"/>
      <c r="D121" s="124"/>
      <c r="E121" s="194"/>
      <c r="F121" s="177"/>
      <c r="G121" s="177"/>
      <c r="H121" s="37"/>
      <c r="J121" s="83" t="s">
        <v>313</v>
      </c>
      <c r="K121" s="83"/>
      <c r="L121" s="124"/>
      <c r="M121" s="194"/>
      <c r="N121" s="177"/>
      <c r="O121" s="177"/>
      <c r="P121" s="37"/>
    </row>
    <row r="122" spans="1:16" s="197" customFormat="1" ht="20.100000000000001" customHeight="1" x14ac:dyDescent="0.25">
      <c r="A122" s="317"/>
      <c r="B122" s="103" t="s">
        <v>288</v>
      </c>
      <c r="C122" s="103"/>
      <c r="D122" s="318">
        <v>39.386924668794691</v>
      </c>
      <c r="E122" s="198"/>
      <c r="F122" s="198"/>
      <c r="G122" s="198"/>
      <c r="H122" s="198"/>
      <c r="J122" s="103" t="s">
        <v>288</v>
      </c>
      <c r="K122" s="103"/>
      <c r="L122" s="318">
        <v>41.33866618143044</v>
      </c>
      <c r="M122" s="198"/>
      <c r="N122" s="198"/>
      <c r="O122" s="198"/>
      <c r="P122" s="198"/>
    </row>
    <row r="123" spans="1:16" ht="25.5" x14ac:dyDescent="0.2">
      <c r="A123" s="132"/>
      <c r="B123" s="207" t="s">
        <v>136</v>
      </c>
      <c r="C123" s="195" t="s">
        <v>167</v>
      </c>
      <c r="D123" s="196">
        <v>6.3726367126924179</v>
      </c>
      <c r="E123" s="197"/>
      <c r="F123" s="197"/>
      <c r="G123" s="197"/>
      <c r="H123" s="197"/>
      <c r="I123" s="197"/>
      <c r="J123" s="208" t="s">
        <v>136</v>
      </c>
      <c r="K123" s="195" t="s">
        <v>168</v>
      </c>
      <c r="L123" s="196">
        <v>5.7954169783869434</v>
      </c>
    </row>
    <row r="124" spans="1:16" x14ac:dyDescent="0.2">
      <c r="A124" s="132"/>
      <c r="B124" s="208" t="s">
        <v>137</v>
      </c>
      <c r="C124" s="195" t="s">
        <v>168</v>
      </c>
      <c r="D124" s="196">
        <v>5.0972836534761816</v>
      </c>
      <c r="E124" s="197"/>
      <c r="F124" s="197"/>
      <c r="G124" s="197"/>
      <c r="H124" s="197"/>
      <c r="I124" s="197"/>
      <c r="J124" s="207" t="s">
        <v>137</v>
      </c>
      <c r="K124" s="195" t="s">
        <v>174</v>
      </c>
      <c r="L124" s="196">
        <v>5.1222620965660628</v>
      </c>
    </row>
    <row r="125" spans="1:16" ht="25.5" x14ac:dyDescent="0.2">
      <c r="A125" s="132"/>
      <c r="B125" s="208" t="s">
        <v>138</v>
      </c>
      <c r="C125" s="195" t="s">
        <v>174</v>
      </c>
      <c r="D125" s="196">
        <v>5.0357733978581107</v>
      </c>
      <c r="E125" s="197"/>
      <c r="F125" s="197"/>
      <c r="G125" s="197"/>
      <c r="H125" s="197"/>
      <c r="I125" s="197"/>
      <c r="J125" s="208" t="s">
        <v>138</v>
      </c>
      <c r="K125" s="195" t="s">
        <v>167</v>
      </c>
      <c r="L125" s="196">
        <v>4.7963071489580145</v>
      </c>
    </row>
    <row r="126" spans="1:16" x14ac:dyDescent="0.2">
      <c r="A126" s="132"/>
      <c r="B126" s="208" t="s">
        <v>139</v>
      </c>
      <c r="C126" s="195" t="s">
        <v>172</v>
      </c>
      <c r="D126" s="196">
        <v>4.56655428732146</v>
      </c>
      <c r="E126" s="197"/>
      <c r="F126" s="197"/>
      <c r="G126" s="197"/>
      <c r="H126" s="197"/>
      <c r="I126" s="197"/>
      <c r="J126" s="207" t="s">
        <v>139</v>
      </c>
      <c r="K126" s="195" t="s">
        <v>171</v>
      </c>
      <c r="L126" s="196">
        <v>4.6644473567545939</v>
      </c>
    </row>
    <row r="127" spans="1:16" ht="25.5" x14ac:dyDescent="0.2">
      <c r="A127" s="132"/>
      <c r="B127" s="208" t="s">
        <v>140</v>
      </c>
      <c r="C127" s="195" t="s">
        <v>171</v>
      </c>
      <c r="D127" s="196">
        <v>4.205097978867963</v>
      </c>
      <c r="E127" s="197"/>
      <c r="F127" s="197"/>
      <c r="G127" s="197"/>
      <c r="H127" s="197"/>
      <c r="I127" s="197"/>
      <c r="J127" s="207" t="s">
        <v>140</v>
      </c>
      <c r="K127" s="195" t="s">
        <v>176</v>
      </c>
      <c r="L127" s="196">
        <v>4.0065061799684498</v>
      </c>
    </row>
    <row r="128" spans="1:16" ht="25.5" x14ac:dyDescent="0.2">
      <c r="A128" s="132"/>
      <c r="B128" s="207" t="s">
        <v>299</v>
      </c>
      <c r="C128" s="195" t="s">
        <v>176</v>
      </c>
      <c r="D128" s="196">
        <v>3.5120049963887214</v>
      </c>
      <c r="E128" s="197"/>
      <c r="F128" s="197"/>
      <c r="G128" s="197"/>
      <c r="H128" s="197"/>
      <c r="I128" s="197"/>
      <c r="J128" s="208" t="s">
        <v>299</v>
      </c>
      <c r="K128" s="195" t="s">
        <v>177</v>
      </c>
      <c r="L128" s="196">
        <v>3.8886439297003195</v>
      </c>
    </row>
    <row r="129" spans="1:16" ht="25.5" x14ac:dyDescent="0.2">
      <c r="A129" s="132"/>
      <c r="B129" s="207" t="s">
        <v>297</v>
      </c>
      <c r="C129" s="195" t="s">
        <v>177</v>
      </c>
      <c r="D129" s="196">
        <v>3.1278554291375404</v>
      </c>
      <c r="E129" s="197"/>
      <c r="F129" s="197"/>
      <c r="G129" s="197"/>
      <c r="H129" s="197"/>
      <c r="I129" s="197"/>
      <c r="J129" s="208" t="s">
        <v>297</v>
      </c>
      <c r="K129" s="195" t="s">
        <v>172</v>
      </c>
      <c r="L129" s="196">
        <v>3.8163251610621862</v>
      </c>
    </row>
    <row r="130" spans="1:16" x14ac:dyDescent="0.2">
      <c r="A130" s="132"/>
      <c r="B130" s="208" t="s">
        <v>298</v>
      </c>
      <c r="C130" s="195" t="s">
        <v>207</v>
      </c>
      <c r="D130" s="196">
        <v>2.582098383851763</v>
      </c>
      <c r="E130" s="197"/>
      <c r="F130" s="197"/>
      <c r="G130" s="197"/>
      <c r="H130" s="197"/>
      <c r="I130" s="197"/>
      <c r="J130" s="207" t="s">
        <v>298</v>
      </c>
      <c r="K130" s="195" t="s">
        <v>207</v>
      </c>
      <c r="L130" s="196">
        <v>3.3775017097954483</v>
      </c>
    </row>
    <row r="131" spans="1:16" ht="25.5" x14ac:dyDescent="0.2">
      <c r="A131" s="132"/>
      <c r="B131" s="207" t="s">
        <v>300</v>
      </c>
      <c r="C131" s="195" t="s">
        <v>173</v>
      </c>
      <c r="D131" s="196">
        <v>2.5637170492028876</v>
      </c>
      <c r="E131" s="197"/>
      <c r="F131" s="197"/>
      <c r="G131" s="197"/>
      <c r="H131" s="197"/>
      <c r="I131" s="197"/>
      <c r="J131" s="207" t="s">
        <v>300</v>
      </c>
      <c r="K131" s="195" t="s">
        <v>169</v>
      </c>
      <c r="L131" s="196">
        <v>3.3249327299147247</v>
      </c>
    </row>
    <row r="132" spans="1:16" x14ac:dyDescent="0.2">
      <c r="A132" s="132"/>
      <c r="B132" s="207" t="s">
        <v>296</v>
      </c>
      <c r="C132" s="195" t="s">
        <v>169</v>
      </c>
      <c r="D132" s="196">
        <v>2.323902779997649</v>
      </c>
      <c r="E132" s="197"/>
      <c r="F132" s="197"/>
      <c r="G132" s="197"/>
      <c r="H132" s="197"/>
      <c r="I132" s="197"/>
      <c r="J132" s="310" t="s">
        <v>296</v>
      </c>
      <c r="K132" s="195" t="s">
        <v>371</v>
      </c>
      <c r="L132" s="196">
        <v>2.546322890323693</v>
      </c>
    </row>
    <row r="133" spans="1:16" s="197" customFormat="1" ht="21" customHeight="1" x14ac:dyDescent="0.25">
      <c r="A133" s="317"/>
      <c r="B133" s="103" t="s">
        <v>289</v>
      </c>
      <c r="C133" s="103"/>
      <c r="D133" s="318">
        <v>33.497452099530904</v>
      </c>
      <c r="E133" s="198"/>
      <c r="F133" s="198"/>
      <c r="G133" s="198"/>
      <c r="H133" s="198"/>
      <c r="J133" s="103" t="s">
        <v>289</v>
      </c>
      <c r="K133" s="103"/>
      <c r="L133" s="318">
        <v>30.732076729807968</v>
      </c>
      <c r="M133" s="198"/>
      <c r="N133" s="198"/>
      <c r="O133" s="198"/>
      <c r="P133" s="198"/>
    </row>
    <row r="134" spans="1:16" ht="25.5" x14ac:dyDescent="0.2">
      <c r="A134" s="132"/>
      <c r="B134" s="207" t="s">
        <v>136</v>
      </c>
      <c r="C134" s="195" t="s">
        <v>173</v>
      </c>
      <c r="D134" s="196">
        <v>5.9582393404303593</v>
      </c>
      <c r="E134" s="197"/>
      <c r="F134" s="197"/>
      <c r="G134" s="197"/>
      <c r="H134" s="197"/>
      <c r="I134" s="197"/>
      <c r="J134" s="208" t="s">
        <v>136</v>
      </c>
      <c r="K134" s="195" t="s">
        <v>179</v>
      </c>
      <c r="L134" s="196">
        <v>4.6681118668198609</v>
      </c>
    </row>
    <row r="135" spans="1:16" x14ac:dyDescent="0.2">
      <c r="A135" s="132"/>
      <c r="B135" s="207" t="s">
        <v>137</v>
      </c>
      <c r="C135" s="195" t="s">
        <v>174</v>
      </c>
      <c r="D135" s="196">
        <v>5.0040715748960869</v>
      </c>
      <c r="E135" s="197"/>
      <c r="F135" s="197"/>
      <c r="G135" s="197"/>
      <c r="H135" s="197"/>
      <c r="I135" s="197"/>
      <c r="J135" s="207" t="s">
        <v>137</v>
      </c>
      <c r="K135" s="195" t="s">
        <v>174</v>
      </c>
      <c r="L135" s="196">
        <v>4.4497730962806177</v>
      </c>
    </row>
    <row r="136" spans="1:16" ht="25.5" x14ac:dyDescent="0.2">
      <c r="A136" s="132"/>
      <c r="B136" s="208" t="s">
        <v>138</v>
      </c>
      <c r="C136" s="195" t="s">
        <v>179</v>
      </c>
      <c r="D136" s="196">
        <v>4.5809224804570396</v>
      </c>
      <c r="E136" s="197"/>
      <c r="F136" s="197"/>
      <c r="G136" s="197"/>
      <c r="H136" s="197"/>
      <c r="I136" s="197"/>
      <c r="J136" s="208" t="s">
        <v>138</v>
      </c>
      <c r="K136" s="195" t="s">
        <v>173</v>
      </c>
      <c r="L136" s="196">
        <v>3.4360659313137716</v>
      </c>
    </row>
    <row r="137" spans="1:16" s="197" customFormat="1" x14ac:dyDescent="0.25">
      <c r="A137" s="312"/>
      <c r="B137" s="208" t="s">
        <v>139</v>
      </c>
      <c r="C137" s="195" t="s">
        <v>175</v>
      </c>
      <c r="D137" s="196">
        <v>3.4997524624381637</v>
      </c>
      <c r="J137" s="208" t="s">
        <v>139</v>
      </c>
      <c r="K137" s="195" t="s">
        <v>171</v>
      </c>
      <c r="L137" s="196">
        <v>3.4132239575532672</v>
      </c>
    </row>
    <row r="138" spans="1:16" x14ac:dyDescent="0.2">
      <c r="A138" s="132"/>
      <c r="B138" s="208" t="s">
        <v>140</v>
      </c>
      <c r="C138" s="195" t="s">
        <v>170</v>
      </c>
      <c r="D138" s="196">
        <v>2.8290756768507581</v>
      </c>
      <c r="E138" s="197"/>
      <c r="F138" s="197"/>
      <c r="G138" s="197"/>
      <c r="H138" s="197"/>
      <c r="I138" s="197"/>
      <c r="J138" s="207" t="s">
        <v>140</v>
      </c>
      <c r="K138" s="195" t="s">
        <v>170</v>
      </c>
      <c r="L138" s="196">
        <v>3.2455145806108567</v>
      </c>
    </row>
    <row r="139" spans="1:16" ht="25.5" x14ac:dyDescent="0.2">
      <c r="A139" s="132"/>
      <c r="B139" s="208" t="s">
        <v>299</v>
      </c>
      <c r="C139" s="195" t="s">
        <v>370</v>
      </c>
      <c r="D139" s="196">
        <v>2.7630331236630017</v>
      </c>
      <c r="E139" s="197"/>
      <c r="F139" s="197"/>
      <c r="G139" s="197"/>
      <c r="H139" s="197"/>
      <c r="I139" s="197"/>
      <c r="J139" s="207" t="s">
        <v>299</v>
      </c>
      <c r="K139" s="195" t="s">
        <v>212</v>
      </c>
      <c r="L139" s="196">
        <v>3.106177841009568</v>
      </c>
    </row>
    <row r="140" spans="1:16" ht="25.5" x14ac:dyDescent="0.2">
      <c r="A140" s="132"/>
      <c r="B140" s="207" t="s">
        <v>297</v>
      </c>
      <c r="C140" s="195" t="s">
        <v>171</v>
      </c>
      <c r="D140" s="196">
        <v>2.3230901571332248</v>
      </c>
      <c r="E140" s="197"/>
      <c r="F140" s="197"/>
      <c r="G140" s="197"/>
      <c r="H140" s="197"/>
      <c r="I140" s="197"/>
      <c r="J140" s="207" t="s">
        <v>297</v>
      </c>
      <c r="K140" s="195" t="s">
        <v>178</v>
      </c>
      <c r="L140" s="196">
        <v>2.9082819523164622</v>
      </c>
    </row>
    <row r="141" spans="1:16" ht="25.5" x14ac:dyDescent="0.2">
      <c r="A141" s="132"/>
      <c r="B141" s="207" t="s">
        <v>298</v>
      </c>
      <c r="C141" s="195" t="s">
        <v>177</v>
      </c>
      <c r="D141" s="196">
        <v>2.2467667381836076</v>
      </c>
      <c r="E141" s="197"/>
      <c r="F141" s="197"/>
      <c r="G141" s="197"/>
      <c r="H141" s="197"/>
      <c r="I141" s="197"/>
      <c r="J141" s="208" t="s">
        <v>298</v>
      </c>
      <c r="K141" s="195" t="s">
        <v>177</v>
      </c>
      <c r="L141" s="196">
        <v>1.890121353770321</v>
      </c>
    </row>
    <row r="142" spans="1:16" ht="25.5" x14ac:dyDescent="0.2">
      <c r="A142" s="132"/>
      <c r="B142" s="208" t="s">
        <v>300</v>
      </c>
      <c r="C142" s="195" t="s">
        <v>176</v>
      </c>
      <c r="D142" s="196">
        <v>2.1576097849143379</v>
      </c>
      <c r="E142" s="197"/>
      <c r="F142" s="197"/>
      <c r="G142" s="197"/>
      <c r="H142" s="197"/>
      <c r="I142" s="197"/>
      <c r="J142" s="208" t="s">
        <v>300</v>
      </c>
      <c r="K142" s="195" t="s">
        <v>376</v>
      </c>
      <c r="L142" s="196">
        <v>1.8196946833486234</v>
      </c>
    </row>
    <row r="143" spans="1:16" x14ac:dyDescent="0.2">
      <c r="A143" s="132"/>
      <c r="B143" s="207" t="s">
        <v>296</v>
      </c>
      <c r="C143" s="313" t="s">
        <v>367</v>
      </c>
      <c r="D143" s="196">
        <v>2.1348907605643306</v>
      </c>
      <c r="E143" s="197"/>
      <c r="F143" s="197"/>
      <c r="G143" s="197"/>
      <c r="H143" s="197"/>
      <c r="I143" s="197"/>
      <c r="J143" s="208" t="s">
        <v>296</v>
      </c>
      <c r="K143" s="195" t="s">
        <v>175</v>
      </c>
      <c r="L143" s="196">
        <v>1.7951114667846177</v>
      </c>
    </row>
    <row r="144" spans="1:16" ht="7.15" customHeight="1" x14ac:dyDescent="0.2">
      <c r="B144" s="104"/>
      <c r="C144" s="104"/>
      <c r="D144" s="126"/>
      <c r="E144" s="72"/>
      <c r="F144" s="72"/>
      <c r="G144" s="72"/>
      <c r="H144" s="72"/>
      <c r="I144" s="137"/>
      <c r="J144" s="104"/>
      <c r="K144" s="104"/>
      <c r="L144" s="126"/>
      <c r="M144" s="72"/>
      <c r="N144" s="72"/>
      <c r="O144" s="72"/>
      <c r="P144" s="72"/>
    </row>
    <row r="145" spans="2:3" ht="6" customHeight="1" x14ac:dyDescent="0.2">
      <c r="C145" s="73"/>
    </row>
    <row r="146" spans="2:3" x14ac:dyDescent="0.2">
      <c r="B146" s="299" t="s">
        <v>347</v>
      </c>
      <c r="C146" s="73"/>
    </row>
    <row r="147" spans="2:3" x14ac:dyDescent="0.2">
      <c r="B147" s="298" t="s">
        <v>346</v>
      </c>
      <c r="C147" s="73"/>
    </row>
    <row r="148" spans="2:3" x14ac:dyDescent="0.2">
      <c r="C148" s="73"/>
    </row>
    <row r="149" spans="2:3" x14ac:dyDescent="0.2">
      <c r="C149" s="73"/>
    </row>
    <row r="150" spans="2:3" x14ac:dyDescent="0.2">
      <c r="C150" s="73"/>
    </row>
    <row r="151" spans="2:3" x14ac:dyDescent="0.2">
      <c r="C151" s="73"/>
    </row>
    <row r="152" spans="2:3" x14ac:dyDescent="0.2">
      <c r="C152" s="73"/>
    </row>
    <row r="153" spans="2:3" x14ac:dyDescent="0.2">
      <c r="C153" s="73"/>
    </row>
  </sheetData>
  <mergeCells count="8">
    <mergeCell ref="B8:C10"/>
    <mergeCell ref="J8:K10"/>
    <mergeCell ref="L8:L10"/>
    <mergeCell ref="M8:N9"/>
    <mergeCell ref="O8:P9"/>
    <mergeCell ref="D8:D10"/>
    <mergeCell ref="E8:F9"/>
    <mergeCell ref="G8:H9"/>
  </mergeCells>
  <conditionalFormatting sqref="D77">
    <cfRule type="expression" dxfId="38" priority="17">
      <formula>D77&lt;5</formula>
    </cfRule>
  </conditionalFormatting>
  <conditionalFormatting sqref="D78:D119">
    <cfRule type="expression" dxfId="37" priority="16">
      <formula>"trim_actual!e217&lt;5"</formula>
    </cfRule>
  </conditionalFormatting>
  <conditionalFormatting sqref="L77">
    <cfRule type="expression" dxfId="36" priority="2">
      <formula>L77&lt;5</formula>
    </cfRule>
  </conditionalFormatting>
  <conditionalFormatting sqref="L78:L119">
    <cfRule type="expression" dxfId="35" priority="1">
      <formula>"trim_actual!e217&lt;5"</formula>
    </cfRule>
  </conditionalFormatting>
  <hyperlinks>
    <hyperlink ref="P5" location="ÍNDICE!B15" display="ÍNDICE" xr:uid="{00000000-0004-0000-0500-000000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31" id="{82CD4C39-0FED-49C2-85E6-80366FD17411}">
            <xm:f>#REF!&lt;5</xm:f>
            <x14:dxf>
              <font>
                <strike/>
              </font>
            </x14:dxf>
          </x14:cfRule>
          <xm:sqref>L123:L132</xm:sqref>
        </x14:conditionalFormatting>
        <x14:conditionalFormatting xmlns:xm="http://schemas.microsoft.com/office/excel/2006/main">
          <x14:cfRule type="expression" priority="132" id="{B739E780-E8CC-49E4-997A-CE9FADEE433D}">
            <xm:f>#REF!&lt;5</xm:f>
            <x14:dxf>
              <font>
                <strike/>
              </font>
            </x14:dxf>
          </x14:cfRule>
          <xm:sqref>L134:L143</xm:sqref>
        </x14:conditionalFormatting>
        <x14:conditionalFormatting xmlns:xm="http://schemas.microsoft.com/office/excel/2006/main">
          <x14:cfRule type="expression" priority="139" id="{82CD4C39-0FED-49C2-85E6-80366FD17411}">
            <xm:f>#REF!&lt;5</xm:f>
            <x14:dxf>
              <font>
                <strike/>
              </font>
            </x14:dxf>
          </x14:cfRule>
          <xm:sqref>D123:D132</xm:sqref>
        </x14:conditionalFormatting>
        <x14:conditionalFormatting xmlns:xm="http://schemas.microsoft.com/office/excel/2006/main">
          <x14:cfRule type="expression" priority="140" id="{B739E780-E8CC-49E4-997A-CE9FADEE433D}">
            <xm:f>#REF!&lt;5</xm:f>
            <x14:dxf>
              <font>
                <strike/>
              </font>
            </x14:dxf>
          </x14:cfRule>
          <xm:sqref>D134:D143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4"/>
  <sheetViews>
    <sheetView showGridLines="0" workbookViewId="0">
      <selection activeCell="C6" sqref="C6"/>
    </sheetView>
  </sheetViews>
  <sheetFormatPr baseColWidth="10" defaultRowHeight="15" x14ac:dyDescent="0.25"/>
  <cols>
    <col min="1" max="1" width="1.85546875" style="164" customWidth="1"/>
    <col min="2" max="2" width="2.5703125" style="13" customWidth="1"/>
    <col min="3" max="3" width="50.7109375" customWidth="1"/>
    <col min="4" max="8" width="10.85546875" customWidth="1"/>
    <col min="9" max="9" width="1.85546875" style="164" customWidth="1"/>
    <col min="10" max="10" width="2.28515625" customWidth="1"/>
    <col min="11" max="11" width="50.7109375" customWidth="1"/>
    <col min="16" max="16" width="10.85546875" customWidth="1"/>
  </cols>
  <sheetData>
    <row r="1" spans="1:16" s="13" customFormat="1" x14ac:dyDescent="0.25">
      <c r="A1" s="164"/>
      <c r="I1" s="164"/>
    </row>
    <row r="2" spans="1:16" s="13" customFormat="1" x14ac:dyDescent="0.25">
      <c r="A2" s="164"/>
      <c r="I2" s="164"/>
    </row>
    <row r="3" spans="1:16" s="13" customFormat="1" x14ac:dyDescent="0.25">
      <c r="A3" s="164"/>
      <c r="I3" s="164"/>
    </row>
    <row r="4" spans="1:16" s="13" customFormat="1" x14ac:dyDescent="0.25">
      <c r="A4" s="164"/>
      <c r="I4" s="164"/>
    </row>
    <row r="5" spans="1:16" s="13" customFormat="1" x14ac:dyDescent="0.25">
      <c r="A5" s="164"/>
      <c r="I5" s="164"/>
      <c r="P5" s="98" t="s">
        <v>125</v>
      </c>
    </row>
    <row r="6" spans="1:16" ht="15.75" x14ac:dyDescent="0.25">
      <c r="B6" s="4" t="s">
        <v>363</v>
      </c>
      <c r="C6" s="14" t="s">
        <v>380</v>
      </c>
      <c r="J6" s="4"/>
    </row>
    <row r="7" spans="1:16" x14ac:dyDescent="0.25">
      <c r="C7" s="5"/>
      <c r="D7" s="403"/>
      <c r="E7" s="403"/>
      <c r="F7" s="403"/>
      <c r="G7" s="403"/>
      <c r="H7" s="403"/>
    </row>
    <row r="8" spans="1:16" s="10" customFormat="1" ht="15" customHeight="1" x14ac:dyDescent="0.25">
      <c r="A8" s="164"/>
      <c r="B8" s="397" t="s">
        <v>118</v>
      </c>
      <c r="C8" s="398"/>
      <c r="D8" s="384" t="s">
        <v>374</v>
      </c>
      <c r="E8" s="396" t="s">
        <v>33</v>
      </c>
      <c r="F8" s="396"/>
      <c r="G8" s="396" t="s">
        <v>34</v>
      </c>
      <c r="H8" s="396"/>
      <c r="I8" s="164"/>
      <c r="J8" s="397" t="s">
        <v>54</v>
      </c>
      <c r="K8" s="398"/>
      <c r="L8" s="384" t="s">
        <v>374</v>
      </c>
      <c r="M8" s="396" t="s">
        <v>33</v>
      </c>
      <c r="N8" s="396"/>
      <c r="O8" s="396" t="s">
        <v>34</v>
      </c>
      <c r="P8" s="396"/>
    </row>
    <row r="9" spans="1:16" s="10" customFormat="1" ht="15" customHeight="1" x14ac:dyDescent="0.25">
      <c r="A9" s="164"/>
      <c r="B9" s="399"/>
      <c r="C9" s="400"/>
      <c r="D9" s="385"/>
      <c r="E9" s="396"/>
      <c r="F9" s="396"/>
      <c r="G9" s="396"/>
      <c r="H9" s="396"/>
      <c r="I9" s="164"/>
      <c r="J9" s="399"/>
      <c r="K9" s="400"/>
      <c r="L9" s="385"/>
      <c r="M9" s="396"/>
      <c r="N9" s="396"/>
      <c r="O9" s="396"/>
      <c r="P9" s="396"/>
    </row>
    <row r="10" spans="1:16" s="10" customFormat="1" ht="15" customHeight="1" x14ac:dyDescent="0.25">
      <c r="A10" s="164"/>
      <c r="B10" s="401"/>
      <c r="C10" s="402"/>
      <c r="D10" s="386"/>
      <c r="E10" s="76" t="s">
        <v>3</v>
      </c>
      <c r="F10" s="77" t="s">
        <v>4</v>
      </c>
      <c r="G10" s="76" t="s">
        <v>3</v>
      </c>
      <c r="H10" s="77" t="s">
        <v>4</v>
      </c>
      <c r="I10" s="164"/>
      <c r="J10" s="401"/>
      <c r="K10" s="402"/>
      <c r="L10" s="386"/>
      <c r="M10" s="76" t="s">
        <v>3</v>
      </c>
      <c r="N10" s="77" t="s">
        <v>4</v>
      </c>
      <c r="O10" s="76" t="s">
        <v>3</v>
      </c>
      <c r="P10" s="77" t="s">
        <v>4</v>
      </c>
    </row>
    <row r="11" spans="1:16" s="13" customFormat="1" ht="7.15" customHeight="1" x14ac:dyDescent="0.25">
      <c r="A11" s="164"/>
      <c r="C11" s="109"/>
      <c r="D11" s="106"/>
      <c r="E11" s="107"/>
      <c r="F11" s="108"/>
      <c r="G11" s="107"/>
      <c r="H11" s="108"/>
      <c r="I11" s="110"/>
      <c r="J11" s="110"/>
      <c r="K11" s="109"/>
      <c r="L11" s="106"/>
      <c r="M11" s="107"/>
      <c r="N11" s="108"/>
      <c r="O11" s="107"/>
      <c r="P11" s="108"/>
    </row>
    <row r="12" spans="1:16" s="13" customFormat="1" x14ac:dyDescent="0.25">
      <c r="A12" s="164"/>
      <c r="B12" s="31" t="s">
        <v>290</v>
      </c>
      <c r="C12" s="31"/>
      <c r="D12" s="177">
        <v>271.18901000000028</v>
      </c>
      <c r="E12" s="177">
        <v>-34.129049999999722</v>
      </c>
      <c r="F12" s="300">
        <v>-11.178195616728246</v>
      </c>
      <c r="G12" s="177">
        <v>-57.311359999999695</v>
      </c>
      <c r="H12" s="300">
        <v>-17.446360867112475</v>
      </c>
      <c r="I12" s="110"/>
      <c r="J12" s="31" t="s">
        <v>290</v>
      </c>
      <c r="K12" s="31"/>
      <c r="L12" s="177">
        <v>2477.1224600000037</v>
      </c>
      <c r="M12" s="177">
        <v>-136.0612799999758</v>
      </c>
      <c r="N12" s="300">
        <v>-5.2067245757459375</v>
      </c>
      <c r="O12" s="177">
        <v>-118.36046999999553</v>
      </c>
      <c r="P12" s="300">
        <v>-4.5602484467118245</v>
      </c>
    </row>
    <row r="13" spans="1:16" s="13" customFormat="1" x14ac:dyDescent="0.25">
      <c r="A13" s="164"/>
      <c r="B13" s="31" t="s">
        <v>119</v>
      </c>
      <c r="C13" s="31"/>
      <c r="D13" s="201">
        <v>137.38205999999994</v>
      </c>
      <c r="E13" s="137">
        <v>-20.219810000000052</v>
      </c>
      <c r="F13" s="301">
        <v>-12.829676449905108</v>
      </c>
      <c r="G13" s="137">
        <v>-27.829740000000072</v>
      </c>
      <c r="H13" s="301">
        <v>-16.844886382207619</v>
      </c>
      <c r="I13" s="110"/>
      <c r="J13" s="31" t="s">
        <v>119</v>
      </c>
      <c r="K13" s="31"/>
      <c r="L13" s="201">
        <v>1323.7960899999987</v>
      </c>
      <c r="M13" s="137">
        <v>-108.95749000000319</v>
      </c>
      <c r="N13" s="301">
        <v>-7.6047613156201663</v>
      </c>
      <c r="O13" s="137">
        <v>-38.824100000003909</v>
      </c>
      <c r="P13" s="301">
        <v>-2.8492238912153312</v>
      </c>
    </row>
    <row r="14" spans="1:16" s="13" customFormat="1" x14ac:dyDescent="0.25">
      <c r="A14" s="164"/>
      <c r="B14" s="31" t="s">
        <v>120</v>
      </c>
      <c r="C14" s="31"/>
      <c r="D14" s="201">
        <v>133.80695</v>
      </c>
      <c r="E14" s="137">
        <v>-13.90924000000004</v>
      </c>
      <c r="F14" s="301">
        <v>-9.4161919556685234</v>
      </c>
      <c r="G14" s="137">
        <v>-29.481619999999936</v>
      </c>
      <c r="H14" s="301">
        <v>-18.054919581940084</v>
      </c>
      <c r="I14" s="110"/>
      <c r="J14" s="31" t="s">
        <v>120</v>
      </c>
      <c r="K14" s="31"/>
      <c r="L14" s="201">
        <v>1153.3263699999982</v>
      </c>
      <c r="M14" s="137">
        <v>-27.103790000004665</v>
      </c>
      <c r="N14" s="301">
        <v>-2.2960943322563452</v>
      </c>
      <c r="O14" s="137">
        <v>-79.536370000003672</v>
      </c>
      <c r="P14" s="301">
        <v>-6.4513564583842964</v>
      </c>
    </row>
    <row r="15" spans="1:16" s="110" customFormat="1" ht="7.15" customHeight="1" x14ac:dyDescent="0.2">
      <c r="D15" s="302"/>
      <c r="E15" s="137"/>
      <c r="F15" s="301"/>
      <c r="G15" s="137"/>
      <c r="H15" s="301"/>
      <c r="L15" s="302"/>
      <c r="M15" s="137"/>
      <c r="N15" s="301"/>
      <c r="O15" s="137"/>
      <c r="P15" s="301"/>
    </row>
    <row r="16" spans="1:16" s="13" customFormat="1" x14ac:dyDescent="0.25">
      <c r="A16" s="164"/>
      <c r="B16" s="83" t="s">
        <v>202</v>
      </c>
      <c r="C16" s="83"/>
      <c r="D16" s="303">
        <v>271.18901000000028</v>
      </c>
      <c r="E16" s="177">
        <v>-34.129049999999722</v>
      </c>
      <c r="F16" s="300">
        <v>-11.178195616728246</v>
      </c>
      <c r="G16" s="177">
        <v>-57.311359999999695</v>
      </c>
      <c r="H16" s="300">
        <v>-17.446360867112475</v>
      </c>
      <c r="I16" s="129"/>
      <c r="J16" s="83" t="s">
        <v>202</v>
      </c>
      <c r="K16" s="83"/>
      <c r="L16" s="303">
        <v>2477.1224600000037</v>
      </c>
      <c r="M16" s="177">
        <v>-136.0612799999758</v>
      </c>
      <c r="N16" s="300">
        <v>-5.2067245757459375</v>
      </c>
      <c r="O16" s="177">
        <v>-118.36046999999553</v>
      </c>
      <c r="P16" s="300">
        <v>-4.5602484467118245</v>
      </c>
    </row>
    <row r="17" spans="1:16" s="13" customFormat="1" x14ac:dyDescent="0.25">
      <c r="A17" s="164"/>
      <c r="B17" s="31" t="s">
        <v>201</v>
      </c>
      <c r="C17" s="31"/>
      <c r="D17" s="304">
        <v>168.23984999999993</v>
      </c>
      <c r="E17" s="184">
        <v>-37.913640000000214</v>
      </c>
      <c r="F17" s="305">
        <v>-18.390976548590174</v>
      </c>
      <c r="G17" s="184">
        <v>-31.115520000000032</v>
      </c>
      <c r="H17" s="305">
        <v>-15.608067141607492</v>
      </c>
      <c r="I17" s="110"/>
      <c r="J17" s="31" t="s">
        <v>201</v>
      </c>
      <c r="K17" s="31"/>
      <c r="L17" s="304">
        <v>1564.4563399999965</v>
      </c>
      <c r="M17" s="184">
        <v>-137.13710000000583</v>
      </c>
      <c r="N17" s="305">
        <v>-8.0593340792384396</v>
      </c>
      <c r="O17" s="184">
        <v>-14.792050000006839</v>
      </c>
      <c r="P17" s="305">
        <v>-0.93665126358031614</v>
      </c>
    </row>
    <row r="18" spans="1:16" s="13" customFormat="1" x14ac:dyDescent="0.25">
      <c r="A18" s="164"/>
      <c r="B18" s="99" t="s">
        <v>126</v>
      </c>
      <c r="C18" s="99"/>
      <c r="D18" s="127">
        <v>84.532229999999927</v>
      </c>
      <c r="E18" s="137">
        <v>-18.5537700000001</v>
      </c>
      <c r="F18" s="301">
        <v>-17.998341190850454</v>
      </c>
      <c r="G18" s="137">
        <v>-8.3470200000000716</v>
      </c>
      <c r="H18" s="301">
        <v>-8.9869588740219939</v>
      </c>
      <c r="I18" s="110"/>
      <c r="J18" s="99" t="s">
        <v>126</v>
      </c>
      <c r="K18" s="99"/>
      <c r="L18" s="127">
        <v>818.32241999999849</v>
      </c>
      <c r="M18" s="137">
        <v>-96.516539999999281</v>
      </c>
      <c r="N18" s="301">
        <v>-10.550112557514993</v>
      </c>
      <c r="O18" s="137">
        <v>23.813479999998776</v>
      </c>
      <c r="P18" s="301">
        <v>2.997257652003114</v>
      </c>
    </row>
    <row r="19" spans="1:16" s="13" customFormat="1" x14ac:dyDescent="0.25">
      <c r="A19" s="164"/>
      <c r="B19" s="99" t="s">
        <v>127</v>
      </c>
      <c r="C19" s="99"/>
      <c r="D19" s="127">
        <v>83.707620000000006</v>
      </c>
      <c r="E19" s="137">
        <v>-19.359869999999972</v>
      </c>
      <c r="F19" s="301">
        <v>-18.783682420130702</v>
      </c>
      <c r="G19" s="137">
        <v>-22.76850000000006</v>
      </c>
      <c r="H19" s="301">
        <v>-21.383667999923404</v>
      </c>
      <c r="I19" s="110"/>
      <c r="J19" s="99" t="s">
        <v>127</v>
      </c>
      <c r="K19" s="99"/>
      <c r="L19" s="127">
        <v>746.13391999999988</v>
      </c>
      <c r="M19" s="137">
        <v>-40.620559999999614</v>
      </c>
      <c r="N19" s="301">
        <v>-5.1630541716139504</v>
      </c>
      <c r="O19" s="137">
        <v>-38.605529999999703</v>
      </c>
      <c r="P19" s="301">
        <v>-4.9195347576829107</v>
      </c>
    </row>
    <row r="20" spans="1:16" s="13" customFormat="1" x14ac:dyDescent="0.25">
      <c r="A20" s="164"/>
      <c r="B20" s="31" t="s">
        <v>203</v>
      </c>
      <c r="C20" s="31"/>
      <c r="D20" s="304">
        <v>102.94916000000001</v>
      </c>
      <c r="E20" s="184">
        <v>3.7845900000000228</v>
      </c>
      <c r="F20" s="305">
        <v>3.8164739684748383</v>
      </c>
      <c r="G20" s="184">
        <v>-26.195839999999947</v>
      </c>
      <c r="H20" s="305">
        <v>-20.28405280885822</v>
      </c>
      <c r="I20" s="110"/>
      <c r="J20" s="31" t="s">
        <v>203</v>
      </c>
      <c r="K20" s="31"/>
      <c r="L20" s="304">
        <v>912.66612000000373</v>
      </c>
      <c r="M20" s="184">
        <v>1.0758200000074112</v>
      </c>
      <c r="N20" s="305">
        <v>0.11801573579791125</v>
      </c>
      <c r="O20" s="184">
        <v>-103.56841999999563</v>
      </c>
      <c r="P20" s="305">
        <v>-10.191389479833632</v>
      </c>
    </row>
    <row r="21" spans="1:16" s="13" customFormat="1" x14ac:dyDescent="0.25">
      <c r="A21" s="164"/>
      <c r="B21" s="99" t="s">
        <v>126</v>
      </c>
      <c r="C21" s="99"/>
      <c r="D21" s="127">
        <v>52.849829999999976</v>
      </c>
      <c r="E21" s="137">
        <v>-1.6660400000000166</v>
      </c>
      <c r="F21" s="301">
        <v>-3.056064224967912</v>
      </c>
      <c r="G21" s="137">
        <v>-19.482720000000036</v>
      </c>
      <c r="H21" s="301">
        <v>-26.934927636313148</v>
      </c>
      <c r="I21" s="110"/>
      <c r="J21" s="99" t="s">
        <v>126</v>
      </c>
      <c r="K21" s="99"/>
      <c r="L21" s="127">
        <v>505.47366999999997</v>
      </c>
      <c r="M21" s="137">
        <v>-12.44095000000118</v>
      </c>
      <c r="N21" s="301">
        <v>-2.4021237322864408</v>
      </c>
      <c r="O21" s="137">
        <v>-62.637579999999843</v>
      </c>
      <c r="P21" s="301">
        <v>-11.025583457465387</v>
      </c>
    </row>
    <row r="22" spans="1:16" s="13" customFormat="1" x14ac:dyDescent="0.25">
      <c r="A22" s="164"/>
      <c r="B22" s="99" t="s">
        <v>127</v>
      </c>
      <c r="C22" s="99"/>
      <c r="D22" s="127">
        <v>50.099330000000009</v>
      </c>
      <c r="E22" s="137">
        <v>5.4506300000000039</v>
      </c>
      <c r="F22" s="301">
        <v>12.2078134413768</v>
      </c>
      <c r="G22" s="137">
        <v>-6.7131200000000106</v>
      </c>
      <c r="H22" s="301">
        <v>-11.816283226651919</v>
      </c>
      <c r="I22" s="110"/>
      <c r="J22" s="99" t="s">
        <v>127</v>
      </c>
      <c r="K22" s="99"/>
      <c r="L22" s="127">
        <v>407.19245000000018</v>
      </c>
      <c r="M22" s="137">
        <v>13.516770000000008</v>
      </c>
      <c r="N22" s="301">
        <v>3.4334785425403851</v>
      </c>
      <c r="O22" s="137">
        <v>-40.930839999999762</v>
      </c>
      <c r="P22" s="301">
        <v>-9.1338345748554417</v>
      </c>
    </row>
    <row r="23" spans="1:16" s="12" customFormat="1" x14ac:dyDescent="0.25">
      <c r="B23" s="31" t="s">
        <v>204</v>
      </c>
      <c r="C23" s="31"/>
      <c r="D23" s="304">
        <v>26.448360000000001</v>
      </c>
      <c r="E23" s="184">
        <v>-10.755750000000006</v>
      </c>
      <c r="F23" s="305">
        <v>-28.910112350490323</v>
      </c>
      <c r="G23" s="184">
        <v>0.66835000000001088</v>
      </c>
      <c r="H23" s="305">
        <v>2.5925125707864822</v>
      </c>
      <c r="I23" s="111"/>
      <c r="J23" s="31" t="s">
        <v>204</v>
      </c>
      <c r="K23" s="31"/>
      <c r="L23" s="304">
        <v>236.42543999999995</v>
      </c>
      <c r="M23" s="184">
        <v>-78.424669999999907</v>
      </c>
      <c r="N23" s="305">
        <v>-24.908573162003961</v>
      </c>
      <c r="O23" s="184">
        <v>-14.076409999999981</v>
      </c>
      <c r="P23" s="305">
        <v>-5.6192838496003077</v>
      </c>
    </row>
    <row r="24" spans="1:16" s="13" customFormat="1" x14ac:dyDescent="0.25">
      <c r="A24" s="164"/>
      <c r="B24" s="99" t="s">
        <v>126</v>
      </c>
      <c r="C24" s="99"/>
      <c r="D24" s="127">
        <v>11.59895</v>
      </c>
      <c r="E24" s="137">
        <v>-7.351840000000001</v>
      </c>
      <c r="F24" s="301">
        <v>-38.794372160738419</v>
      </c>
      <c r="G24" s="137">
        <v>-1.6273</v>
      </c>
      <c r="H24" s="301">
        <v>-12.303562990265576</v>
      </c>
      <c r="I24" s="110"/>
      <c r="J24" s="99" t="s">
        <v>126</v>
      </c>
      <c r="K24" s="99"/>
      <c r="L24" s="127">
        <v>132.36214000000007</v>
      </c>
      <c r="M24" s="137">
        <v>-42.295679999999919</v>
      </c>
      <c r="N24" s="301">
        <v>-24.216310497863731</v>
      </c>
      <c r="O24" s="137">
        <v>-1.3965399999997601</v>
      </c>
      <c r="P24" s="301">
        <v>-1.0440742985799289</v>
      </c>
    </row>
    <row r="25" spans="1:16" s="13" customFormat="1" x14ac:dyDescent="0.25">
      <c r="A25" s="164"/>
      <c r="B25" s="99" t="s">
        <v>127</v>
      </c>
      <c r="C25" s="99"/>
      <c r="D25" s="127">
        <v>14.849409999999999</v>
      </c>
      <c r="E25" s="137">
        <v>-3.4039100000000033</v>
      </c>
      <c r="F25" s="301">
        <v>-18.648169209765683</v>
      </c>
      <c r="G25" s="137">
        <v>2.2956499999999984</v>
      </c>
      <c r="H25" s="301">
        <v>18.28655319203169</v>
      </c>
      <c r="I25" s="110"/>
      <c r="J25" s="99" t="s">
        <v>127</v>
      </c>
      <c r="K25" s="99"/>
      <c r="L25" s="127">
        <v>104.06330000000001</v>
      </c>
      <c r="M25" s="137">
        <v>-36.12899000000003</v>
      </c>
      <c r="N25" s="301">
        <v>-25.771024925835803</v>
      </c>
      <c r="O25" s="137">
        <v>-12.679870000000065</v>
      </c>
      <c r="P25" s="301">
        <v>-10.861337755347961</v>
      </c>
    </row>
    <row r="26" spans="1:16" x14ac:dyDescent="0.25">
      <c r="B26" s="31" t="s">
        <v>205</v>
      </c>
      <c r="C26" s="31"/>
      <c r="D26" s="304">
        <v>244.74064999999999</v>
      </c>
      <c r="E26" s="184">
        <v>-23.373299999999944</v>
      </c>
      <c r="F26" s="305">
        <v>-8.7176739591505594</v>
      </c>
      <c r="G26" s="184">
        <v>-57.97971000000004</v>
      </c>
      <c r="H26" s="305">
        <v>-19.152894109930372</v>
      </c>
      <c r="I26" s="110"/>
      <c r="J26" s="31" t="s">
        <v>205</v>
      </c>
      <c r="K26" s="31"/>
      <c r="L26" s="304">
        <v>2240.6970199999973</v>
      </c>
      <c r="M26" s="184">
        <v>-57.636609999995926</v>
      </c>
      <c r="N26" s="305">
        <v>-2.5077564565765869</v>
      </c>
      <c r="O26" s="184">
        <v>-104.28406000000541</v>
      </c>
      <c r="P26" s="305">
        <v>-4.447117330260312</v>
      </c>
    </row>
    <row r="27" spans="1:16" x14ac:dyDescent="0.25">
      <c r="B27" s="99" t="s">
        <v>126</v>
      </c>
      <c r="C27" s="99"/>
      <c r="D27" s="127">
        <v>125.78310999999997</v>
      </c>
      <c r="E27" s="137">
        <v>-12.867970000000042</v>
      </c>
      <c r="F27" s="301">
        <v>-9.2808292585964978</v>
      </c>
      <c r="G27" s="137">
        <v>-26.202440000000024</v>
      </c>
      <c r="H27" s="301">
        <v>-17.240086310836801</v>
      </c>
      <c r="I27" s="110"/>
      <c r="J27" s="99" t="s">
        <v>126</v>
      </c>
      <c r="K27" s="99"/>
      <c r="L27" s="127">
        <v>1191.4339500000001</v>
      </c>
      <c r="M27" s="137">
        <v>-66.661809999997786</v>
      </c>
      <c r="N27" s="301">
        <v>-5.2986276656713187</v>
      </c>
      <c r="O27" s="137">
        <v>-37.427560000000767</v>
      </c>
      <c r="P27" s="301">
        <v>-3.0457101711974701</v>
      </c>
    </row>
    <row r="28" spans="1:16" x14ac:dyDescent="0.25">
      <c r="B28" s="99" t="s">
        <v>127</v>
      </c>
      <c r="C28" s="99"/>
      <c r="D28" s="127">
        <v>118.95753999999999</v>
      </c>
      <c r="E28" s="137">
        <v>-10.505329999999987</v>
      </c>
      <c r="F28" s="301">
        <v>-8.1145505271125131</v>
      </c>
      <c r="G28" s="137">
        <v>-31.777269999999987</v>
      </c>
      <c r="H28" s="301">
        <v>-21.081573659063878</v>
      </c>
      <c r="I28" s="110"/>
      <c r="J28" s="99" t="s">
        <v>127</v>
      </c>
      <c r="K28" s="99"/>
      <c r="L28" s="127">
        <v>1049.2630699999997</v>
      </c>
      <c r="M28" s="137">
        <v>9.0251999999984491</v>
      </c>
      <c r="N28" s="301">
        <v>0.86760925171840597</v>
      </c>
      <c r="O28" s="137">
        <v>-66.85649999999896</v>
      </c>
      <c r="P28" s="301">
        <v>-5.990084019402957</v>
      </c>
    </row>
    <row r="29" spans="1:16" s="112" customFormat="1" ht="12" customHeight="1" x14ac:dyDescent="0.25">
      <c r="D29" s="306"/>
      <c r="E29" s="137"/>
      <c r="F29" s="301"/>
      <c r="G29" s="137"/>
      <c r="H29" s="301"/>
      <c r="I29" s="114"/>
      <c r="L29" s="306"/>
      <c r="M29" s="137"/>
      <c r="N29" s="301"/>
      <c r="O29" s="137"/>
      <c r="P29" s="301"/>
    </row>
    <row r="30" spans="1:16" s="13" customFormat="1" x14ac:dyDescent="0.25">
      <c r="A30" s="164"/>
      <c r="B30" s="83" t="s">
        <v>294</v>
      </c>
      <c r="C30" s="83"/>
      <c r="D30" s="102">
        <v>149.1443799999999</v>
      </c>
      <c r="E30" s="177">
        <v>-16.556180000000126</v>
      </c>
      <c r="F30" s="300">
        <v>-9.9916258581142472</v>
      </c>
      <c r="G30" s="177">
        <v>-24.295150000000007</v>
      </c>
      <c r="H30" s="300">
        <v>-14.007850459465615</v>
      </c>
      <c r="I30" s="164"/>
      <c r="J30" s="83" t="s">
        <v>294</v>
      </c>
      <c r="K30" s="83"/>
      <c r="L30" s="102">
        <v>1326.736759999997</v>
      </c>
      <c r="M30" s="177">
        <v>-67.156940000006671</v>
      </c>
      <c r="N30" s="300">
        <v>-4.8179384123772593</v>
      </c>
      <c r="O30" s="177">
        <v>-41.064690000004475</v>
      </c>
      <c r="P30" s="300">
        <v>-3.0022405664217047</v>
      </c>
    </row>
    <row r="31" spans="1:16" s="13" customFormat="1" x14ac:dyDescent="0.25">
      <c r="A31" s="164"/>
      <c r="B31" s="103" t="s">
        <v>146</v>
      </c>
      <c r="C31" s="103"/>
      <c r="D31" s="184">
        <v>0</v>
      </c>
      <c r="E31" s="184">
        <v>0</v>
      </c>
      <c r="F31" s="414" t="s">
        <v>381</v>
      </c>
      <c r="G31" s="184">
        <v>-1.04661</v>
      </c>
      <c r="H31" s="305">
        <v>-100</v>
      </c>
      <c r="I31" s="110"/>
      <c r="J31" s="103" t="s">
        <v>146</v>
      </c>
      <c r="K31" s="103"/>
      <c r="L31" s="184">
        <v>121.23999000000009</v>
      </c>
      <c r="M31" s="184">
        <v>-12.488879999999853</v>
      </c>
      <c r="N31" s="305">
        <v>-9.3389557542809172</v>
      </c>
      <c r="O31" s="184">
        <v>-4.661869999999837</v>
      </c>
      <c r="P31" s="305">
        <v>-3.7027808802823472</v>
      </c>
    </row>
    <row r="32" spans="1:16" x14ac:dyDescent="0.25">
      <c r="B32" s="99" t="s">
        <v>126</v>
      </c>
      <c r="C32" s="99"/>
      <c r="D32" s="201">
        <v>0</v>
      </c>
      <c r="E32" s="137">
        <v>0</v>
      </c>
      <c r="F32" s="309" t="s">
        <v>381</v>
      </c>
      <c r="G32" s="137">
        <v>-1.04661</v>
      </c>
      <c r="H32" s="309">
        <v>-100</v>
      </c>
      <c r="I32" s="110"/>
      <c r="J32" s="99" t="s">
        <v>126</v>
      </c>
      <c r="K32" s="99"/>
      <c r="L32" s="201">
        <v>49.85910999999998</v>
      </c>
      <c r="M32" s="137">
        <v>2.3799299999999732</v>
      </c>
      <c r="N32" s="301">
        <v>5.0125760385920159</v>
      </c>
      <c r="O32" s="137">
        <v>5.6066899999999862</v>
      </c>
      <c r="P32" s="301">
        <v>12.669792974033925</v>
      </c>
    </row>
    <row r="33" spans="1:16" s="13" customFormat="1" x14ac:dyDescent="0.25">
      <c r="A33" s="164"/>
      <c r="B33" s="99" t="s">
        <v>127</v>
      </c>
      <c r="C33" s="99"/>
      <c r="D33" s="201">
        <v>0</v>
      </c>
      <c r="E33" s="137">
        <v>0</v>
      </c>
      <c r="F33" s="309" t="s">
        <v>381</v>
      </c>
      <c r="G33" s="137">
        <v>0</v>
      </c>
      <c r="H33" s="309" t="s">
        <v>381</v>
      </c>
      <c r="I33" s="110"/>
      <c r="J33" s="99" t="s">
        <v>127</v>
      </c>
      <c r="K33" s="99"/>
      <c r="L33" s="201">
        <v>71.380879999999976</v>
      </c>
      <c r="M33" s="137">
        <v>-14.868810000000025</v>
      </c>
      <c r="N33" s="301">
        <v>-17.239261961405333</v>
      </c>
      <c r="O33" s="137">
        <v>-10.268559999999994</v>
      </c>
      <c r="P33" s="301">
        <v>-12.576399789147359</v>
      </c>
    </row>
    <row r="34" spans="1:16" x14ac:dyDescent="0.25">
      <c r="B34" s="103" t="s">
        <v>147</v>
      </c>
      <c r="C34" s="103"/>
      <c r="D34" s="183">
        <v>8.4979800000000019</v>
      </c>
      <c r="E34" s="184">
        <v>1.4259700000000013</v>
      </c>
      <c r="F34" s="305">
        <v>20.163574429334801</v>
      </c>
      <c r="G34" s="184">
        <v>1.5895400000000013</v>
      </c>
      <c r="H34" s="305">
        <v>23.008667658689959</v>
      </c>
      <c r="I34" s="110"/>
      <c r="J34" s="103" t="s">
        <v>147</v>
      </c>
      <c r="K34" s="103"/>
      <c r="L34" s="183">
        <v>124.55769999999998</v>
      </c>
      <c r="M34" s="184">
        <v>-4.0349100000000249</v>
      </c>
      <c r="N34" s="305">
        <v>-3.1377464070447161</v>
      </c>
      <c r="O34" s="184">
        <v>4.1998699999999189</v>
      </c>
      <c r="P34" s="305">
        <v>3.489486309282853</v>
      </c>
    </row>
    <row r="35" spans="1:16" x14ac:dyDescent="0.25">
      <c r="B35" s="99" t="s">
        <v>126</v>
      </c>
      <c r="C35" s="99"/>
      <c r="D35" s="137">
        <v>4.1671399999999998</v>
      </c>
      <c r="E35" s="137">
        <v>2.5486199999999997</v>
      </c>
      <c r="F35" s="301">
        <v>157.4660801225811</v>
      </c>
      <c r="G35" s="137">
        <v>1.3221999999999996</v>
      </c>
      <c r="H35" s="301">
        <v>46.475496847033668</v>
      </c>
      <c r="I35" s="110"/>
      <c r="J35" s="99" t="s">
        <v>126</v>
      </c>
      <c r="K35" s="99"/>
      <c r="L35" s="178">
        <v>43.487690000000001</v>
      </c>
      <c r="M35" s="137">
        <v>-2.0482900000000086</v>
      </c>
      <c r="N35" s="301">
        <v>-4.4981792419972209</v>
      </c>
      <c r="O35" s="137">
        <v>2.564789999999995</v>
      </c>
      <c r="P35" s="301">
        <v>6.2673710807396219</v>
      </c>
    </row>
    <row r="36" spans="1:16" x14ac:dyDescent="0.25">
      <c r="B36" s="99" t="s">
        <v>127</v>
      </c>
      <c r="C36" s="99"/>
      <c r="D36" s="178">
        <v>4.3308400000000002</v>
      </c>
      <c r="E36" s="137">
        <v>-1.1226500000000001</v>
      </c>
      <c r="F36" s="301">
        <v>-20.585900038324084</v>
      </c>
      <c r="G36" s="137">
        <v>0.26733999999999991</v>
      </c>
      <c r="H36" s="301">
        <v>6.5790574627783798</v>
      </c>
      <c r="I36" s="110"/>
      <c r="J36" s="99" t="s">
        <v>127</v>
      </c>
      <c r="K36" s="99"/>
      <c r="L36" s="178">
        <v>81.070010000000011</v>
      </c>
      <c r="M36" s="137">
        <v>-1.9866200000000305</v>
      </c>
      <c r="N36" s="301">
        <v>-2.3918861143294947</v>
      </c>
      <c r="O36" s="137">
        <v>1.6350799999999595</v>
      </c>
      <c r="P36" s="301">
        <v>2.0583891746363463</v>
      </c>
    </row>
    <row r="37" spans="1:16" x14ac:dyDescent="0.25">
      <c r="B37" s="103" t="s">
        <v>148</v>
      </c>
      <c r="C37" s="103"/>
      <c r="D37" s="183">
        <v>11.65395</v>
      </c>
      <c r="E37" s="184">
        <v>4.1821800000000007</v>
      </c>
      <c r="F37" s="305">
        <v>55.973082683219644</v>
      </c>
      <c r="G37" s="184">
        <v>-1.6547800000000006</v>
      </c>
      <c r="H37" s="305">
        <v>-12.433793457377234</v>
      </c>
      <c r="I37" s="110"/>
      <c r="J37" s="103" t="s">
        <v>148</v>
      </c>
      <c r="K37" s="103"/>
      <c r="L37" s="183">
        <v>105.91073</v>
      </c>
      <c r="M37" s="184">
        <v>14.748309999999975</v>
      </c>
      <c r="N37" s="305">
        <v>16.178058897514973</v>
      </c>
      <c r="O37" s="184">
        <v>2.635509999999968</v>
      </c>
      <c r="P37" s="305">
        <v>2.5519287201711762</v>
      </c>
    </row>
    <row r="38" spans="1:16" x14ac:dyDescent="0.25">
      <c r="B38" s="99" t="s">
        <v>126</v>
      </c>
      <c r="C38" s="99"/>
      <c r="D38" s="137">
        <v>0</v>
      </c>
      <c r="E38" s="137">
        <v>0</v>
      </c>
      <c r="F38" s="309" t="s">
        <v>381</v>
      </c>
      <c r="G38" s="137">
        <v>-0.84760999999999997</v>
      </c>
      <c r="H38" s="137">
        <v>-100</v>
      </c>
      <c r="I38" s="110"/>
      <c r="J38" s="99" t="s">
        <v>126</v>
      </c>
      <c r="K38" s="99"/>
      <c r="L38" s="137">
        <v>7.9646800000000004</v>
      </c>
      <c r="M38" s="137">
        <v>1.2050999999999989</v>
      </c>
      <c r="N38" s="301">
        <v>17.828030735637412</v>
      </c>
      <c r="O38" s="137">
        <v>3.2652799999999997</v>
      </c>
      <c r="P38" s="301">
        <v>69.482912712261111</v>
      </c>
    </row>
    <row r="39" spans="1:16" x14ac:dyDescent="0.25">
      <c r="B39" s="99" t="s">
        <v>127</v>
      </c>
      <c r="C39" s="99"/>
      <c r="D39" s="178">
        <v>11.65395</v>
      </c>
      <c r="E39" s="137">
        <v>4.1821800000000007</v>
      </c>
      <c r="F39" s="301">
        <v>55.973082683219644</v>
      </c>
      <c r="G39" s="137">
        <v>-0.80716999999999928</v>
      </c>
      <c r="H39" s="301">
        <v>-6.4775076397627203</v>
      </c>
      <c r="I39" s="110"/>
      <c r="J39" s="99" t="s">
        <v>127</v>
      </c>
      <c r="K39" s="99"/>
      <c r="L39" s="178">
        <v>97.946049999999985</v>
      </c>
      <c r="M39" s="137">
        <v>13.543209999999959</v>
      </c>
      <c r="N39" s="301">
        <v>16.045917412257651</v>
      </c>
      <c r="O39" s="137">
        <v>-0.62977000000005035</v>
      </c>
      <c r="P39" s="301">
        <v>-0.63886863938849103</v>
      </c>
    </row>
    <row r="40" spans="1:16" x14ac:dyDescent="0.25">
      <c r="B40" s="103" t="s">
        <v>149</v>
      </c>
      <c r="C40" s="103"/>
      <c r="D40" s="183">
        <v>128.99244999999999</v>
      </c>
      <c r="E40" s="184">
        <v>-22.164330000000035</v>
      </c>
      <c r="F40" s="305">
        <v>-14.663139820787421</v>
      </c>
      <c r="G40" s="184">
        <v>-23.183300000000003</v>
      </c>
      <c r="H40" s="305">
        <v>-15.234556097144264</v>
      </c>
      <c r="I40" s="110"/>
      <c r="J40" s="103" t="s">
        <v>149</v>
      </c>
      <c r="K40" s="103"/>
      <c r="L40" s="183">
        <v>975.02833999999984</v>
      </c>
      <c r="M40" s="184">
        <v>-65.381459999999151</v>
      </c>
      <c r="N40" s="305">
        <v>-6.2842026286179902</v>
      </c>
      <c r="O40" s="184">
        <v>-43.23819999999921</v>
      </c>
      <c r="P40" s="305">
        <v>-4.2462556021922637</v>
      </c>
    </row>
    <row r="41" spans="1:16" x14ac:dyDescent="0.25">
      <c r="B41" s="99" t="s">
        <v>126</v>
      </c>
      <c r="C41" s="99"/>
      <c r="D41" s="178">
        <v>66.65458999999997</v>
      </c>
      <c r="E41" s="137">
        <v>-12.279240000000058</v>
      </c>
      <c r="F41" s="301">
        <v>-15.556371710330097</v>
      </c>
      <c r="G41" s="137">
        <v>-1.5247000000000241</v>
      </c>
      <c r="H41" s="301">
        <v>-2.2363095890262628</v>
      </c>
      <c r="I41" s="110"/>
      <c r="J41" s="99" t="s">
        <v>126</v>
      </c>
      <c r="K41" s="99"/>
      <c r="L41" s="178">
        <v>551.94248999999934</v>
      </c>
      <c r="M41" s="137">
        <v>-76.572640000000774</v>
      </c>
      <c r="N41" s="301">
        <v>-12.183102099706133</v>
      </c>
      <c r="O41" s="137">
        <v>-12.777380000000335</v>
      </c>
      <c r="P41" s="301">
        <v>-2.2626049974123248</v>
      </c>
    </row>
    <row r="42" spans="1:16" x14ac:dyDescent="0.25">
      <c r="B42" s="99" t="s">
        <v>127</v>
      </c>
      <c r="C42" s="99"/>
      <c r="D42" s="178">
        <v>62.337859999999992</v>
      </c>
      <c r="E42" s="137">
        <v>-9.8850899999999911</v>
      </c>
      <c r="F42" s="301">
        <v>-13.686909770370775</v>
      </c>
      <c r="G42" s="137">
        <v>-21.65860000000005</v>
      </c>
      <c r="H42" s="301">
        <v>-25.785134278277965</v>
      </c>
      <c r="I42" s="110"/>
      <c r="J42" s="99" t="s">
        <v>127</v>
      </c>
      <c r="K42" s="99"/>
      <c r="L42" s="178">
        <v>423.08584999999954</v>
      </c>
      <c r="M42" s="137">
        <v>11.19117999999952</v>
      </c>
      <c r="N42" s="301">
        <v>2.71700044091358</v>
      </c>
      <c r="O42" s="137">
        <v>-30.460820000000126</v>
      </c>
      <c r="P42" s="301">
        <v>-6.7161379445251299</v>
      </c>
    </row>
    <row r="43" spans="1:16" s="112" customFormat="1" ht="16.899999999999999" customHeight="1" x14ac:dyDescent="0.25">
      <c r="B43" s="190" t="s">
        <v>293</v>
      </c>
      <c r="D43" s="137"/>
      <c r="E43" s="137"/>
      <c r="F43" s="301"/>
      <c r="G43" s="137"/>
      <c r="H43" s="301"/>
      <c r="I43" s="114"/>
      <c r="J43" s="190" t="s">
        <v>293</v>
      </c>
      <c r="L43" s="137"/>
      <c r="M43" s="137"/>
      <c r="N43" s="301"/>
      <c r="O43" s="137"/>
      <c r="P43" s="301"/>
    </row>
    <row r="44" spans="1:16" x14ac:dyDescent="0.25">
      <c r="B44" s="83" t="s">
        <v>295</v>
      </c>
      <c r="C44" s="83"/>
      <c r="D44" s="102">
        <v>271.18901000000028</v>
      </c>
      <c r="E44" s="177">
        <v>-34.129049999999722</v>
      </c>
      <c r="F44" s="300">
        <v>-11.178195616728246</v>
      </c>
      <c r="G44" s="177">
        <v>-57.311359999999695</v>
      </c>
      <c r="H44" s="300">
        <v>-17.446360867112475</v>
      </c>
      <c r="I44" s="110"/>
      <c r="J44" s="83" t="s">
        <v>295</v>
      </c>
      <c r="K44" s="83"/>
      <c r="L44" s="102">
        <v>2477.1224600000037</v>
      </c>
      <c r="M44" s="177">
        <v>-136.0612799999758</v>
      </c>
      <c r="N44" s="300">
        <v>-5.2067245757459375</v>
      </c>
      <c r="O44" s="177">
        <v>-118.36046999999553</v>
      </c>
      <c r="P44" s="300">
        <v>-4.5602484467118245</v>
      </c>
    </row>
    <row r="45" spans="1:16" x14ac:dyDescent="0.25">
      <c r="B45" s="103" t="s">
        <v>144</v>
      </c>
      <c r="C45" s="103"/>
      <c r="D45" s="178">
        <v>137.38205999999994</v>
      </c>
      <c r="E45" s="137">
        <v>-20.219810000000052</v>
      </c>
      <c r="F45" s="301">
        <v>-12.829676449905108</v>
      </c>
      <c r="G45" s="137">
        <v>-27.829740000000072</v>
      </c>
      <c r="H45" s="301">
        <v>-16.844886382207619</v>
      </c>
      <c r="I45" s="110"/>
      <c r="J45" s="103" t="s">
        <v>144</v>
      </c>
      <c r="K45" s="103"/>
      <c r="L45" s="178">
        <v>1323.7960899999987</v>
      </c>
      <c r="M45" s="137">
        <v>-108.95749000000319</v>
      </c>
      <c r="N45" s="301">
        <v>-7.6047613156201663</v>
      </c>
      <c r="O45" s="137">
        <v>-38.824100000003909</v>
      </c>
      <c r="P45" s="301">
        <v>-2.8492238912153312</v>
      </c>
    </row>
    <row r="46" spans="1:16" x14ac:dyDescent="0.25">
      <c r="B46" s="31" t="s">
        <v>121</v>
      </c>
      <c r="C46" s="31"/>
      <c r="D46" s="137">
        <v>3.6810499999999999</v>
      </c>
      <c r="E46" s="137">
        <v>-5.0745699999999987</v>
      </c>
      <c r="F46" s="301">
        <v>-57.957860208643133</v>
      </c>
      <c r="G46" s="137">
        <v>-2.7853600000000007</v>
      </c>
      <c r="H46" s="301">
        <v>-43.074286969121978</v>
      </c>
      <c r="I46" s="110"/>
      <c r="J46" s="31" t="s">
        <v>121</v>
      </c>
      <c r="K46" s="31"/>
      <c r="L46" s="178">
        <v>29.305310000000006</v>
      </c>
      <c r="M46" s="137">
        <v>-48.742279999999994</v>
      </c>
      <c r="N46" s="301">
        <v>-62.451998838144775</v>
      </c>
      <c r="O46" s="137">
        <v>-31.306009999999979</v>
      </c>
      <c r="P46" s="301">
        <v>-51.650434275313565</v>
      </c>
    </row>
    <row r="47" spans="1:16" x14ac:dyDescent="0.25">
      <c r="B47" s="31" t="s">
        <v>122</v>
      </c>
      <c r="C47" s="31"/>
      <c r="D47" s="137">
        <v>21.270410000000002</v>
      </c>
      <c r="E47" s="137">
        <v>-0.1376899999999992</v>
      </c>
      <c r="F47" s="301">
        <v>-0.643167772945759</v>
      </c>
      <c r="G47" s="137">
        <v>7.8709900000000008</v>
      </c>
      <c r="H47" s="301">
        <v>58.741273876033461</v>
      </c>
      <c r="I47" s="110"/>
      <c r="J47" s="31" t="s">
        <v>122</v>
      </c>
      <c r="K47" s="31"/>
      <c r="L47" s="178">
        <v>160.65195999999997</v>
      </c>
      <c r="M47" s="137">
        <v>-7.6168600000000595</v>
      </c>
      <c r="N47" s="301">
        <v>-4.5266021357967929</v>
      </c>
      <c r="O47" s="137">
        <v>13.880280000000027</v>
      </c>
      <c r="P47" s="301">
        <v>9.4570560206165339</v>
      </c>
    </row>
    <row r="48" spans="1:16" x14ac:dyDescent="0.25">
      <c r="B48" s="31" t="s">
        <v>123</v>
      </c>
      <c r="C48" s="31"/>
      <c r="D48" s="178">
        <v>79.889699999999948</v>
      </c>
      <c r="E48" s="137">
        <v>-14.150940000000062</v>
      </c>
      <c r="F48" s="301">
        <v>-15.047685766494212</v>
      </c>
      <c r="G48" s="137">
        <v>-23.150950000000051</v>
      </c>
      <c r="H48" s="301">
        <v>-22.467783345699061</v>
      </c>
      <c r="I48" s="110"/>
      <c r="J48" s="31" t="s">
        <v>123</v>
      </c>
      <c r="K48" s="31"/>
      <c r="L48" s="178">
        <v>859.24040000000002</v>
      </c>
      <c r="M48" s="137">
        <v>-42.40436999999713</v>
      </c>
      <c r="N48" s="301">
        <v>-4.7030018263176174</v>
      </c>
      <c r="O48" s="137">
        <v>-27.887879999999655</v>
      </c>
      <c r="P48" s="301">
        <v>-3.1436130071289909</v>
      </c>
    </row>
    <row r="49" spans="1:16" x14ac:dyDescent="0.25">
      <c r="B49" s="31" t="s">
        <v>124</v>
      </c>
      <c r="C49" s="31"/>
      <c r="D49" s="178">
        <v>32.540899999999993</v>
      </c>
      <c r="E49" s="137">
        <v>-0.85660999999999632</v>
      </c>
      <c r="F49" s="301">
        <v>-2.5648918137908936</v>
      </c>
      <c r="G49" s="137">
        <v>-9.7644199999999941</v>
      </c>
      <c r="H49" s="301">
        <v>-23.080832387037844</v>
      </c>
      <c r="I49" s="110"/>
      <c r="J49" s="31" t="s">
        <v>124</v>
      </c>
      <c r="K49" s="31"/>
      <c r="L49" s="178">
        <v>274.59841999999963</v>
      </c>
      <c r="M49" s="137">
        <v>-10.193980000000863</v>
      </c>
      <c r="N49" s="301">
        <v>-3.579442428941519</v>
      </c>
      <c r="O49" s="137">
        <v>6.489509999999882</v>
      </c>
      <c r="P49" s="301">
        <v>2.4204753210178325</v>
      </c>
    </row>
    <row r="50" spans="1:16" x14ac:dyDescent="0.25">
      <c r="B50" s="103" t="s">
        <v>145</v>
      </c>
      <c r="C50" s="103"/>
      <c r="D50" s="178">
        <v>133.80695</v>
      </c>
      <c r="E50" s="137">
        <v>-13.90924000000004</v>
      </c>
      <c r="F50" s="301">
        <v>-9.4161919556685234</v>
      </c>
      <c r="G50" s="137">
        <v>-29.481619999999936</v>
      </c>
      <c r="H50" s="301">
        <v>-18.054919581940084</v>
      </c>
      <c r="I50" s="110"/>
      <c r="J50" s="103" t="s">
        <v>145</v>
      </c>
      <c r="K50" s="103"/>
      <c r="L50" s="178">
        <v>1153.3263699999982</v>
      </c>
      <c r="M50" s="137">
        <v>-27.103790000004665</v>
      </c>
      <c r="N50" s="301">
        <v>-2.2960943322563452</v>
      </c>
      <c r="O50" s="137">
        <v>-79.536370000003672</v>
      </c>
      <c r="P50" s="301">
        <v>-6.4513564583842964</v>
      </c>
    </row>
    <row r="51" spans="1:16" x14ac:dyDescent="0.25">
      <c r="B51" s="31" t="s">
        <v>121</v>
      </c>
      <c r="C51" s="31"/>
      <c r="D51" s="178">
        <v>4.4980100000000007</v>
      </c>
      <c r="E51" s="137">
        <v>-2.00732</v>
      </c>
      <c r="F51" s="301">
        <v>-30.856543787940041</v>
      </c>
      <c r="G51" s="137">
        <v>-2.3318499999999993</v>
      </c>
      <c r="H51" s="301">
        <v>-34.141988269159242</v>
      </c>
      <c r="I51" s="110"/>
      <c r="J51" s="31" t="s">
        <v>121</v>
      </c>
      <c r="K51" s="31"/>
      <c r="L51" s="178">
        <v>47.356610000000011</v>
      </c>
      <c r="M51" s="137">
        <v>-13.835760000000001</v>
      </c>
      <c r="N51" s="301">
        <v>-22.61026987514947</v>
      </c>
      <c r="O51" s="137">
        <v>-8.3637199999999865</v>
      </c>
      <c r="P51" s="301">
        <v>-15.01017671646953</v>
      </c>
    </row>
    <row r="52" spans="1:16" x14ac:dyDescent="0.25">
      <c r="B52" s="31" t="s">
        <v>122</v>
      </c>
      <c r="C52" s="31"/>
      <c r="D52" s="178">
        <v>19.079339999999998</v>
      </c>
      <c r="E52" s="137">
        <v>-4.571200000000001</v>
      </c>
      <c r="F52" s="301">
        <v>-19.328099908078215</v>
      </c>
      <c r="G52" s="137">
        <v>-2.6150100000000016</v>
      </c>
      <c r="H52" s="301">
        <v>-12.053875778716588</v>
      </c>
      <c r="I52" s="110"/>
      <c r="J52" s="31" t="s">
        <v>122</v>
      </c>
      <c r="K52" s="31"/>
      <c r="L52" s="178">
        <v>170.54956999999982</v>
      </c>
      <c r="M52" s="137">
        <v>-26.108630000000119</v>
      </c>
      <c r="N52" s="301">
        <v>-13.276146125612925</v>
      </c>
      <c r="O52" s="137">
        <v>-0.74952999999999292</v>
      </c>
      <c r="P52" s="301">
        <v>-0.43755629772719828</v>
      </c>
    </row>
    <row r="53" spans="1:16" x14ac:dyDescent="0.25">
      <c r="B53" s="31" t="s">
        <v>123</v>
      </c>
      <c r="C53" s="31"/>
      <c r="D53" s="178">
        <v>80.47508000000002</v>
      </c>
      <c r="E53" s="137">
        <v>-6.5145299999999509</v>
      </c>
      <c r="F53" s="301">
        <v>-7.4888598764840424</v>
      </c>
      <c r="G53" s="137">
        <v>-24.272780000000012</v>
      </c>
      <c r="H53" s="301">
        <v>-23.172578418308504</v>
      </c>
      <c r="I53" s="110"/>
      <c r="J53" s="31" t="s">
        <v>123</v>
      </c>
      <c r="K53" s="31"/>
      <c r="L53" s="178">
        <v>708.48436000000038</v>
      </c>
      <c r="M53" s="137">
        <v>11.097170000001142</v>
      </c>
      <c r="N53" s="301">
        <v>1.5912494750586461</v>
      </c>
      <c r="O53" s="137">
        <v>-59.794419999998468</v>
      </c>
      <c r="P53" s="301">
        <v>-7.782906616267411</v>
      </c>
    </row>
    <row r="54" spans="1:16" x14ac:dyDescent="0.25">
      <c r="B54" s="31" t="s">
        <v>124</v>
      </c>
      <c r="C54" s="31"/>
      <c r="D54" s="178">
        <v>29.754519999999999</v>
      </c>
      <c r="E54" s="137">
        <v>-0.81618999999999886</v>
      </c>
      <c r="F54" s="301">
        <v>-2.6698431276211778</v>
      </c>
      <c r="G54" s="137">
        <v>-0.26197999999999055</v>
      </c>
      <c r="H54" s="301">
        <v>-0.87278663401792755</v>
      </c>
      <c r="I54" s="110"/>
      <c r="J54" s="31" t="s">
        <v>124</v>
      </c>
      <c r="K54" s="31"/>
      <c r="L54" s="178">
        <v>226.93583000000015</v>
      </c>
      <c r="M54" s="137">
        <v>1.7434300000000746</v>
      </c>
      <c r="N54" s="301">
        <v>0.77419575438607069</v>
      </c>
      <c r="O54" s="137">
        <v>-10.62869999999964</v>
      </c>
      <c r="P54" s="301">
        <v>-4.4740264887185219</v>
      </c>
    </row>
    <row r="55" spans="1:16" s="112" customFormat="1" ht="7.15" customHeight="1" x14ac:dyDescent="0.25">
      <c r="B55" s="203"/>
      <c r="C55" s="115"/>
      <c r="D55" s="137"/>
      <c r="E55" s="137"/>
      <c r="F55" s="301"/>
      <c r="G55" s="137"/>
      <c r="H55" s="301"/>
      <c r="I55" s="114"/>
      <c r="J55" s="203"/>
      <c r="K55" s="115"/>
      <c r="L55" s="137"/>
      <c r="M55" s="137"/>
      <c r="N55" s="301"/>
      <c r="O55" s="137"/>
      <c r="P55" s="301"/>
    </row>
    <row r="56" spans="1:16" x14ac:dyDescent="0.25">
      <c r="B56" s="83" t="s">
        <v>150</v>
      </c>
      <c r="C56" s="83"/>
      <c r="D56" s="102">
        <v>271.18901000000028</v>
      </c>
      <c r="E56" s="177">
        <v>-34.129049999999722</v>
      </c>
      <c r="F56" s="300">
        <v>-11.178195616728246</v>
      </c>
      <c r="G56" s="177">
        <v>-57.311359999999695</v>
      </c>
      <c r="H56" s="300">
        <v>-17.446360867112475</v>
      </c>
      <c r="I56" s="110"/>
      <c r="J56" s="83" t="s">
        <v>150</v>
      </c>
      <c r="K56" s="83"/>
      <c r="L56" s="102">
        <v>2477.1224600000037</v>
      </c>
      <c r="M56" s="177">
        <v>-136.0612799999758</v>
      </c>
      <c r="N56" s="300">
        <v>-5.2067245757459375</v>
      </c>
      <c r="O56" s="177">
        <v>-118.36046999999553</v>
      </c>
      <c r="P56" s="300">
        <v>-4.5602484467118245</v>
      </c>
    </row>
    <row r="57" spans="1:16" s="13" customFormat="1" x14ac:dyDescent="0.25">
      <c r="A57" s="164"/>
      <c r="B57" s="186" t="s">
        <v>260</v>
      </c>
      <c r="C57" s="31"/>
      <c r="D57" s="183">
        <v>21.373809999999999</v>
      </c>
      <c r="E57" s="184">
        <v>-9.1953900000000033</v>
      </c>
      <c r="F57" s="305">
        <v>-30.080571293982189</v>
      </c>
      <c r="G57" s="184">
        <v>-5.6884200000000007</v>
      </c>
      <c r="H57" s="305">
        <v>-21.019775532171593</v>
      </c>
      <c r="I57" s="110"/>
      <c r="J57" s="186" t="s">
        <v>260</v>
      </c>
      <c r="K57" s="31"/>
      <c r="L57" s="183">
        <v>250.19937999999999</v>
      </c>
      <c r="M57" s="184">
        <v>-13.144239999999712</v>
      </c>
      <c r="N57" s="305">
        <v>-4.9912885681451939</v>
      </c>
      <c r="O57" s="184">
        <v>-30.346509999999995</v>
      </c>
      <c r="P57" s="305">
        <v>-10.816950481791054</v>
      </c>
    </row>
    <row r="58" spans="1:16" s="13" customFormat="1" x14ac:dyDescent="0.25">
      <c r="A58" s="164"/>
      <c r="B58" s="99" t="s">
        <v>9</v>
      </c>
      <c r="C58" s="99"/>
      <c r="D58" s="178">
        <v>10.97927</v>
      </c>
      <c r="E58" s="137">
        <v>-6.6127900000000004</v>
      </c>
      <c r="F58" s="301">
        <v>-37.589628502858673</v>
      </c>
      <c r="G58" s="137">
        <v>-0.30325999999999986</v>
      </c>
      <c r="H58" s="301">
        <v>-2.6878723123271158</v>
      </c>
      <c r="I58" s="110"/>
      <c r="J58" s="99" t="s">
        <v>9</v>
      </c>
      <c r="K58" s="99"/>
      <c r="L58" s="178">
        <v>123.17246999999998</v>
      </c>
      <c r="M58" s="137">
        <v>-6.3651199999999335</v>
      </c>
      <c r="N58" s="301">
        <v>-4.9137242710783369</v>
      </c>
      <c r="O58" s="137">
        <v>-1.9481499999999983</v>
      </c>
      <c r="P58" s="301">
        <v>-1.5570175403542521</v>
      </c>
    </row>
    <row r="59" spans="1:16" s="13" customFormat="1" x14ac:dyDescent="0.25">
      <c r="A59" s="164"/>
      <c r="B59" s="99" t="s">
        <v>8</v>
      </c>
      <c r="C59" s="99"/>
      <c r="D59" s="178">
        <v>10.394540000000001</v>
      </c>
      <c r="E59" s="137">
        <v>-2.5825999999999976</v>
      </c>
      <c r="F59" s="301">
        <v>-19.901149251684103</v>
      </c>
      <c r="G59" s="137">
        <v>-5.3851600000000008</v>
      </c>
      <c r="H59" s="301">
        <v>-34.127138031775004</v>
      </c>
      <c r="I59" s="110"/>
      <c r="J59" s="99" t="s">
        <v>8</v>
      </c>
      <c r="K59" s="99"/>
      <c r="L59" s="178">
        <v>127.02690999999996</v>
      </c>
      <c r="M59" s="137">
        <v>-6.7791200000000629</v>
      </c>
      <c r="N59" s="301">
        <v>-5.066378548111814</v>
      </c>
      <c r="O59" s="137">
        <v>-28.398359999999968</v>
      </c>
      <c r="P59" s="301">
        <v>-18.271391775610226</v>
      </c>
    </row>
    <row r="60" spans="1:16" x14ac:dyDescent="0.25">
      <c r="B60" s="186" t="s">
        <v>261</v>
      </c>
      <c r="C60" s="31"/>
      <c r="D60" s="183">
        <v>70.095619999999968</v>
      </c>
      <c r="E60" s="184">
        <v>-2.5482800000000481</v>
      </c>
      <c r="F60" s="305">
        <v>-3.507906376172059</v>
      </c>
      <c r="G60" s="184">
        <v>-14.256810000000058</v>
      </c>
      <c r="H60" s="305">
        <v>-16.901481083591847</v>
      </c>
      <c r="I60" s="110"/>
      <c r="J60" s="186" t="s">
        <v>261</v>
      </c>
      <c r="K60" s="31"/>
      <c r="L60" s="183">
        <v>862.16812000000061</v>
      </c>
      <c r="M60" s="184">
        <v>-48.150459999998589</v>
      </c>
      <c r="N60" s="305">
        <v>-5.2894075830022729</v>
      </c>
      <c r="O60" s="184">
        <v>-71.674090000000206</v>
      </c>
      <c r="P60" s="305">
        <v>-7.6751820845622518</v>
      </c>
    </row>
    <row r="61" spans="1:16" x14ac:dyDescent="0.25">
      <c r="B61" s="99" t="s">
        <v>9</v>
      </c>
      <c r="C61" s="99"/>
      <c r="D61" s="178">
        <v>35.55581999999999</v>
      </c>
      <c r="E61" s="137">
        <v>-1.8816000000000059</v>
      </c>
      <c r="F61" s="301">
        <v>-5.0259873677192672</v>
      </c>
      <c r="G61" s="137">
        <v>-10.210960000000014</v>
      </c>
      <c r="H61" s="301">
        <v>-22.31085516612707</v>
      </c>
      <c r="I61" s="110"/>
      <c r="J61" s="99" t="s">
        <v>9</v>
      </c>
      <c r="K61" s="99"/>
      <c r="L61" s="178">
        <v>430.92030000000011</v>
      </c>
      <c r="M61" s="137">
        <v>-42.630560000000401</v>
      </c>
      <c r="N61" s="301">
        <v>-9.0023192017854967</v>
      </c>
      <c r="O61" s="137">
        <v>-36.508000000000607</v>
      </c>
      <c r="P61" s="301">
        <v>-7.8103957334206342</v>
      </c>
    </row>
    <row r="62" spans="1:16" x14ac:dyDescent="0.25">
      <c r="B62" s="99" t="s">
        <v>8</v>
      </c>
      <c r="C62" s="99"/>
      <c r="D62" s="178">
        <v>34.539800000000007</v>
      </c>
      <c r="E62" s="137">
        <v>-0.6666799999999995</v>
      </c>
      <c r="F62" s="301">
        <v>-1.8936286729033895</v>
      </c>
      <c r="G62" s="137">
        <v>-4.0458499999999873</v>
      </c>
      <c r="H62" s="301">
        <v>-10.485374744237788</v>
      </c>
      <c r="I62" s="110"/>
      <c r="J62" s="99" t="s">
        <v>8</v>
      </c>
      <c r="K62" s="99"/>
      <c r="L62" s="178">
        <v>431.24781999999959</v>
      </c>
      <c r="M62" s="137">
        <v>-5.5199000000004048</v>
      </c>
      <c r="N62" s="301">
        <v>-1.2638067666723174</v>
      </c>
      <c r="O62" s="137">
        <v>-35.166090000000679</v>
      </c>
      <c r="P62" s="301">
        <v>-7.5396743634855738</v>
      </c>
    </row>
    <row r="63" spans="1:16" x14ac:dyDescent="0.25">
      <c r="B63" s="186" t="s">
        <v>283</v>
      </c>
      <c r="C63" s="31"/>
      <c r="D63" s="183">
        <v>90.16</v>
      </c>
      <c r="E63" s="184">
        <v>-1.3203499999999764</v>
      </c>
      <c r="F63" s="305">
        <v>-1.4433154223830229</v>
      </c>
      <c r="G63" s="184">
        <v>-13.231200000000086</v>
      </c>
      <c r="H63" s="305">
        <v>-12.79722065320847</v>
      </c>
      <c r="I63" s="110"/>
      <c r="J63" s="186" t="s">
        <v>283</v>
      </c>
      <c r="K63" s="31"/>
      <c r="L63" s="183">
        <v>657.86355999999932</v>
      </c>
      <c r="M63" s="184">
        <v>-36.838539999999398</v>
      </c>
      <c r="N63" s="305">
        <v>-5.3027823004996577</v>
      </c>
      <c r="O63" s="184">
        <v>-25.052630000000477</v>
      </c>
      <c r="P63" s="305">
        <v>-3.6684779723849488</v>
      </c>
    </row>
    <row r="64" spans="1:16" x14ac:dyDescent="0.25">
      <c r="B64" s="99" t="s">
        <v>9</v>
      </c>
      <c r="C64" s="99"/>
      <c r="D64" s="178">
        <v>43.284319999999994</v>
      </c>
      <c r="E64" s="137">
        <v>-1.1828799999999973</v>
      </c>
      <c r="F64" s="301">
        <v>-2.6601180195739715</v>
      </c>
      <c r="G64" s="137">
        <v>-4.5199899999999928</v>
      </c>
      <c r="H64" s="301">
        <v>-9.4551934752326616</v>
      </c>
      <c r="I64" s="110"/>
      <c r="J64" s="99" t="s">
        <v>9</v>
      </c>
      <c r="K64" s="99"/>
      <c r="L64" s="178">
        <v>352.05515999999977</v>
      </c>
      <c r="M64" s="137">
        <v>-25.657820000000925</v>
      </c>
      <c r="N64" s="301">
        <v>-6.7929410315740029</v>
      </c>
      <c r="O64" s="137">
        <v>-3.655320000000188</v>
      </c>
      <c r="P64" s="301">
        <v>-1.0276109941996054</v>
      </c>
    </row>
    <row r="65" spans="1:16" x14ac:dyDescent="0.25">
      <c r="B65" s="99" t="s">
        <v>8</v>
      </c>
      <c r="C65" s="99"/>
      <c r="D65" s="178">
        <v>46.87568000000001</v>
      </c>
      <c r="E65" s="137">
        <v>-0.13746999999999332</v>
      </c>
      <c r="F65" s="301">
        <v>-0.29240754980254735</v>
      </c>
      <c r="G65" s="137">
        <v>-8.7112100000000012</v>
      </c>
      <c r="H65" s="301">
        <v>-15.671339051348255</v>
      </c>
      <c r="I65" s="110"/>
      <c r="J65" s="99" t="s">
        <v>8</v>
      </c>
      <c r="K65" s="99"/>
      <c r="L65" s="178">
        <v>305.80839999999995</v>
      </c>
      <c r="M65" s="137">
        <v>-11.180720000000065</v>
      </c>
      <c r="N65" s="301">
        <v>-3.5271620678968674</v>
      </c>
      <c r="O65" s="137">
        <v>-21.397310000000004</v>
      </c>
      <c r="P65" s="301">
        <v>-6.5394060513186076</v>
      </c>
    </row>
    <row r="66" spans="1:16" x14ac:dyDescent="0.25">
      <c r="B66" s="186" t="s">
        <v>264</v>
      </c>
      <c r="C66" s="31"/>
      <c r="D66" s="183">
        <v>89.559579999999968</v>
      </c>
      <c r="E66" s="184">
        <v>-21.06503000000005</v>
      </c>
      <c r="F66" s="305">
        <v>-19.041902159022342</v>
      </c>
      <c r="G66" s="184">
        <v>-24.134929999999997</v>
      </c>
      <c r="H66" s="305">
        <v>-21.227876350406021</v>
      </c>
      <c r="I66" s="110"/>
      <c r="J66" s="186" t="s">
        <v>264</v>
      </c>
      <c r="K66" s="31"/>
      <c r="L66" s="183">
        <v>706.89140000000134</v>
      </c>
      <c r="M66" s="184">
        <v>-37.92803999999694</v>
      </c>
      <c r="N66" s="305">
        <v>-5.0922462496409793</v>
      </c>
      <c r="O66" s="184">
        <v>8.7127600000018219</v>
      </c>
      <c r="P66" s="305">
        <v>1.2479270348347882</v>
      </c>
    </row>
    <row r="67" spans="1:16" x14ac:dyDescent="0.25">
      <c r="B67" s="99" t="s">
        <v>9</v>
      </c>
      <c r="C67" s="99"/>
      <c r="D67" s="178">
        <v>47.562650000000005</v>
      </c>
      <c r="E67" s="137">
        <v>-10.542539999999988</v>
      </c>
      <c r="F67" s="301">
        <v>-18.143886974640282</v>
      </c>
      <c r="G67" s="137">
        <v>-12.795529999999992</v>
      </c>
      <c r="H67" s="301">
        <v>-21.199330397304877</v>
      </c>
      <c r="I67" s="110"/>
      <c r="J67" s="99" t="s">
        <v>9</v>
      </c>
      <c r="K67" s="99"/>
      <c r="L67" s="178">
        <v>417.64815999999985</v>
      </c>
      <c r="M67" s="137">
        <v>-34.303989999999999</v>
      </c>
      <c r="N67" s="301">
        <v>-7.5901818367276235</v>
      </c>
      <c r="O67" s="137">
        <v>3.2873699999997825</v>
      </c>
      <c r="P67" s="301">
        <v>0.7933593330584614</v>
      </c>
    </row>
    <row r="68" spans="1:16" x14ac:dyDescent="0.25">
      <c r="B68" s="99" t="s">
        <v>8</v>
      </c>
      <c r="C68" s="99"/>
      <c r="D68" s="178">
        <v>41.996929999999999</v>
      </c>
      <c r="E68" s="137">
        <v>-10.522490000000005</v>
      </c>
      <c r="F68" s="301">
        <v>-20.035426895422688</v>
      </c>
      <c r="G68" s="137">
        <v>-11.339400000000019</v>
      </c>
      <c r="H68" s="301">
        <v>-21.260180443611347</v>
      </c>
      <c r="I68" s="110"/>
      <c r="J68" s="99" t="s">
        <v>8</v>
      </c>
      <c r="K68" s="99"/>
      <c r="L68" s="178">
        <v>289.24323999999973</v>
      </c>
      <c r="M68" s="137">
        <v>-3.6240500000002385</v>
      </c>
      <c r="N68" s="301">
        <v>-1.2374376121007629</v>
      </c>
      <c r="O68" s="137">
        <v>5.425389999999652</v>
      </c>
      <c r="P68" s="301">
        <v>1.9115746243584226</v>
      </c>
    </row>
    <row r="69" spans="1:16" s="112" customFormat="1" ht="7.15" customHeight="1" x14ac:dyDescent="0.25">
      <c r="C69" s="113"/>
      <c r="D69" s="137"/>
      <c r="E69" s="137"/>
      <c r="F69" s="301"/>
      <c r="G69" s="137"/>
      <c r="H69" s="301"/>
      <c r="I69" s="114"/>
      <c r="K69" s="113"/>
      <c r="L69" s="137"/>
      <c r="M69" s="137"/>
      <c r="N69" s="301"/>
      <c r="O69" s="137"/>
      <c r="P69" s="301"/>
    </row>
    <row r="70" spans="1:16" x14ac:dyDescent="0.25">
      <c r="B70" s="83" t="s">
        <v>213</v>
      </c>
      <c r="C70" s="83"/>
      <c r="D70" s="102"/>
      <c r="E70" s="177"/>
      <c r="F70" s="300"/>
      <c r="G70" s="177"/>
      <c r="H70" s="300"/>
      <c r="I70" s="110"/>
      <c r="J70" s="83" t="s">
        <v>213</v>
      </c>
      <c r="K70" s="83"/>
      <c r="L70" s="102"/>
      <c r="M70" s="177"/>
      <c r="N70" s="300"/>
      <c r="O70" s="177"/>
      <c r="P70" s="300"/>
    </row>
    <row r="71" spans="1:16" s="13" customFormat="1" x14ac:dyDescent="0.25">
      <c r="A71" s="164"/>
      <c r="B71" s="103" t="s">
        <v>285</v>
      </c>
      <c r="C71" s="103"/>
      <c r="D71" s="183">
        <v>9.8924030881634941</v>
      </c>
      <c r="E71" s="184">
        <v>-1.5541258200838577</v>
      </c>
      <c r="F71" s="184"/>
      <c r="G71" s="184">
        <v>-0.37512568204763141</v>
      </c>
      <c r="H71" s="305"/>
      <c r="I71" s="110"/>
      <c r="J71" s="103" t="s">
        <v>285</v>
      </c>
      <c r="K71" s="103"/>
      <c r="L71" s="183">
        <v>9.1494322004573032</v>
      </c>
      <c r="M71" s="184">
        <v>-1.746922527358441</v>
      </c>
      <c r="N71" s="184"/>
      <c r="O71" s="184">
        <v>1.7807512792726854E-2</v>
      </c>
      <c r="P71" s="305"/>
    </row>
    <row r="72" spans="1:16" s="13" customFormat="1" x14ac:dyDescent="0.25">
      <c r="A72" s="164"/>
      <c r="B72" s="99" t="s">
        <v>126</v>
      </c>
      <c r="C72" s="99"/>
      <c r="D72" s="178">
        <v>9.2752212333983071</v>
      </c>
      <c r="E72" s="137">
        <v>-2.5146832899426901</v>
      </c>
      <c r="F72" s="137"/>
      <c r="G72" s="137">
        <v>0.50326910891325127</v>
      </c>
      <c r="H72" s="127"/>
      <c r="I72" s="110"/>
      <c r="J72" s="99" t="s">
        <v>126</v>
      </c>
      <c r="K72" s="99"/>
      <c r="L72" s="178">
        <v>9.0461522665473382</v>
      </c>
      <c r="M72" s="137">
        <v>-2.2528325874985207</v>
      </c>
      <c r="N72" s="137"/>
      <c r="O72" s="137">
        <v>-0.86365759763790528</v>
      </c>
      <c r="P72" s="127"/>
    </row>
    <row r="73" spans="1:16" s="13" customFormat="1" x14ac:dyDescent="0.25">
      <c r="A73" s="164"/>
      <c r="B73" s="99" t="s">
        <v>127</v>
      </c>
      <c r="C73" s="99"/>
      <c r="D73" s="178">
        <v>10.526075065607577</v>
      </c>
      <c r="E73" s="137">
        <v>-0.55409833989387813</v>
      </c>
      <c r="F73" s="137"/>
      <c r="G73" s="137">
        <v>-1.2546454098059812</v>
      </c>
      <c r="H73" s="127"/>
      <c r="I73" s="110"/>
      <c r="J73" s="99" t="s">
        <v>127</v>
      </c>
      <c r="K73" s="99"/>
      <c r="L73" s="178">
        <v>9.2679776323851808</v>
      </c>
      <c r="M73" s="137">
        <v>-1.1396825717559729</v>
      </c>
      <c r="N73" s="137"/>
      <c r="O73" s="137">
        <v>0.99644125681105145</v>
      </c>
      <c r="P73" s="127"/>
    </row>
    <row r="74" spans="1:16" x14ac:dyDescent="0.25">
      <c r="B74" s="186" t="s">
        <v>286</v>
      </c>
      <c r="C74" s="31"/>
      <c r="D74" s="183">
        <v>17.462953236932425</v>
      </c>
      <c r="E74" s="184">
        <v>5.0325847222104336</v>
      </c>
      <c r="F74" s="184"/>
      <c r="G74" s="184">
        <v>1.3781768331798219</v>
      </c>
      <c r="H74" s="304"/>
      <c r="I74" s="110"/>
      <c r="J74" s="186" t="s">
        <v>286</v>
      </c>
      <c r="K74" s="31"/>
      <c r="L74" s="183">
        <v>14.867851951090028</v>
      </c>
      <c r="M74" s="184">
        <v>2.9110865228770635</v>
      </c>
      <c r="N74" s="184"/>
      <c r="O74" s="184">
        <v>0.35742479139377181</v>
      </c>
      <c r="P74" s="304"/>
    </row>
    <row r="75" spans="1:16" x14ac:dyDescent="0.25">
      <c r="B75" s="31" t="s">
        <v>119</v>
      </c>
      <c r="C75" s="31"/>
      <c r="D75" s="178">
        <v>16.271658759520712</v>
      </c>
      <c r="E75" s="137">
        <v>2.1595736681445725</v>
      </c>
      <c r="F75" s="137"/>
      <c r="G75" s="137">
        <v>-0.35944144034394299</v>
      </c>
      <c r="H75" s="127"/>
      <c r="I75" s="110"/>
      <c r="J75" s="31" t="s">
        <v>119</v>
      </c>
      <c r="K75" s="31"/>
      <c r="L75" s="178">
        <v>16.090092092657564</v>
      </c>
      <c r="M75" s="137">
        <v>2.542314393159538</v>
      </c>
      <c r="N75" s="137"/>
      <c r="O75" s="137">
        <v>0.27586435836872347</v>
      </c>
      <c r="P75" s="127"/>
    </row>
    <row r="76" spans="1:16" x14ac:dyDescent="0.25">
      <c r="B76" s="31" t="s">
        <v>120</v>
      </c>
      <c r="C76" s="31"/>
      <c r="D76" s="178">
        <v>18.686077217962151</v>
      </c>
      <c r="E76" s="137">
        <v>8.0499715886469119</v>
      </c>
      <c r="F76" s="137"/>
      <c r="G76" s="137">
        <v>3.1540592696146277</v>
      </c>
      <c r="H76" s="127"/>
      <c r="I76" s="110"/>
      <c r="J76" s="31" t="s">
        <v>120</v>
      </c>
      <c r="K76" s="31"/>
      <c r="L76" s="178">
        <v>13.464956151136986</v>
      </c>
      <c r="M76" s="137">
        <v>3.4392905920665733</v>
      </c>
      <c r="N76" s="137"/>
      <c r="O76" s="137">
        <v>0.39555314525169827</v>
      </c>
      <c r="P76" s="127"/>
    </row>
    <row r="77" spans="1:16" s="112" customFormat="1" ht="7.15" customHeight="1" x14ac:dyDescent="0.25">
      <c r="C77" s="113"/>
      <c r="D77" s="306"/>
      <c r="E77" s="306"/>
      <c r="F77" s="307"/>
      <c r="G77" s="307"/>
      <c r="H77" s="307"/>
      <c r="I77" s="114"/>
      <c r="K77" s="113"/>
      <c r="L77" s="306"/>
      <c r="M77" s="306"/>
      <c r="N77" s="307"/>
      <c r="O77" s="307"/>
      <c r="P77" s="307"/>
    </row>
    <row r="78" spans="1:16" x14ac:dyDescent="0.25">
      <c r="B78" s="83" t="s">
        <v>340</v>
      </c>
      <c r="C78" s="83"/>
      <c r="D78" s="102"/>
      <c r="E78" s="308"/>
      <c r="F78" s="171"/>
      <c r="G78" s="171"/>
      <c r="H78" s="171"/>
      <c r="J78" s="83" t="s">
        <v>340</v>
      </c>
      <c r="K78" s="83"/>
      <c r="L78" s="102"/>
      <c r="M78" s="308"/>
      <c r="N78" s="171"/>
      <c r="O78" s="171"/>
      <c r="P78" s="171"/>
    </row>
    <row r="79" spans="1:16" s="319" customFormat="1" ht="20.100000000000001" customHeight="1" x14ac:dyDescent="0.25">
      <c r="B79" s="103" t="s">
        <v>288</v>
      </c>
      <c r="C79" s="103"/>
      <c r="D79" s="320">
        <v>31.047226981455967</v>
      </c>
      <c r="E79" s="321"/>
      <c r="F79" s="321"/>
      <c r="G79" s="321"/>
      <c r="H79" s="321"/>
      <c r="J79" s="103" t="s">
        <v>288</v>
      </c>
      <c r="K79" s="103"/>
      <c r="L79" s="320">
        <v>28.888454414455968</v>
      </c>
      <c r="M79" s="321"/>
      <c r="N79" s="321"/>
      <c r="O79" s="321"/>
      <c r="P79" s="321"/>
    </row>
    <row r="80" spans="1:16" s="314" customFormat="1" ht="25.5" x14ac:dyDescent="0.25">
      <c r="B80" s="204" t="s">
        <v>136</v>
      </c>
      <c r="C80" s="202" t="s">
        <v>160</v>
      </c>
      <c r="D80" s="315">
        <v>8.8030489570472348</v>
      </c>
      <c r="E80" s="316"/>
      <c r="F80" s="316"/>
      <c r="G80" s="316"/>
      <c r="H80" s="316"/>
      <c r="J80" s="204" t="s">
        <v>136</v>
      </c>
      <c r="K80" s="311" t="s">
        <v>162</v>
      </c>
      <c r="L80" s="315">
        <v>8.839287325588046</v>
      </c>
      <c r="M80" s="316"/>
      <c r="N80" s="316"/>
      <c r="O80" s="316"/>
      <c r="P80" s="316"/>
    </row>
    <row r="81" spans="2:16" s="314" customFormat="1" ht="25.5" x14ac:dyDescent="0.25">
      <c r="B81" s="204" t="s">
        <v>137</v>
      </c>
      <c r="C81" s="202" t="s">
        <v>164</v>
      </c>
      <c r="D81" s="315">
        <v>7.2516746364117743</v>
      </c>
      <c r="E81" s="316"/>
      <c r="F81" s="316"/>
      <c r="G81" s="316"/>
      <c r="H81" s="316"/>
      <c r="J81" s="204" t="s">
        <v>137</v>
      </c>
      <c r="K81" s="311" t="s">
        <v>160</v>
      </c>
      <c r="L81" s="315">
        <v>8.1543004104204737</v>
      </c>
      <c r="M81" s="316"/>
      <c r="N81" s="316"/>
      <c r="O81" s="316"/>
      <c r="P81" s="316"/>
    </row>
    <row r="82" spans="2:16" s="314" customFormat="1" x14ac:dyDescent="0.25">
      <c r="B82" s="204" t="s">
        <v>138</v>
      </c>
      <c r="C82" s="311" t="s">
        <v>162</v>
      </c>
      <c r="D82" s="315">
        <v>5.8867584311954584</v>
      </c>
      <c r="E82" s="316"/>
      <c r="F82" s="316"/>
      <c r="G82" s="316"/>
      <c r="H82" s="316"/>
      <c r="J82" s="204" t="s">
        <v>138</v>
      </c>
      <c r="K82" s="202" t="s">
        <v>166</v>
      </c>
      <c r="L82" s="315">
        <v>4.5190789164515559</v>
      </c>
      <c r="M82" s="316"/>
      <c r="N82" s="316"/>
      <c r="O82" s="316"/>
      <c r="P82" s="316"/>
    </row>
    <row r="83" spans="2:16" s="314" customFormat="1" x14ac:dyDescent="0.25">
      <c r="B83" s="204" t="s">
        <v>139</v>
      </c>
      <c r="C83" s="311" t="s">
        <v>166</v>
      </c>
      <c r="D83" s="315">
        <v>5.2157246732215281</v>
      </c>
      <c r="E83" s="316"/>
      <c r="F83" s="316"/>
      <c r="G83" s="316"/>
      <c r="H83" s="316"/>
      <c r="J83" s="204" t="s">
        <v>139</v>
      </c>
      <c r="K83" s="311" t="s">
        <v>158</v>
      </c>
      <c r="L83" s="315">
        <v>3.7663738680479129</v>
      </c>
      <c r="M83" s="316"/>
      <c r="N83" s="316"/>
      <c r="O83" s="316"/>
      <c r="P83" s="316"/>
    </row>
    <row r="84" spans="2:16" s="314" customFormat="1" ht="25.5" x14ac:dyDescent="0.25">
      <c r="B84" s="204" t="s">
        <v>140</v>
      </c>
      <c r="C84" s="202" t="s">
        <v>165</v>
      </c>
      <c r="D84" s="315">
        <v>3.8900202835799687</v>
      </c>
      <c r="E84" s="316"/>
      <c r="F84" s="316"/>
      <c r="G84" s="316"/>
      <c r="H84" s="316"/>
      <c r="J84" s="204" t="s">
        <v>140</v>
      </c>
      <c r="K84" s="311" t="s">
        <v>165</v>
      </c>
      <c r="L84" s="315">
        <v>3.6094138939479756</v>
      </c>
      <c r="M84" s="316"/>
      <c r="N84" s="316"/>
      <c r="O84" s="316"/>
      <c r="P84" s="316"/>
    </row>
    <row r="85" spans="2:16" s="319" customFormat="1" ht="20.100000000000001" customHeight="1" x14ac:dyDescent="0.25">
      <c r="B85" s="103" t="s">
        <v>289</v>
      </c>
      <c r="C85" s="103"/>
      <c r="D85" s="320">
        <v>33.358551256119355</v>
      </c>
      <c r="E85" s="321"/>
      <c r="F85" s="321"/>
      <c r="G85" s="321"/>
      <c r="H85" s="321"/>
      <c r="J85" s="103" t="s">
        <v>289</v>
      </c>
      <c r="K85" s="103"/>
      <c r="L85" s="320">
        <v>36.668764453898731</v>
      </c>
      <c r="M85" s="321"/>
      <c r="N85" s="321"/>
      <c r="O85" s="321"/>
      <c r="P85" s="321"/>
    </row>
    <row r="86" spans="2:16" s="314" customFormat="1" x14ac:dyDescent="0.25">
      <c r="B86" s="204" t="s">
        <v>136</v>
      </c>
      <c r="C86" s="202" t="s">
        <v>155</v>
      </c>
      <c r="D86" s="315">
        <v>8.7095251778775324</v>
      </c>
      <c r="E86" s="316"/>
      <c r="F86" s="316"/>
      <c r="G86" s="316"/>
      <c r="H86" s="316"/>
      <c r="J86" s="204" t="s">
        <v>136</v>
      </c>
      <c r="K86" s="311" t="s">
        <v>162</v>
      </c>
      <c r="L86" s="315">
        <v>8.9752591020701455</v>
      </c>
      <c r="M86" s="316"/>
      <c r="N86" s="316"/>
      <c r="O86" s="316"/>
      <c r="P86" s="316"/>
    </row>
    <row r="87" spans="2:16" s="314" customFormat="1" x14ac:dyDescent="0.25">
      <c r="B87" s="204" t="s">
        <v>137</v>
      </c>
      <c r="C87" s="202" t="s">
        <v>161</v>
      </c>
      <c r="D87" s="315">
        <v>7.4725714919890187</v>
      </c>
      <c r="E87" s="316"/>
      <c r="F87" s="316"/>
      <c r="G87" s="316"/>
      <c r="H87" s="316"/>
      <c r="J87" s="204" t="s">
        <v>137</v>
      </c>
      <c r="K87" s="311" t="s">
        <v>155</v>
      </c>
      <c r="L87" s="315">
        <v>8.4924833549067422</v>
      </c>
      <c r="M87" s="316"/>
      <c r="N87" s="316"/>
      <c r="O87" s="316"/>
      <c r="P87" s="316"/>
    </row>
    <row r="88" spans="2:16" s="314" customFormat="1" ht="25.5" x14ac:dyDescent="0.25">
      <c r="B88" s="204" t="s">
        <v>138</v>
      </c>
      <c r="C88" s="202" t="s">
        <v>162</v>
      </c>
      <c r="D88" s="315">
        <v>6.5858088836192739</v>
      </c>
      <c r="E88" s="316"/>
      <c r="F88" s="316"/>
      <c r="G88" s="316"/>
      <c r="H88" s="316"/>
      <c r="J88" s="204" t="s">
        <v>138</v>
      </c>
      <c r="K88" s="202" t="s">
        <v>160</v>
      </c>
      <c r="L88" s="315">
        <v>6.5209017981614421</v>
      </c>
      <c r="M88" s="316"/>
      <c r="N88" s="316"/>
      <c r="O88" s="316"/>
      <c r="P88" s="316"/>
    </row>
    <row r="89" spans="2:16" s="314" customFormat="1" x14ac:dyDescent="0.25">
      <c r="B89" s="204" t="s">
        <v>139</v>
      </c>
      <c r="C89" s="202" t="s">
        <v>163</v>
      </c>
      <c r="D89" s="315">
        <v>5.4249723201971198</v>
      </c>
      <c r="E89" s="316"/>
      <c r="F89" s="316"/>
      <c r="G89" s="316"/>
      <c r="H89" s="316"/>
      <c r="J89" s="204" t="s">
        <v>139</v>
      </c>
      <c r="K89" s="311" t="s">
        <v>159</v>
      </c>
      <c r="L89" s="315">
        <v>6.4909891898162435</v>
      </c>
      <c r="M89" s="316"/>
      <c r="N89" s="316"/>
      <c r="O89" s="316"/>
      <c r="P89" s="316"/>
    </row>
    <row r="90" spans="2:16" s="314" customFormat="1" ht="25.5" x14ac:dyDescent="0.25">
      <c r="B90" s="204" t="s">
        <v>140</v>
      </c>
      <c r="C90" s="202" t="s">
        <v>160</v>
      </c>
      <c r="D90" s="315">
        <v>5.1656733824364132</v>
      </c>
      <c r="E90" s="316"/>
      <c r="F90" s="316"/>
      <c r="G90" s="316"/>
      <c r="H90" s="316"/>
      <c r="J90" s="204" t="s">
        <v>140</v>
      </c>
      <c r="K90" s="311" t="s">
        <v>158</v>
      </c>
      <c r="L90" s="315">
        <v>6.1891310089441625</v>
      </c>
      <c r="M90" s="316"/>
      <c r="N90" s="316"/>
      <c r="O90" s="316"/>
      <c r="P90" s="316"/>
    </row>
    <row r="91" spans="2:16" ht="7.15" customHeight="1" x14ac:dyDescent="0.25">
      <c r="B91" s="116"/>
      <c r="C91" s="116"/>
      <c r="D91" s="116"/>
      <c r="E91" s="116"/>
      <c r="F91" s="116"/>
      <c r="G91" s="116"/>
      <c r="H91" s="116"/>
      <c r="J91" s="116"/>
      <c r="K91" s="116"/>
      <c r="L91" s="116"/>
      <c r="M91" s="116"/>
      <c r="N91" s="116"/>
      <c r="O91" s="116"/>
      <c r="P91" s="116"/>
    </row>
    <row r="92" spans="2:16" ht="7.15" customHeight="1" x14ac:dyDescent="0.25"/>
    <row r="93" spans="2:16" x14ac:dyDescent="0.25">
      <c r="B93" s="299" t="s">
        <v>347</v>
      </c>
    </row>
    <row r="94" spans="2:16" x14ac:dyDescent="0.25">
      <c r="B94" s="298" t="s">
        <v>346</v>
      </c>
    </row>
  </sheetData>
  <mergeCells count="9">
    <mergeCell ref="B8:C10"/>
    <mergeCell ref="J8:K10"/>
    <mergeCell ref="L8:L10"/>
    <mergeCell ref="M8:N9"/>
    <mergeCell ref="O8:P9"/>
    <mergeCell ref="D7:H7"/>
    <mergeCell ref="D8:D10"/>
    <mergeCell ref="E8:F9"/>
    <mergeCell ref="G8:H9"/>
  </mergeCells>
  <conditionalFormatting sqref="D39:D40 D34 D36:D37">
    <cfRule type="expression" dxfId="30" priority="28">
      <formula>D34&lt;5</formula>
    </cfRule>
  </conditionalFormatting>
  <conditionalFormatting sqref="D41:D42">
    <cfRule type="expression" dxfId="29" priority="27">
      <formula>D41&lt;5</formula>
    </cfRule>
  </conditionalFormatting>
  <conditionalFormatting sqref="D44:D45 D48:D54">
    <cfRule type="expression" dxfId="28" priority="26">
      <formula>D44&lt;5</formula>
    </cfRule>
  </conditionalFormatting>
  <conditionalFormatting sqref="D56:D68">
    <cfRule type="expression" dxfId="27" priority="25">
      <formula>D56&lt;5</formula>
    </cfRule>
  </conditionalFormatting>
  <conditionalFormatting sqref="L34:L37 L39:L40">
    <cfRule type="expression" dxfId="26" priority="8">
      <formula>L34&lt;5</formula>
    </cfRule>
  </conditionalFormatting>
  <conditionalFormatting sqref="L41:L42">
    <cfRule type="expression" dxfId="25" priority="7">
      <formula>L41&lt;5</formula>
    </cfRule>
  </conditionalFormatting>
  <conditionalFormatting sqref="L44:L54">
    <cfRule type="expression" dxfId="24" priority="6">
      <formula>L44&lt;5</formula>
    </cfRule>
  </conditionalFormatting>
  <conditionalFormatting sqref="L56:L68">
    <cfRule type="expression" dxfId="23" priority="5">
      <formula>L56&lt;5</formula>
    </cfRule>
  </conditionalFormatting>
  <hyperlinks>
    <hyperlink ref="P5" location="ÍNDICE!B29" display="ÍNDICE" xr:uid="{00000000-0004-0000-0600-000000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4" id="{A44244AB-1130-4C16-B169-C85FB848275E}">
            <xm:f>#REF!&lt;5</xm:f>
            <x14:dxf>
              <font>
                <strike/>
              </font>
            </x14:dxf>
          </x14:cfRule>
          <xm:sqref>D71 L71</xm:sqref>
        </x14:conditionalFormatting>
        <x14:conditionalFormatting xmlns:xm="http://schemas.microsoft.com/office/excel/2006/main">
          <x14:cfRule type="expression" priority="23" id="{A2460FF9-05A5-41C8-964D-28C4C936B9A6}">
            <xm:f>#REF!&lt;5</xm:f>
            <x14:dxf>
              <font>
                <strike/>
              </font>
            </x14:dxf>
          </x14:cfRule>
          <xm:sqref>D72:D76 L72:L76</xm:sqref>
        </x14:conditionalFormatting>
        <x14:conditionalFormatting xmlns:xm="http://schemas.microsoft.com/office/excel/2006/main">
          <x14:cfRule type="expression" priority="22" id="{472EBBA8-3662-47E6-85B4-8C3C5EA329F9}">
            <xm:f>#REF!&lt;5</xm:f>
            <x14:dxf>
              <font>
                <strike/>
              </font>
            </x14:dxf>
          </x14:cfRule>
          <xm:sqref>D80:D84 L80:L84</xm:sqref>
        </x14:conditionalFormatting>
        <x14:conditionalFormatting xmlns:xm="http://schemas.microsoft.com/office/excel/2006/main">
          <x14:cfRule type="expression" priority="19" id="{0686E65B-967E-426B-BA7A-5AA96CDDE141}">
            <xm:f>#REF!&lt;5</xm:f>
            <x14:dxf>
              <font>
                <strike/>
              </font>
            </x14:dxf>
          </x14:cfRule>
          <xm:sqref>D86:D90 L86:L90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3"/>
  <sheetViews>
    <sheetView showGridLines="0" workbookViewId="0">
      <selection activeCell="B6" sqref="B6"/>
    </sheetView>
  </sheetViews>
  <sheetFormatPr baseColWidth="10" defaultRowHeight="15" x14ac:dyDescent="0.25"/>
  <cols>
    <col min="1" max="1" width="1.85546875" style="13" customWidth="1"/>
    <col min="2" max="2" width="53.42578125" customWidth="1"/>
    <col min="3" max="3" width="12.28515625" customWidth="1"/>
    <col min="4" max="7" width="9.7109375" customWidth="1"/>
    <col min="8" max="8" width="1.85546875" customWidth="1"/>
    <col min="9" max="9" width="50.7109375" customWidth="1"/>
  </cols>
  <sheetData>
    <row r="1" spans="2:14" s="13" customFormat="1" x14ac:dyDescent="0.25"/>
    <row r="2" spans="2:14" s="13" customFormat="1" x14ac:dyDescent="0.25"/>
    <row r="3" spans="2:14" s="13" customFormat="1" x14ac:dyDescent="0.25"/>
    <row r="4" spans="2:14" s="13" customFormat="1" x14ac:dyDescent="0.25"/>
    <row r="5" spans="2:14" s="13" customFormat="1" x14ac:dyDescent="0.25">
      <c r="N5" s="98" t="s">
        <v>125</v>
      </c>
    </row>
    <row r="6" spans="2:14" ht="15.75" x14ac:dyDescent="0.25">
      <c r="B6" s="14" t="s">
        <v>382</v>
      </c>
    </row>
    <row r="8" spans="2:14" ht="19.899999999999999" customHeight="1" x14ac:dyDescent="0.25">
      <c r="B8" s="387" t="s">
        <v>118</v>
      </c>
      <c r="C8" s="384" t="s">
        <v>374</v>
      </c>
      <c r="D8" s="396" t="s">
        <v>33</v>
      </c>
      <c r="E8" s="396"/>
      <c r="F8" s="396" t="s">
        <v>34</v>
      </c>
      <c r="G8" s="396"/>
      <c r="I8" s="404" t="s">
        <v>54</v>
      </c>
      <c r="J8" s="384" t="s">
        <v>374</v>
      </c>
      <c r="K8" s="396" t="s">
        <v>33</v>
      </c>
      <c r="L8" s="396"/>
      <c r="M8" s="396" t="s">
        <v>34</v>
      </c>
      <c r="N8" s="396"/>
    </row>
    <row r="9" spans="2:14" ht="19.899999999999999" customHeight="1" x14ac:dyDescent="0.25">
      <c r="B9" s="388"/>
      <c r="C9" s="385"/>
      <c r="D9" s="396"/>
      <c r="E9" s="396"/>
      <c r="F9" s="396"/>
      <c r="G9" s="396"/>
      <c r="I9" s="405"/>
      <c r="J9" s="385"/>
      <c r="K9" s="396"/>
      <c r="L9" s="396"/>
      <c r="M9" s="396"/>
      <c r="N9" s="396"/>
    </row>
    <row r="10" spans="2:14" ht="18" customHeight="1" x14ac:dyDescent="0.25">
      <c r="B10" s="389"/>
      <c r="C10" s="386"/>
      <c r="D10" s="76" t="s">
        <v>3</v>
      </c>
      <c r="E10" s="77" t="s">
        <v>4</v>
      </c>
      <c r="F10" s="76" t="s">
        <v>3</v>
      </c>
      <c r="G10" s="77" t="s">
        <v>4</v>
      </c>
      <c r="I10" s="406"/>
      <c r="J10" s="386"/>
      <c r="K10" s="76" t="s">
        <v>3</v>
      </c>
      <c r="L10" s="77" t="s">
        <v>4</v>
      </c>
      <c r="M10" s="76" t="s">
        <v>3</v>
      </c>
      <c r="N10" s="77" t="s">
        <v>4</v>
      </c>
    </row>
    <row r="11" spans="2:14" s="13" customFormat="1" ht="7.15" customHeight="1" x14ac:dyDescent="0.25">
      <c r="B11" s="1"/>
      <c r="C11" s="119"/>
      <c r="D11" s="52"/>
      <c r="E11" s="52"/>
      <c r="F11" s="52"/>
      <c r="G11" s="52"/>
      <c r="H11" s="117"/>
      <c r="I11" s="1"/>
      <c r="J11" s="119"/>
      <c r="K11" s="52"/>
      <c r="L11" s="52"/>
      <c r="M11" s="52"/>
      <c r="N11" s="52"/>
    </row>
    <row r="12" spans="2:14" ht="16.149999999999999" customHeight="1" x14ac:dyDescent="0.25">
      <c r="B12" s="85" t="s">
        <v>314</v>
      </c>
      <c r="C12" s="237">
        <v>7.0419254829548734</v>
      </c>
      <c r="D12" s="177">
        <v>-0.93839633819183721</v>
      </c>
      <c r="E12" s="177"/>
      <c r="F12" s="177">
        <v>-1.5360783793568444</v>
      </c>
      <c r="G12" s="170"/>
      <c r="I12" s="85" t="s">
        <v>314</v>
      </c>
      <c r="J12" s="237">
        <v>9.9321705102716287</v>
      </c>
      <c r="K12" s="177">
        <v>-0.52044748911391636</v>
      </c>
      <c r="L12" s="177"/>
      <c r="M12" s="177">
        <v>-0.68185229358009991</v>
      </c>
      <c r="N12" s="170"/>
    </row>
    <row r="13" spans="2:14" s="13" customFormat="1" ht="16.149999999999999" customHeight="1" x14ac:dyDescent="0.25">
      <c r="B13" s="99" t="s">
        <v>9</v>
      </c>
      <c r="C13" s="238">
        <v>7.2547872600389374</v>
      </c>
      <c r="D13" s="137">
        <v>-1.0797518171790381</v>
      </c>
      <c r="E13" s="137"/>
      <c r="F13" s="137">
        <v>-1.512676192199975</v>
      </c>
      <c r="I13" s="99" t="s">
        <v>9</v>
      </c>
      <c r="J13" s="238">
        <v>11.236441612890474</v>
      </c>
      <c r="K13" s="137">
        <v>-0.87022903020161557</v>
      </c>
      <c r="L13" s="137"/>
      <c r="M13" s="137">
        <v>-0.59816972112054145</v>
      </c>
      <c r="N13" s="164"/>
    </row>
    <row r="14" spans="2:14" s="13" customFormat="1" ht="16.149999999999999" customHeight="1" x14ac:dyDescent="0.25">
      <c r="B14" s="99" t="s">
        <v>8</v>
      </c>
      <c r="C14" s="238">
        <v>6.8359924899538775</v>
      </c>
      <c r="D14" s="137">
        <v>-0.79816485129636661</v>
      </c>
      <c r="E14" s="137"/>
      <c r="F14" s="137">
        <v>-1.5584754491362176</v>
      </c>
      <c r="I14" s="99" t="s">
        <v>8</v>
      </c>
      <c r="J14" s="238">
        <v>8.7644649377853483</v>
      </c>
      <c r="K14" s="137">
        <v>-0.20137311386615231</v>
      </c>
      <c r="L14" s="137"/>
      <c r="M14" s="137">
        <v>-0.76344935037452721</v>
      </c>
      <c r="N14" s="164"/>
    </row>
    <row r="15" spans="2:14" s="203" customFormat="1" ht="7.15" customHeight="1" x14ac:dyDescent="0.25">
      <c r="B15" s="243"/>
      <c r="C15" s="238"/>
      <c r="D15" s="201"/>
      <c r="E15" s="201"/>
      <c r="F15" s="201"/>
      <c r="I15" s="243"/>
      <c r="J15" s="238"/>
      <c r="K15" s="201"/>
      <c r="L15" s="201"/>
      <c r="M15" s="201"/>
    </row>
    <row r="16" spans="2:14" ht="16.149999999999999" customHeight="1" x14ac:dyDescent="0.25">
      <c r="B16" s="31" t="s">
        <v>315</v>
      </c>
      <c r="C16" s="237">
        <v>5.4460744685134941</v>
      </c>
      <c r="D16" s="177">
        <v>-0.60632627319991794</v>
      </c>
      <c r="E16" s="177"/>
      <c r="F16" s="177">
        <v>-1.794277476827701</v>
      </c>
      <c r="G16" s="170"/>
      <c r="I16" s="31" t="s">
        <v>315</v>
      </c>
      <c r="J16" s="237">
        <v>8.393944139128596</v>
      </c>
      <c r="K16" s="177">
        <v>-6.6402955856858625E-2</v>
      </c>
      <c r="L16" s="177"/>
      <c r="M16" s="177">
        <v>-0.5865336677712687</v>
      </c>
      <c r="N16" s="170"/>
    </row>
    <row r="17" spans="2:14" ht="16.149999999999999" customHeight="1" x14ac:dyDescent="0.25">
      <c r="B17" s="99" t="s">
        <v>9</v>
      </c>
      <c r="C17" s="238">
        <v>5.9154153651446348</v>
      </c>
      <c r="D17" s="137">
        <v>-0.66548905470385833</v>
      </c>
      <c r="E17" s="137"/>
      <c r="F17" s="137">
        <v>-2.3218296620930827</v>
      </c>
      <c r="I17" s="99" t="s">
        <v>9</v>
      </c>
      <c r="J17" s="238">
        <v>9.9834450183660639</v>
      </c>
      <c r="K17" s="137">
        <v>-5.8544522935203958E-2</v>
      </c>
      <c r="L17" s="137"/>
      <c r="M17" s="137">
        <v>-0.14878207293730306</v>
      </c>
      <c r="N17" s="164"/>
    </row>
    <row r="18" spans="2:14" ht="16.149999999999999" customHeight="1" x14ac:dyDescent="0.25">
      <c r="B18" s="99" t="s">
        <v>8</v>
      </c>
      <c r="C18" s="238">
        <v>5.0155326760475925</v>
      </c>
      <c r="D18" s="137">
        <v>-0.54098946233861422</v>
      </c>
      <c r="E18" s="137"/>
      <c r="F18" s="137">
        <v>-1.3524965463996317</v>
      </c>
      <c r="I18" s="99" t="s">
        <v>8</v>
      </c>
      <c r="J18" s="238">
        <v>6.8443893971655889</v>
      </c>
      <c r="K18" s="137">
        <v>-7.0701920207260294E-2</v>
      </c>
      <c r="L18" s="137"/>
      <c r="M18" s="137">
        <v>-1.0383112269180934</v>
      </c>
      <c r="N18" s="164"/>
    </row>
    <row r="19" spans="2:14" ht="16.149999999999999" customHeight="1" x14ac:dyDescent="0.25">
      <c r="B19" s="100" t="s">
        <v>316</v>
      </c>
      <c r="C19" s="236">
        <v>5.4774700445537343</v>
      </c>
      <c r="D19" s="184">
        <v>0.59292265267095701</v>
      </c>
      <c r="E19" s="184"/>
      <c r="F19" s="184">
        <v>-0.37157588812608999</v>
      </c>
      <c r="G19" s="200"/>
      <c r="I19" s="165" t="s">
        <v>316</v>
      </c>
      <c r="J19" s="236">
        <v>7.5433824450608711</v>
      </c>
      <c r="K19" s="184">
        <v>-0.11390526865872008</v>
      </c>
      <c r="L19" s="184"/>
      <c r="M19" s="184">
        <v>-0.28087226622063088</v>
      </c>
      <c r="N19" s="200"/>
    </row>
    <row r="20" spans="2:14" ht="16.149999999999999" customHeight="1" x14ac:dyDescent="0.25">
      <c r="B20" s="99" t="s">
        <v>9</v>
      </c>
      <c r="C20" s="238">
        <v>6.9409385892136504</v>
      </c>
      <c r="D20" s="137">
        <v>0.76495098907610171</v>
      </c>
      <c r="E20" s="137"/>
      <c r="F20" s="137">
        <v>0.401964838564556</v>
      </c>
      <c r="I20" s="99" t="s">
        <v>9</v>
      </c>
      <c r="J20" s="238">
        <v>10.227384285426835</v>
      </c>
      <c r="K20" s="137">
        <v>-0.27186364152474418</v>
      </c>
      <c r="L20" s="137"/>
      <c r="M20" s="137">
        <v>-3.295626317938094E-2</v>
      </c>
      <c r="N20" s="164"/>
    </row>
    <row r="21" spans="2:14" ht="16.149999999999999" customHeight="1" x14ac:dyDescent="0.25">
      <c r="B21" s="99" t="s">
        <v>8</v>
      </c>
      <c r="C21" s="238">
        <v>3.8403706031069649</v>
      </c>
      <c r="D21" s="137">
        <v>0.32840715244700247</v>
      </c>
      <c r="E21" s="137"/>
      <c r="F21" s="137">
        <v>-1.1781156745435619</v>
      </c>
      <c r="I21" s="99" t="s">
        <v>8</v>
      </c>
      <c r="J21" s="238">
        <v>5.2812817049624599</v>
      </c>
      <c r="K21" s="137">
        <v>3.5734634355867989E-2</v>
      </c>
      <c r="L21" s="137"/>
      <c r="M21" s="137">
        <v>-0.44743854216906875</v>
      </c>
      <c r="N21" s="164"/>
    </row>
    <row r="22" spans="2:14" ht="16.149999999999999" customHeight="1" x14ac:dyDescent="0.25">
      <c r="B22" s="100" t="s">
        <v>317</v>
      </c>
      <c r="C22" s="236">
        <v>12.768686342833652</v>
      </c>
      <c r="D22" s="184">
        <v>-5.3336317515853136</v>
      </c>
      <c r="E22" s="184"/>
      <c r="F22" s="184">
        <v>-3.0137130101369944</v>
      </c>
      <c r="G22" s="200"/>
      <c r="I22" s="165" t="s">
        <v>317</v>
      </c>
      <c r="J22" s="236">
        <v>17.684860022668826</v>
      </c>
      <c r="K22" s="184">
        <v>-2.2992983448383342</v>
      </c>
      <c r="L22" s="184"/>
      <c r="M22" s="184">
        <v>-1.5611780047303654</v>
      </c>
      <c r="N22" s="200"/>
    </row>
    <row r="23" spans="2:14" ht="16.149999999999999" customHeight="1" x14ac:dyDescent="0.25">
      <c r="B23" s="99" t="s">
        <v>9</v>
      </c>
      <c r="C23" s="238">
        <v>11.690474421714553</v>
      </c>
      <c r="D23" s="137">
        <v>-4.6985944679548179</v>
      </c>
      <c r="E23" s="137"/>
      <c r="F23" s="137">
        <v>-2.4404473062911922</v>
      </c>
      <c r="I23" s="99" t="s">
        <v>9</v>
      </c>
      <c r="J23" s="238">
        <v>16.557627631656121</v>
      </c>
      <c r="K23" s="137">
        <v>-4.5444549031927721</v>
      </c>
      <c r="L23" s="137"/>
      <c r="M23" s="137">
        <v>-3.3671018959784149</v>
      </c>
      <c r="N23" s="164"/>
    </row>
    <row r="24" spans="2:14" ht="16.149999999999999" customHeight="1" x14ac:dyDescent="0.25">
      <c r="B24" s="99" t="s">
        <v>8</v>
      </c>
      <c r="C24" s="238">
        <v>13.675452063253331</v>
      </c>
      <c r="D24" s="137">
        <v>-5.8730068484812961</v>
      </c>
      <c r="E24" s="137"/>
      <c r="F24" s="137">
        <v>-3.5539588601691179</v>
      </c>
      <c r="I24" s="99" t="s">
        <v>8</v>
      </c>
      <c r="J24" s="238">
        <v>18.516385634859123</v>
      </c>
      <c r="K24" s="137">
        <v>-0.63848676986986774</v>
      </c>
      <c r="L24" s="137"/>
      <c r="M24" s="137">
        <v>-0.22929652034966708</v>
      </c>
      <c r="N24" s="164"/>
    </row>
    <row r="25" spans="2:14" ht="16.149999999999999" customHeight="1" x14ac:dyDescent="0.25">
      <c r="B25" s="31" t="s">
        <v>318</v>
      </c>
      <c r="C25" s="236">
        <v>12.422429022418333</v>
      </c>
      <c r="D25" s="184">
        <v>1.6529222332240394</v>
      </c>
      <c r="E25" s="184"/>
      <c r="F25" s="184">
        <v>-1.6187188791474139</v>
      </c>
      <c r="G25" s="200"/>
      <c r="I25" s="31" t="s">
        <v>318</v>
      </c>
      <c r="J25" s="236">
        <v>13.69551501493935</v>
      </c>
      <c r="K25" s="184">
        <v>-0.38673386237814</v>
      </c>
      <c r="L25" s="184"/>
      <c r="M25" s="184">
        <v>-2.6843446755974014</v>
      </c>
      <c r="N25" s="200"/>
    </row>
    <row r="26" spans="2:14" ht="16.149999999999999" customHeight="1" x14ac:dyDescent="0.25">
      <c r="B26" s="99" t="s">
        <v>9</v>
      </c>
      <c r="C26" s="238">
        <v>11.194872006629954</v>
      </c>
      <c r="D26" s="137">
        <v>-0.38652268035450277</v>
      </c>
      <c r="E26" s="137"/>
      <c r="F26" s="137">
        <v>-1.9796125845435029</v>
      </c>
      <c r="I26" s="99" t="s">
        <v>9</v>
      </c>
      <c r="J26" s="238">
        <v>14.715463452835889</v>
      </c>
      <c r="K26" s="137">
        <v>-1.0241172969469421</v>
      </c>
      <c r="L26" s="137"/>
      <c r="M26" s="137">
        <v>-2.2539015776869125</v>
      </c>
      <c r="N26" s="164"/>
    </row>
    <row r="27" spans="2:14" ht="16.149999999999999" customHeight="1" x14ac:dyDescent="0.25">
      <c r="B27" s="99" t="s">
        <v>8</v>
      </c>
      <c r="C27" s="238">
        <v>13.660468108921483</v>
      </c>
      <c r="D27" s="137">
        <v>3.7972181576009767</v>
      </c>
      <c r="E27" s="137"/>
      <c r="F27" s="137">
        <v>-1.2295087508214824</v>
      </c>
      <c r="I27" s="99" t="s">
        <v>8</v>
      </c>
      <c r="J27" s="238">
        <v>12.718212963810801</v>
      </c>
      <c r="K27" s="137">
        <v>0.22691947948819191</v>
      </c>
      <c r="L27" s="137"/>
      <c r="M27" s="137">
        <v>-3.1149673688647006</v>
      </c>
      <c r="N27" s="164"/>
    </row>
    <row r="28" spans="2:14" ht="16.149999999999999" customHeight="1" x14ac:dyDescent="0.25">
      <c r="B28" s="31" t="s">
        <v>319</v>
      </c>
      <c r="C28" s="184">
        <v>6.2928468749367301</v>
      </c>
      <c r="D28" s="184">
        <v>-4.1516843262578726</v>
      </c>
      <c r="E28" s="184"/>
      <c r="F28" s="184">
        <v>-3.4680003951149354</v>
      </c>
      <c r="G28" s="200"/>
      <c r="I28" s="31" t="s">
        <v>319</v>
      </c>
      <c r="J28" s="236">
        <v>13.057887805096472</v>
      </c>
      <c r="K28" s="184">
        <v>1.2617972035686211</v>
      </c>
      <c r="L28" s="184"/>
      <c r="M28" s="184">
        <v>3.4687568420686166</v>
      </c>
      <c r="N28" s="200"/>
    </row>
    <row r="29" spans="2:14" ht="16.149999999999999" customHeight="1" x14ac:dyDescent="0.25">
      <c r="B29" s="99" t="s">
        <v>9</v>
      </c>
      <c r="C29" s="151">
        <v>0</v>
      </c>
      <c r="D29" s="151">
        <v>-11.495283773734103</v>
      </c>
      <c r="E29" s="151"/>
      <c r="F29" s="151">
        <v>-4.5876536959370666</v>
      </c>
      <c r="I29" s="99" t="s">
        <v>9</v>
      </c>
      <c r="J29" s="151">
        <v>10.859054924087289</v>
      </c>
      <c r="K29" s="151">
        <v>0.6611675221601363</v>
      </c>
      <c r="L29" s="151"/>
      <c r="M29" s="151">
        <v>5.2755984224790113</v>
      </c>
      <c r="N29" s="164"/>
    </row>
    <row r="30" spans="2:14" ht="16.149999999999999" customHeight="1" x14ac:dyDescent="0.25">
      <c r="B30" s="99" t="s">
        <v>8</v>
      </c>
      <c r="C30" s="151">
        <v>14.245668456943077</v>
      </c>
      <c r="D30" s="151">
        <v>5.6914728607388057</v>
      </c>
      <c r="E30" s="151"/>
      <c r="F30" s="151">
        <v>-1.5960232447685918</v>
      </c>
      <c r="I30" s="99" t="s">
        <v>8</v>
      </c>
      <c r="J30" s="151">
        <v>15.238964034829708</v>
      </c>
      <c r="K30" s="151">
        <v>1.5519557817765008</v>
      </c>
      <c r="L30" s="151"/>
      <c r="M30" s="151">
        <v>1.0608628780944489</v>
      </c>
      <c r="N30" s="164"/>
    </row>
    <row r="31" spans="2:14" ht="7.15" customHeight="1" x14ac:dyDescent="0.25">
      <c r="B31" s="240"/>
      <c r="C31" s="239"/>
      <c r="D31" s="148"/>
      <c r="E31" s="148"/>
      <c r="F31" s="148"/>
      <c r="G31" s="203"/>
      <c r="H31" s="203"/>
      <c r="I31" s="240"/>
      <c r="J31" s="239"/>
      <c r="K31" s="148"/>
      <c r="L31" s="148"/>
      <c r="M31" s="148"/>
      <c r="N31" s="203"/>
    </row>
    <row r="32" spans="2:14" ht="16.149999999999999" customHeight="1" x14ac:dyDescent="0.25">
      <c r="B32" s="85" t="s">
        <v>320</v>
      </c>
      <c r="C32" s="254">
        <v>2780.2833099999984</v>
      </c>
      <c r="D32" s="250">
        <v>19.765079999980571</v>
      </c>
      <c r="E32" s="251">
        <v>0.71599164914699998</v>
      </c>
      <c r="F32" s="250">
        <v>39.737450000013268</v>
      </c>
      <c r="G32" s="251">
        <v>1.4499830336724813</v>
      </c>
      <c r="I32" s="85" t="s">
        <v>320</v>
      </c>
      <c r="J32" s="254">
        <v>19853.362830000115</v>
      </c>
      <c r="K32" s="250">
        <v>85.503490000126476</v>
      </c>
      <c r="L32" s="251">
        <v>0.43253793205171576</v>
      </c>
      <c r="M32" s="250">
        <v>258.13068000032945</v>
      </c>
      <c r="N32" s="251">
        <v>1.3173137119497369</v>
      </c>
    </row>
    <row r="33" spans="1:14" ht="16.149999999999999" customHeight="1" x14ac:dyDescent="0.25">
      <c r="A33" s="9"/>
      <c r="B33" s="100" t="s">
        <v>321</v>
      </c>
      <c r="C33" s="255">
        <v>2128.2456099999995</v>
      </c>
      <c r="D33" s="252">
        <v>24.326879999984158</v>
      </c>
      <c r="E33" s="252">
        <v>1.1562651947104428</v>
      </c>
      <c r="F33" s="252">
        <v>22.405450000013388</v>
      </c>
      <c r="G33" s="252">
        <v>1.063967267107941</v>
      </c>
      <c r="I33" s="165" t="s">
        <v>321</v>
      </c>
      <c r="J33" s="255">
        <v>14372.645859999988</v>
      </c>
      <c r="K33" s="252">
        <v>49.761289999971268</v>
      </c>
      <c r="L33" s="252">
        <v>0.34742505782807598</v>
      </c>
      <c r="M33" s="252">
        <v>217.9473100002233</v>
      </c>
      <c r="N33" s="252">
        <v>1.53975239550563</v>
      </c>
    </row>
    <row r="34" spans="1:14" ht="16.149999999999999" customHeight="1" x14ac:dyDescent="0.25">
      <c r="A34" s="9"/>
      <c r="B34" s="100" t="s">
        <v>209</v>
      </c>
      <c r="C34" s="256">
        <v>1875.5415299999981</v>
      </c>
      <c r="D34" s="244">
        <v>46.61049999999841</v>
      </c>
      <c r="E34" s="245">
        <v>2.5485105362337492</v>
      </c>
      <c r="F34" s="244">
        <v>58.714270000001306</v>
      </c>
      <c r="G34" s="245">
        <v>3.2316924835221528</v>
      </c>
      <c r="I34" s="165" t="s">
        <v>209</v>
      </c>
      <c r="J34" s="256">
        <v>12166.299519999991</v>
      </c>
      <c r="K34" s="244">
        <v>128.6415899999738</v>
      </c>
      <c r="L34" s="245">
        <v>1.0686596242228887</v>
      </c>
      <c r="M34" s="244">
        <v>262.92738000000463</v>
      </c>
      <c r="N34" s="245">
        <v>2.2088478534285656</v>
      </c>
    </row>
    <row r="35" spans="1:14" ht="16.149999999999999" customHeight="1" x14ac:dyDescent="0.25">
      <c r="A35" s="9"/>
      <c r="B35" s="100" t="s">
        <v>210</v>
      </c>
      <c r="C35" s="256">
        <v>69.029899999999984</v>
      </c>
      <c r="D35" s="244">
        <v>-12.130310000000037</v>
      </c>
      <c r="E35" s="245">
        <v>-14.946129390251741</v>
      </c>
      <c r="F35" s="244">
        <v>-21.468420000000052</v>
      </c>
      <c r="G35" s="245">
        <v>-23.722451422302697</v>
      </c>
      <c r="I35" s="165" t="s">
        <v>210</v>
      </c>
      <c r="J35" s="256">
        <v>772.28720000000146</v>
      </c>
      <c r="K35" s="244">
        <v>-18.54728999999827</v>
      </c>
      <c r="L35" s="245">
        <v>-2.3452808690726528</v>
      </c>
      <c r="M35" s="244">
        <v>-61.182689999998843</v>
      </c>
      <c r="N35" s="245">
        <v>-7.3407198909127658</v>
      </c>
    </row>
    <row r="36" spans="1:14" s="138" customFormat="1" ht="16.149999999999999" customHeight="1" x14ac:dyDescent="0.25">
      <c r="A36" s="9"/>
      <c r="B36" s="100" t="s">
        <v>247</v>
      </c>
      <c r="C36" s="256">
        <v>102.55058999999999</v>
      </c>
      <c r="D36" s="244">
        <v>-0.49703000000003783</v>
      </c>
      <c r="E36" s="245">
        <v>-0.48233040219662371</v>
      </c>
      <c r="F36" s="244">
        <v>-27.36854000000001</v>
      </c>
      <c r="G36" s="245">
        <v>-21.065827642164791</v>
      </c>
      <c r="I36" s="165" t="s">
        <v>247</v>
      </c>
      <c r="J36" s="256">
        <v>952.96860999999944</v>
      </c>
      <c r="K36" s="244">
        <v>-0.39287999999760359</v>
      </c>
      <c r="L36" s="245">
        <v>-4.1209971675854717E-2</v>
      </c>
      <c r="M36" s="244">
        <v>-29.283999999999082</v>
      </c>
      <c r="N36" s="245">
        <v>-2.9813104797959369</v>
      </c>
    </row>
    <row r="37" spans="1:14" ht="16.149999999999999" customHeight="1" x14ac:dyDescent="0.25">
      <c r="A37" s="9"/>
      <c r="B37" s="100" t="s">
        <v>322</v>
      </c>
      <c r="C37" s="255">
        <v>652.03769999999884</v>
      </c>
      <c r="D37" s="252">
        <v>-4.5618000000037</v>
      </c>
      <c r="E37" s="253">
        <v>-0.69476141849082751</v>
      </c>
      <c r="F37" s="252">
        <v>17.331999999999766</v>
      </c>
      <c r="G37" s="253">
        <v>2.7307144082682413</v>
      </c>
      <c r="I37" s="165" t="s">
        <v>322</v>
      </c>
      <c r="J37" s="255">
        <v>5480.7169700001268</v>
      </c>
      <c r="K37" s="252">
        <v>35.742200000154298</v>
      </c>
      <c r="L37" s="253">
        <v>0.65642544749853471</v>
      </c>
      <c r="M37" s="252">
        <v>40.183370000107061</v>
      </c>
      <c r="N37" s="253">
        <v>0.73859244247856282</v>
      </c>
    </row>
    <row r="38" spans="1:14" ht="7.15" customHeight="1" x14ac:dyDescent="0.25">
      <c r="B38" s="246"/>
      <c r="C38" s="247"/>
      <c r="D38" s="248"/>
      <c r="E38" s="249"/>
      <c r="F38" s="249"/>
      <c r="G38" s="249"/>
      <c r="H38" s="249"/>
      <c r="I38" s="249"/>
      <c r="J38" s="247"/>
      <c r="K38" s="249"/>
      <c r="L38" s="249"/>
      <c r="M38" s="249"/>
      <c r="N38" s="249"/>
    </row>
    <row r="39" spans="1:14" ht="6" customHeight="1" x14ac:dyDescent="0.25">
      <c r="B39" s="155"/>
      <c r="C39" s="153"/>
      <c r="E39" s="118"/>
      <c r="F39" s="118"/>
      <c r="G39" s="118"/>
      <c r="H39" s="118"/>
      <c r="I39" s="118"/>
      <c r="J39" s="153"/>
    </row>
    <row r="40" spans="1:14" x14ac:dyDescent="0.25">
      <c r="B40" s="299" t="s">
        <v>347</v>
      </c>
      <c r="C40" s="118"/>
      <c r="D40" s="118"/>
      <c r="E40" s="118"/>
      <c r="F40" s="118"/>
      <c r="G40" s="118"/>
      <c r="H40" s="118"/>
      <c r="I40" s="118"/>
      <c r="J40" s="118"/>
    </row>
    <row r="41" spans="1:14" x14ac:dyDescent="0.25">
      <c r="B41" s="298" t="s">
        <v>346</v>
      </c>
      <c r="C41" s="118"/>
      <c r="D41" s="118"/>
      <c r="E41" s="118"/>
      <c r="F41" s="118"/>
      <c r="G41" s="245"/>
      <c r="H41" s="118"/>
      <c r="I41" s="118"/>
      <c r="J41" s="118"/>
    </row>
    <row r="42" spans="1:14" x14ac:dyDescent="0.25">
      <c r="B42" s="118"/>
      <c r="C42" s="118"/>
      <c r="D42" s="118"/>
      <c r="E42" s="118"/>
      <c r="F42" s="118"/>
      <c r="G42" s="118"/>
      <c r="H42" s="118"/>
      <c r="I42" s="118"/>
      <c r="J42" s="118"/>
    </row>
    <row r="43" spans="1:14" x14ac:dyDescent="0.25">
      <c r="I43" s="238"/>
    </row>
  </sheetData>
  <mergeCells count="8">
    <mergeCell ref="J8:J10"/>
    <mergeCell ref="K8:L9"/>
    <mergeCell ref="M8:N9"/>
    <mergeCell ref="B8:B10"/>
    <mergeCell ref="C8:C10"/>
    <mergeCell ref="D8:E9"/>
    <mergeCell ref="F8:G9"/>
    <mergeCell ref="I8:I10"/>
  </mergeCells>
  <hyperlinks>
    <hyperlink ref="N5" location="ÍNDICE!B29" display="ÍNDICE" xr:uid="{00000000-0004-0000-0700-000000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39" id="{FD39E603-FDE3-4F55-AA0F-2CBDED253481}">
            <xm:f>#REF!&lt;5</xm:f>
            <x14:dxf>
              <font>
                <strike/>
              </font>
            </x14:dxf>
          </x14:cfRule>
          <xm:sqref>C12:C15 J12:J15</xm:sqref>
        </x14:conditionalFormatting>
        <x14:conditionalFormatting xmlns:xm="http://schemas.microsoft.com/office/excel/2006/main">
          <x14:cfRule type="expression" priority="167" id="{FD39E603-FDE3-4F55-AA0F-2CBDED253481}">
            <xm:f>#REF!&lt;5</xm:f>
            <x14:dxf>
              <font>
                <strike/>
              </font>
            </x14:dxf>
          </x14:cfRule>
          <xm:sqref>J16:J28 C16:C27</xm:sqref>
        </x14:conditionalFormatting>
        <x14:conditionalFormatting xmlns:xm="http://schemas.microsoft.com/office/excel/2006/main">
          <x14:cfRule type="expression" priority="1" id="{94A03132-ADDB-4C75-9B65-9CFA9E0E9A6E}">
            <xm:f>#REF!&lt;5</xm:f>
            <x14:dxf>
              <font>
                <strike/>
              </font>
            </x14:dxf>
          </x14:cfRule>
          <xm:sqref>I43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13"/>
  <sheetViews>
    <sheetView workbookViewId="0">
      <selection activeCell="C6" sqref="C6"/>
    </sheetView>
  </sheetViews>
  <sheetFormatPr baseColWidth="10" defaultColWidth="10.7109375" defaultRowHeight="14.25" x14ac:dyDescent="0.2"/>
  <cols>
    <col min="1" max="1" width="1.85546875" style="211" customWidth="1"/>
    <col min="2" max="2" width="2.5703125" style="211" customWidth="1"/>
    <col min="3" max="3" width="35.7109375" style="211" customWidth="1"/>
    <col min="4" max="8" width="10.7109375" style="211"/>
    <col min="9" max="10" width="1.85546875" style="211" customWidth="1"/>
    <col min="11" max="11" width="37.28515625" style="211" customWidth="1"/>
    <col min="12" max="16384" width="10.7109375" style="211"/>
  </cols>
  <sheetData>
    <row r="1" spans="2:16" ht="15" x14ac:dyDescent="0.25">
      <c r="C1" s="212"/>
      <c r="L1" s="213"/>
    </row>
    <row r="2" spans="2:16" ht="15" x14ac:dyDescent="0.25">
      <c r="C2" s="212"/>
      <c r="L2" s="213"/>
    </row>
    <row r="3" spans="2:16" ht="15" x14ac:dyDescent="0.25">
      <c r="C3" s="212"/>
      <c r="L3" s="213"/>
    </row>
    <row r="4" spans="2:16" ht="15" x14ac:dyDescent="0.25">
      <c r="C4" s="212"/>
      <c r="L4" s="213"/>
    </row>
    <row r="5" spans="2:16" ht="15" x14ac:dyDescent="0.25">
      <c r="C5" s="212"/>
      <c r="L5" s="213"/>
      <c r="P5" s="98" t="s">
        <v>125</v>
      </c>
    </row>
    <row r="6" spans="2:16" ht="15.75" x14ac:dyDescent="0.25">
      <c r="B6" s="209" t="s">
        <v>364</v>
      </c>
      <c r="C6" s="14" t="s">
        <v>383</v>
      </c>
      <c r="I6" s="214"/>
      <c r="J6" s="209"/>
    </row>
    <row r="7" spans="2:16" ht="15.75" x14ac:dyDescent="0.25">
      <c r="C7" s="209"/>
      <c r="I7" s="214"/>
      <c r="J7" s="214"/>
      <c r="K7" s="209"/>
    </row>
    <row r="8" spans="2:16" ht="15" customHeight="1" x14ac:dyDescent="0.2">
      <c r="B8" s="397" t="s">
        <v>118</v>
      </c>
      <c r="C8" s="398"/>
      <c r="D8" s="384" t="s">
        <v>374</v>
      </c>
      <c r="E8" s="396" t="s">
        <v>33</v>
      </c>
      <c r="F8" s="396"/>
      <c r="G8" s="396" t="s">
        <v>34</v>
      </c>
      <c r="H8" s="396"/>
      <c r="J8" s="397" t="s">
        <v>54</v>
      </c>
      <c r="K8" s="398"/>
      <c r="L8" s="384" t="s">
        <v>374</v>
      </c>
      <c r="M8" s="396" t="s">
        <v>33</v>
      </c>
      <c r="N8" s="396"/>
      <c r="O8" s="396" t="s">
        <v>34</v>
      </c>
      <c r="P8" s="396"/>
    </row>
    <row r="9" spans="2:16" ht="15" customHeight="1" x14ac:dyDescent="0.2">
      <c r="B9" s="399"/>
      <c r="C9" s="400"/>
      <c r="D9" s="385" t="s">
        <v>0</v>
      </c>
      <c r="E9" s="396" t="s">
        <v>1</v>
      </c>
      <c r="F9" s="396"/>
      <c r="G9" s="396" t="s">
        <v>2</v>
      </c>
      <c r="H9" s="396"/>
      <c r="J9" s="399"/>
      <c r="K9" s="400"/>
      <c r="L9" s="385" t="s">
        <v>0</v>
      </c>
      <c r="M9" s="396" t="s">
        <v>1</v>
      </c>
      <c r="N9" s="396"/>
      <c r="O9" s="396" t="s">
        <v>2</v>
      </c>
      <c r="P9" s="396"/>
    </row>
    <row r="10" spans="2:16" ht="15" customHeight="1" x14ac:dyDescent="0.2">
      <c r="B10" s="401"/>
      <c r="C10" s="402"/>
      <c r="D10" s="386"/>
      <c r="E10" s="76" t="s">
        <v>3</v>
      </c>
      <c r="F10" s="77" t="s">
        <v>4</v>
      </c>
      <c r="G10" s="76" t="s">
        <v>3</v>
      </c>
      <c r="H10" s="77" t="s">
        <v>4</v>
      </c>
      <c r="J10" s="401"/>
      <c r="K10" s="402"/>
      <c r="L10" s="386"/>
      <c r="M10" s="76" t="s">
        <v>3</v>
      </c>
      <c r="N10" s="77" t="s">
        <v>4</v>
      </c>
      <c r="O10" s="76" t="s">
        <v>3</v>
      </c>
      <c r="P10" s="77" t="s">
        <v>4</v>
      </c>
    </row>
    <row r="11" spans="2:16" ht="7.9" customHeight="1" x14ac:dyDescent="0.2">
      <c r="C11" s="215"/>
      <c r="D11" s="149"/>
      <c r="E11" s="149"/>
      <c r="F11" s="150"/>
      <c r="G11" s="149"/>
      <c r="H11" s="150"/>
      <c r="K11" s="215"/>
      <c r="L11" s="149"/>
      <c r="M11" s="149"/>
      <c r="N11" s="150"/>
      <c r="O11" s="149"/>
      <c r="P11" s="150"/>
    </row>
    <row r="12" spans="2:16" s="263" customFormat="1" ht="15.4" customHeight="1" x14ac:dyDescent="0.25">
      <c r="B12" s="31" t="s">
        <v>323</v>
      </c>
      <c r="C12" s="31"/>
      <c r="D12" s="223"/>
      <c r="E12" s="223"/>
      <c r="F12" s="224"/>
      <c r="G12" s="223"/>
      <c r="H12" s="224"/>
      <c r="I12" s="262"/>
      <c r="J12" s="31" t="s">
        <v>323</v>
      </c>
      <c r="K12" s="31"/>
      <c r="L12" s="223"/>
      <c r="M12" s="223"/>
      <c r="N12" s="224"/>
      <c r="O12" s="223"/>
      <c r="P12" s="224"/>
    </row>
    <row r="13" spans="2:16" s="263" customFormat="1" ht="15.4" customHeight="1" x14ac:dyDescent="0.25">
      <c r="B13" s="31" t="s">
        <v>324</v>
      </c>
      <c r="C13" s="31"/>
      <c r="D13" s="225">
        <v>6117.6717000000126</v>
      </c>
      <c r="E13" s="226">
        <v>30.624360000017987</v>
      </c>
      <c r="F13" s="227">
        <v>0.50310697928657078</v>
      </c>
      <c r="G13" s="226">
        <v>84.878429999947002</v>
      </c>
      <c r="H13" s="227">
        <v>1.406950747376527</v>
      </c>
      <c r="J13" s="31" t="s">
        <v>324</v>
      </c>
      <c r="K13" s="31"/>
      <c r="L13" s="225">
        <v>42315.285389999059</v>
      </c>
      <c r="M13" s="226">
        <v>153.76499999836233</v>
      </c>
      <c r="N13" s="227">
        <v>0.36470458981557385</v>
      </c>
      <c r="O13" s="226">
        <v>505.23232000063581</v>
      </c>
      <c r="P13" s="227">
        <v>1.2083991358603896</v>
      </c>
    </row>
    <row r="14" spans="2:16" s="263" customFormat="1" ht="15.4" customHeight="1" x14ac:dyDescent="0.25">
      <c r="B14" s="31" t="s">
        <v>325</v>
      </c>
      <c r="C14" s="31"/>
      <c r="D14" s="228">
        <v>3216.1182500000032</v>
      </c>
      <c r="E14" s="229">
        <v>17.177229999981137</v>
      </c>
      <c r="F14" s="230">
        <v>0.53696613637413293</v>
      </c>
      <c r="G14" s="229">
        <v>38.934450000022025</v>
      </c>
      <c r="H14" s="230">
        <v>1.2254390192982356</v>
      </c>
      <c r="J14" s="31" t="s">
        <v>325</v>
      </c>
      <c r="K14" s="31"/>
      <c r="L14" s="228">
        <v>21702.53979000033</v>
      </c>
      <c r="M14" s="229">
        <v>71.427740000301128</v>
      </c>
      <c r="N14" s="230">
        <v>0.33020835838304663</v>
      </c>
      <c r="O14" s="229">
        <v>214.97371000042403</v>
      </c>
      <c r="P14" s="230">
        <v>1.0004563066848107</v>
      </c>
    </row>
    <row r="15" spans="2:16" s="263" customFormat="1" ht="15.4" customHeight="1" x14ac:dyDescent="0.25">
      <c r="B15" s="186" t="s">
        <v>302</v>
      </c>
      <c r="C15" s="186"/>
      <c r="D15" s="220">
        <v>2661.4873800000009</v>
      </c>
      <c r="E15" s="218">
        <v>26.503519999975197</v>
      </c>
      <c r="F15" s="219">
        <v>1.0058323469189929</v>
      </c>
      <c r="G15" s="218">
        <v>19.849250000005213</v>
      </c>
      <c r="H15" s="219">
        <v>0.75139928420118451</v>
      </c>
      <c r="J15" s="186" t="s">
        <v>302</v>
      </c>
      <c r="K15" s="186"/>
      <c r="L15" s="220">
        <v>18536.547990000414</v>
      </c>
      <c r="M15" s="218">
        <v>46.279340000313823</v>
      </c>
      <c r="N15" s="219">
        <v>0.25029025200407773</v>
      </c>
      <c r="O15" s="218">
        <v>58.155730000646145</v>
      </c>
      <c r="P15" s="219">
        <v>0.31472288921226266</v>
      </c>
    </row>
    <row r="16" spans="2:16" s="263" customFormat="1" ht="15.4" customHeight="1" x14ac:dyDescent="0.25">
      <c r="B16" s="186" t="s">
        <v>303</v>
      </c>
      <c r="C16" s="186"/>
      <c r="D16" s="220">
        <v>554.63086999999996</v>
      </c>
      <c r="E16" s="218">
        <v>-9.3262899999998581</v>
      </c>
      <c r="F16" s="219">
        <v>-1.6537231303171751</v>
      </c>
      <c r="G16" s="218">
        <v>19.085199999999645</v>
      </c>
      <c r="H16" s="219">
        <v>3.5636923364536983</v>
      </c>
      <c r="J16" s="186" t="s">
        <v>303</v>
      </c>
      <c r="K16" s="186"/>
      <c r="L16" s="220">
        <v>3165.9918000000002</v>
      </c>
      <c r="M16" s="218">
        <v>25.148400000000493</v>
      </c>
      <c r="N16" s="219">
        <v>0.80068939444737453</v>
      </c>
      <c r="O16" s="218">
        <v>156.8179799999948</v>
      </c>
      <c r="P16" s="219">
        <v>5.2113300653398085</v>
      </c>
    </row>
    <row r="17" spans="2:16" s="263" customFormat="1" ht="15.4" customHeight="1" x14ac:dyDescent="0.25">
      <c r="B17" s="264" t="s">
        <v>11</v>
      </c>
      <c r="C17" s="264"/>
      <c r="D17" s="221">
        <v>150.09905000000006</v>
      </c>
      <c r="E17" s="218">
        <v>-1.8422400000000039</v>
      </c>
      <c r="F17" s="219">
        <v>-1.2124683158870226</v>
      </c>
      <c r="G17" s="218">
        <v>-2.4608099999998672</v>
      </c>
      <c r="H17" s="219">
        <v>-1.6130127544688833</v>
      </c>
      <c r="J17" s="264" t="s">
        <v>11</v>
      </c>
      <c r="K17" s="264"/>
      <c r="L17" s="221">
        <v>834.18525999999986</v>
      </c>
      <c r="M17" s="218">
        <v>36.479749999999513</v>
      </c>
      <c r="N17" s="219">
        <v>4.5730848718845465</v>
      </c>
      <c r="O17" s="218">
        <v>39.352519999998776</v>
      </c>
      <c r="P17" s="219">
        <v>4.9510441655937285</v>
      </c>
    </row>
    <row r="18" spans="2:16" s="263" customFormat="1" ht="15.4" customHeight="1" x14ac:dyDescent="0.25">
      <c r="B18" s="264" t="s">
        <v>10</v>
      </c>
      <c r="C18" s="264"/>
      <c r="D18" s="220">
        <v>27.955339999999996</v>
      </c>
      <c r="E18" s="218">
        <v>4.8508799999999965</v>
      </c>
      <c r="F18" s="219">
        <v>20.995426856979108</v>
      </c>
      <c r="G18" s="218">
        <v>6.0320500000000017</v>
      </c>
      <c r="H18" s="219">
        <v>27.514346614946959</v>
      </c>
      <c r="J18" s="264" t="s">
        <v>10</v>
      </c>
      <c r="K18" s="264"/>
      <c r="L18" s="220">
        <v>307.60685999999993</v>
      </c>
      <c r="M18" s="218">
        <v>12.932119999999884</v>
      </c>
      <c r="N18" s="219">
        <v>4.3886082668639546</v>
      </c>
      <c r="O18" s="218">
        <v>31.185329999999681</v>
      </c>
      <c r="P18" s="219">
        <v>11.281802108540418</v>
      </c>
    </row>
    <row r="19" spans="2:16" s="263" customFormat="1" ht="15.4" customHeight="1" x14ac:dyDescent="0.25">
      <c r="B19" s="264" t="s">
        <v>13</v>
      </c>
      <c r="C19" s="264"/>
      <c r="D19" s="220">
        <v>270.29004999999984</v>
      </c>
      <c r="E19" s="218">
        <v>-4.1585300000000984</v>
      </c>
      <c r="F19" s="219">
        <v>-1.5152310134015323</v>
      </c>
      <c r="G19" s="218">
        <v>14.513299999999902</v>
      </c>
      <c r="H19" s="219">
        <v>5.6742061192035322</v>
      </c>
      <c r="J19" s="264" t="s">
        <v>13</v>
      </c>
      <c r="K19" s="264"/>
      <c r="L19" s="220">
        <v>1273.8070499999994</v>
      </c>
      <c r="M19" s="218">
        <v>-29.857080000000451</v>
      </c>
      <c r="N19" s="219">
        <v>-2.2902432699441135</v>
      </c>
      <c r="O19" s="218">
        <v>52.109450000000152</v>
      </c>
      <c r="P19" s="219">
        <v>4.2653312898380165</v>
      </c>
    </row>
    <row r="20" spans="2:16" s="263" customFormat="1" ht="15.4" customHeight="1" x14ac:dyDescent="0.25">
      <c r="B20" s="264" t="s">
        <v>14</v>
      </c>
      <c r="C20" s="264"/>
      <c r="D20" s="220">
        <v>106.28642999999998</v>
      </c>
      <c r="E20" s="218">
        <v>-8.176400000000001</v>
      </c>
      <c r="F20" s="219">
        <v>-7.1432796131285556</v>
      </c>
      <c r="G20" s="218">
        <v>1.0006600000000105</v>
      </c>
      <c r="H20" s="219">
        <v>0.95042283491872581</v>
      </c>
      <c r="J20" s="264" t="s">
        <v>14</v>
      </c>
      <c r="K20" s="264"/>
      <c r="L20" s="220">
        <v>750.39263000000017</v>
      </c>
      <c r="M20" s="218">
        <v>5.5936100000011493</v>
      </c>
      <c r="N20" s="219">
        <v>0.75102273899354088</v>
      </c>
      <c r="O20" s="218">
        <v>34.170679999998356</v>
      </c>
      <c r="P20" s="219">
        <v>4.7709624090686304</v>
      </c>
    </row>
    <row r="21" spans="2:16" s="263" customFormat="1" ht="15.4" customHeight="1" x14ac:dyDescent="0.25">
      <c r="B21" s="235" t="s">
        <v>326</v>
      </c>
      <c r="C21" s="235"/>
      <c r="D21" s="228">
        <v>2901.5534499999967</v>
      </c>
      <c r="E21" s="229">
        <v>13.447129999985918</v>
      </c>
      <c r="F21" s="230">
        <v>0.46560370395178552</v>
      </c>
      <c r="G21" s="229">
        <v>45.943980000012743</v>
      </c>
      <c r="H21" s="230">
        <v>1.6089027747905931</v>
      </c>
      <c r="J21" s="235" t="s">
        <v>326</v>
      </c>
      <c r="K21" s="235"/>
      <c r="L21" s="228">
        <v>20612.745600000155</v>
      </c>
      <c r="M21" s="229">
        <v>82.337259999989328</v>
      </c>
      <c r="N21" s="230">
        <v>0.40105027935352666</v>
      </c>
      <c r="O21" s="229">
        <v>290.25861000046643</v>
      </c>
      <c r="P21" s="230">
        <v>1.4282632344323645</v>
      </c>
    </row>
    <row r="22" spans="2:16" s="263" customFormat="1" ht="15.4" customHeight="1" x14ac:dyDescent="0.25">
      <c r="B22" s="186" t="s">
        <v>302</v>
      </c>
      <c r="C22" s="186"/>
      <c r="D22" s="220">
        <v>2400.037239999996</v>
      </c>
      <c r="E22" s="218">
        <v>-7.5986400000183494</v>
      </c>
      <c r="F22" s="219">
        <v>-0.31560586312654948</v>
      </c>
      <c r="G22" s="218">
        <v>9.4089299999973264</v>
      </c>
      <c r="H22" s="219">
        <v>0.39357561192761636</v>
      </c>
      <c r="J22" s="186" t="s">
        <v>302</v>
      </c>
      <c r="K22" s="186"/>
      <c r="L22" s="220">
        <v>17693.387050000365</v>
      </c>
      <c r="M22" s="218">
        <v>20.260090000210766</v>
      </c>
      <c r="N22" s="219">
        <v>0.11463783430100705</v>
      </c>
      <c r="O22" s="218">
        <v>110.037360000646</v>
      </c>
      <c r="P22" s="219">
        <v>0.62580430885263638</v>
      </c>
    </row>
    <row r="23" spans="2:16" s="263" customFormat="1" ht="15.4" customHeight="1" x14ac:dyDescent="0.25">
      <c r="B23" s="186" t="s">
        <v>303</v>
      </c>
      <c r="C23" s="186"/>
      <c r="D23" s="220">
        <v>501.51620999999994</v>
      </c>
      <c r="E23" s="218">
        <v>21.04576999999955</v>
      </c>
      <c r="F23" s="219">
        <v>4.3802424140805698</v>
      </c>
      <c r="G23" s="218">
        <v>36.535049999999785</v>
      </c>
      <c r="H23" s="219">
        <v>7.8573183481239965</v>
      </c>
      <c r="J23" s="186" t="s">
        <v>303</v>
      </c>
      <c r="K23" s="186"/>
      <c r="L23" s="220">
        <v>2919.3585500000081</v>
      </c>
      <c r="M23" s="218">
        <v>62.077170000010028</v>
      </c>
      <c r="N23" s="219">
        <v>2.1725956160471043</v>
      </c>
      <c r="O23" s="218">
        <v>180.22125000000278</v>
      </c>
      <c r="P23" s="219">
        <v>6.5794894618828437</v>
      </c>
    </row>
    <row r="24" spans="2:16" s="263" customFormat="1" ht="15.4" customHeight="1" x14ac:dyDescent="0.25">
      <c r="B24" s="265" t="s">
        <v>11</v>
      </c>
      <c r="C24" s="265"/>
      <c r="D24" s="220">
        <v>132.16186000000005</v>
      </c>
      <c r="E24" s="218">
        <v>-2.3850699999999563</v>
      </c>
      <c r="F24" s="219">
        <v>-1.7726677227045968</v>
      </c>
      <c r="G24" s="218">
        <v>0.97478000000009501</v>
      </c>
      <c r="H24" s="219">
        <v>0.74304573285731124</v>
      </c>
      <c r="J24" s="265" t="s">
        <v>11</v>
      </c>
      <c r="K24" s="265"/>
      <c r="L24" s="220">
        <v>726.82578000000035</v>
      </c>
      <c r="M24" s="218">
        <v>22.224250000000211</v>
      </c>
      <c r="N24" s="219">
        <v>3.1541586348812274</v>
      </c>
      <c r="O24" s="218">
        <v>-21.573179999998729</v>
      </c>
      <c r="P24" s="219">
        <v>-2.8825774958317396</v>
      </c>
    </row>
    <row r="25" spans="2:16" s="263" customFormat="1" ht="15.4" customHeight="1" x14ac:dyDescent="0.25">
      <c r="B25" s="265" t="s">
        <v>10</v>
      </c>
      <c r="C25" s="265"/>
      <c r="D25" s="220">
        <v>28.20552</v>
      </c>
      <c r="E25" s="218">
        <v>1.426910000000003</v>
      </c>
      <c r="F25" s="219">
        <v>5.3285439386137057</v>
      </c>
      <c r="G25" s="218">
        <v>8.915930000000003</v>
      </c>
      <c r="H25" s="219">
        <v>46.221459346725396</v>
      </c>
      <c r="J25" s="265" t="s">
        <v>10</v>
      </c>
      <c r="K25" s="265"/>
      <c r="L25" s="220">
        <v>256.0009800000002</v>
      </c>
      <c r="M25" s="218">
        <v>-4.7700700000000893</v>
      </c>
      <c r="N25" s="219">
        <v>-1.8292176221248724</v>
      </c>
      <c r="O25" s="218">
        <v>19.316680000000275</v>
      </c>
      <c r="P25" s="219">
        <v>8.1613693852952167</v>
      </c>
    </row>
    <row r="26" spans="2:16" s="263" customFormat="1" ht="15.4" customHeight="1" x14ac:dyDescent="0.25">
      <c r="B26" s="265" t="s">
        <v>13</v>
      </c>
      <c r="C26" s="265"/>
      <c r="D26" s="220">
        <v>230.98988999999986</v>
      </c>
      <c r="E26" s="218">
        <v>13.216159999999803</v>
      </c>
      <c r="F26" s="219">
        <v>6.0687576963483139</v>
      </c>
      <c r="G26" s="218">
        <v>10.499829999999889</v>
      </c>
      <c r="H26" s="219">
        <v>4.762042334243958</v>
      </c>
      <c r="J26" s="265" t="s">
        <v>13</v>
      </c>
      <c r="K26" s="265"/>
      <c r="L26" s="220">
        <v>1043.4180500000014</v>
      </c>
      <c r="M26" s="218">
        <v>-12.684789999996156</v>
      </c>
      <c r="N26" s="219">
        <v>-1.2010942040451482</v>
      </c>
      <c r="O26" s="218">
        <v>70.928950000003738</v>
      </c>
      <c r="P26" s="219">
        <v>7.2935470433554315</v>
      </c>
    </row>
    <row r="27" spans="2:16" s="263" customFormat="1" ht="15.4" customHeight="1" x14ac:dyDescent="0.25">
      <c r="B27" s="265" t="s">
        <v>14</v>
      </c>
      <c r="C27" s="265"/>
      <c r="D27" s="220">
        <v>110.15893999999999</v>
      </c>
      <c r="E27" s="218">
        <v>8.7877699999999948</v>
      </c>
      <c r="F27" s="219">
        <v>8.6689045810559406</v>
      </c>
      <c r="G27" s="218">
        <v>16.144510000000011</v>
      </c>
      <c r="H27" s="219">
        <v>17.172374496127901</v>
      </c>
      <c r="J27" s="265" t="s">
        <v>14</v>
      </c>
      <c r="K27" s="265"/>
      <c r="L27" s="220">
        <v>893.11373999999967</v>
      </c>
      <c r="M27" s="218">
        <v>57.307780000000321</v>
      </c>
      <c r="N27" s="219">
        <v>6.8565890580632356</v>
      </c>
      <c r="O27" s="218">
        <v>111.54879999999798</v>
      </c>
      <c r="P27" s="219">
        <v>14.272492827019306</v>
      </c>
    </row>
    <row r="28" spans="2:16" ht="16.899999999999999" customHeight="1" x14ac:dyDescent="0.2">
      <c r="B28" s="210" t="s">
        <v>301</v>
      </c>
      <c r="C28" s="210"/>
      <c r="D28" s="220"/>
      <c r="E28" s="218"/>
      <c r="F28" s="219"/>
      <c r="G28" s="218"/>
      <c r="H28" s="219"/>
      <c r="J28" s="210" t="s">
        <v>301</v>
      </c>
      <c r="K28" s="210"/>
      <c r="L28" s="216"/>
      <c r="M28" s="151"/>
      <c r="N28" s="152"/>
      <c r="O28" s="151"/>
      <c r="P28" s="152"/>
    </row>
    <row r="29" spans="2:16" s="263" customFormat="1" ht="15.4" customHeight="1" x14ac:dyDescent="0.25">
      <c r="B29" s="31" t="s">
        <v>328</v>
      </c>
      <c r="C29" s="31"/>
      <c r="D29" s="231">
        <v>3851.0633299999963</v>
      </c>
      <c r="E29" s="226">
        <v>25.176769999986846</v>
      </c>
      <c r="F29" s="227">
        <v>0.65806368289149475</v>
      </c>
      <c r="G29" s="226">
        <v>21.496739999986858</v>
      </c>
      <c r="H29" s="227">
        <v>0.56133610670514145</v>
      </c>
      <c r="J29" s="31" t="s">
        <v>328</v>
      </c>
      <c r="K29" s="31"/>
      <c r="L29" s="231">
        <v>24940.394020000149</v>
      </c>
      <c r="M29" s="226">
        <v>-59.885719999867433</v>
      </c>
      <c r="N29" s="227">
        <v>-0.2395401996404587</v>
      </c>
      <c r="O29" s="226">
        <v>487.05547000077422</v>
      </c>
      <c r="P29" s="227">
        <v>1.9917749431428149</v>
      </c>
    </row>
    <row r="30" spans="2:16" s="263" customFormat="1" ht="15.4" customHeight="1" x14ac:dyDescent="0.25">
      <c r="B30" s="31" t="s">
        <v>327</v>
      </c>
      <c r="C30" s="31"/>
      <c r="D30" s="228">
        <v>0</v>
      </c>
      <c r="E30" s="229">
        <v>-4.8845299999999998</v>
      </c>
      <c r="F30" s="230">
        <v>-100</v>
      </c>
      <c r="G30" s="229">
        <v>-1884.3739800000026</v>
      </c>
      <c r="H30" s="230">
        <v>-100</v>
      </c>
      <c r="J30" s="31" t="s">
        <v>327</v>
      </c>
      <c r="K30" s="31"/>
      <c r="L30" s="228">
        <v>11781.275030000037</v>
      </c>
      <c r="M30" s="229">
        <v>-53.139419999994061</v>
      </c>
      <c r="N30" s="230">
        <v>-0.44902449736322581</v>
      </c>
      <c r="O30" s="229">
        <v>267.4183299999022</v>
      </c>
      <c r="P30" s="230">
        <v>2.3225782374024107</v>
      </c>
    </row>
    <row r="31" spans="2:16" s="263" customFormat="1" ht="15.4" customHeight="1" x14ac:dyDescent="0.25">
      <c r="B31" s="186" t="s">
        <v>302</v>
      </c>
      <c r="C31" s="186"/>
      <c r="D31" s="220">
        <v>1507.7507900000019</v>
      </c>
      <c r="E31" s="218">
        <v>22.892760000003364</v>
      </c>
      <c r="F31" s="219">
        <v>1.5417473952040694</v>
      </c>
      <c r="G31" s="218">
        <v>0.57281999999918298</v>
      </c>
      <c r="H31" s="219">
        <v>3.8006128765204039E-2</v>
      </c>
      <c r="J31" s="186" t="s">
        <v>302</v>
      </c>
      <c r="K31" s="186"/>
      <c r="L31" s="220">
        <v>9832.2119400000538</v>
      </c>
      <c r="M31" s="218">
        <v>-19.648799999939001</v>
      </c>
      <c r="N31" s="219">
        <v>-0.19944252683315256</v>
      </c>
      <c r="O31" s="218">
        <v>137.15340999991713</v>
      </c>
      <c r="P31" s="219">
        <v>1.4146733573140722</v>
      </c>
    </row>
    <row r="32" spans="2:16" s="263" customFormat="1" ht="15.4" customHeight="1" x14ac:dyDescent="0.25">
      <c r="B32" s="186" t="s">
        <v>303</v>
      </c>
      <c r="C32" s="186"/>
      <c r="D32" s="220">
        <v>385.92376000000036</v>
      </c>
      <c r="E32" s="218">
        <v>-20.167049999999676</v>
      </c>
      <c r="F32" s="219">
        <v>-4.9661429176394449</v>
      </c>
      <c r="G32" s="218">
        <v>8.7277500000004693</v>
      </c>
      <c r="H32" s="219">
        <v>2.313850032507105</v>
      </c>
      <c r="J32" s="186" t="s">
        <v>303</v>
      </c>
      <c r="K32" s="186"/>
      <c r="L32" s="220">
        <v>1949.0630899999965</v>
      </c>
      <c r="M32" s="218">
        <v>-33.490620000003446</v>
      </c>
      <c r="N32" s="219">
        <v>-1.6892667185295807</v>
      </c>
      <c r="O32" s="218">
        <v>130.26492000000212</v>
      </c>
      <c r="P32" s="219">
        <v>7.1621426801854966</v>
      </c>
    </row>
    <row r="33" spans="2:16" s="263" customFormat="1" ht="15.4" customHeight="1" x14ac:dyDescent="0.25">
      <c r="B33" s="264" t="s">
        <v>11</v>
      </c>
      <c r="C33" s="264"/>
      <c r="D33" s="220">
        <v>109.33401000000005</v>
      </c>
      <c r="E33" s="218">
        <v>6.5338300000001084</v>
      </c>
      <c r="F33" s="219">
        <v>6.3558546298266378</v>
      </c>
      <c r="G33" s="218">
        <v>-5.4375499999999022</v>
      </c>
      <c r="H33" s="219">
        <v>-4.7377155107065789</v>
      </c>
      <c r="J33" s="264" t="s">
        <v>11</v>
      </c>
      <c r="K33" s="264"/>
      <c r="L33" s="220">
        <v>545.35032000000058</v>
      </c>
      <c r="M33" s="218">
        <v>17.004440000001068</v>
      </c>
      <c r="N33" s="219">
        <v>3.2184295636034932</v>
      </c>
      <c r="O33" s="218">
        <v>40.153620000000728</v>
      </c>
      <c r="P33" s="219">
        <v>7.9481160506394275</v>
      </c>
    </row>
    <row r="34" spans="2:16" s="263" customFormat="1" ht="15.4" customHeight="1" x14ac:dyDescent="0.25">
      <c r="B34" s="264" t="s">
        <v>10</v>
      </c>
      <c r="C34" s="264"/>
      <c r="D34" s="220">
        <v>19.64565</v>
      </c>
      <c r="E34" s="218">
        <v>3.5796199999999985</v>
      </c>
      <c r="F34" s="219">
        <v>22.280675437553626</v>
      </c>
      <c r="G34" s="218">
        <v>0.56853000000000264</v>
      </c>
      <c r="H34" s="219">
        <v>2.9801668176328633</v>
      </c>
      <c r="J34" s="264" t="s">
        <v>10</v>
      </c>
      <c r="K34" s="264"/>
      <c r="L34" s="220">
        <v>166.02207000000024</v>
      </c>
      <c r="M34" s="218">
        <v>13.737280000000283</v>
      </c>
      <c r="N34" s="219">
        <v>9.0207827058764565</v>
      </c>
      <c r="O34" s="218">
        <v>21.897800000000245</v>
      </c>
      <c r="P34" s="219">
        <v>15.193693608994693</v>
      </c>
    </row>
    <row r="35" spans="2:16" s="263" customFormat="1" ht="15.4" customHeight="1" x14ac:dyDescent="0.25">
      <c r="B35" s="264" t="s">
        <v>13</v>
      </c>
      <c r="C35" s="264"/>
      <c r="D35" s="220">
        <v>195.4559999999999</v>
      </c>
      <c r="E35" s="218">
        <v>-22.656630000000064</v>
      </c>
      <c r="F35" s="219">
        <v>-10.387582782345092</v>
      </c>
      <c r="G35" s="218">
        <v>5.2734799999999495</v>
      </c>
      <c r="H35" s="219">
        <v>2.772852100182476</v>
      </c>
      <c r="J35" s="264" t="s">
        <v>13</v>
      </c>
      <c r="K35" s="264"/>
      <c r="L35" s="220">
        <v>897.25170000000094</v>
      </c>
      <c r="M35" s="218">
        <v>-48.240219999998203</v>
      </c>
      <c r="N35" s="219">
        <v>-5.1021292704434984</v>
      </c>
      <c r="O35" s="218">
        <v>38.344960000001606</v>
      </c>
      <c r="P35" s="219">
        <v>4.4643915589719967</v>
      </c>
    </row>
    <row r="36" spans="2:16" s="263" customFormat="1" ht="15.4" customHeight="1" x14ac:dyDescent="0.25">
      <c r="B36" s="264" t="s">
        <v>14</v>
      </c>
      <c r="C36" s="264"/>
      <c r="D36" s="220">
        <v>61.488100000000017</v>
      </c>
      <c r="E36" s="218">
        <v>-7.6238699999999966</v>
      </c>
      <c r="F36" s="219">
        <v>-11.031186059375813</v>
      </c>
      <c r="G36" s="218">
        <v>8.323289999999993</v>
      </c>
      <c r="H36" s="219">
        <v>15.655637629477084</v>
      </c>
      <c r="J36" s="264" t="s">
        <v>14</v>
      </c>
      <c r="K36" s="264"/>
      <c r="L36" s="220">
        <v>340.43899999999957</v>
      </c>
      <c r="M36" s="218">
        <v>-15.992120000000909</v>
      </c>
      <c r="N36" s="219">
        <v>-4.4867350527644447</v>
      </c>
      <c r="O36" s="218">
        <v>29.868539999999768</v>
      </c>
      <c r="P36" s="219">
        <v>9.6173151818752558</v>
      </c>
    </row>
    <row r="37" spans="2:16" s="263" customFormat="1" ht="15.4" customHeight="1" x14ac:dyDescent="0.25">
      <c r="B37" s="235" t="s">
        <v>329</v>
      </c>
      <c r="C37" s="235"/>
      <c r="D37" s="228">
        <v>1957.3887800000023</v>
      </c>
      <c r="E37" s="229">
        <v>22.451060000003054</v>
      </c>
      <c r="F37" s="230">
        <v>1.1602988441407263</v>
      </c>
      <c r="G37" s="229">
        <v>12.196170000001302</v>
      </c>
      <c r="H37" s="230">
        <v>0.62699035238476597</v>
      </c>
      <c r="J37" s="235" t="s">
        <v>329</v>
      </c>
      <c r="K37" s="235"/>
      <c r="L37" s="228">
        <v>13159.118989999941</v>
      </c>
      <c r="M37" s="229">
        <v>-6.7463000001207547</v>
      </c>
      <c r="N37" s="230">
        <v>-5.1240840245000641E-2</v>
      </c>
      <c r="O37" s="229">
        <v>219.63713999996071</v>
      </c>
      <c r="P37" s="230">
        <v>1.6974183552795239</v>
      </c>
    </row>
    <row r="38" spans="2:16" s="263" customFormat="1" ht="15.4" customHeight="1" x14ac:dyDescent="0.25">
      <c r="B38" s="186" t="s">
        <v>302</v>
      </c>
      <c r="C38" s="186"/>
      <c r="D38" s="220">
        <v>1560.3271100000024</v>
      </c>
      <c r="E38" s="218">
        <v>6.094950000002882</v>
      </c>
      <c r="F38" s="219">
        <v>0.39215183914369334</v>
      </c>
      <c r="G38" s="218">
        <v>10.188010000002578</v>
      </c>
      <c r="H38" s="219">
        <v>0.65723198647158654</v>
      </c>
      <c r="J38" s="186" t="s">
        <v>302</v>
      </c>
      <c r="K38" s="186"/>
      <c r="L38" s="220">
        <v>10925.148829999978</v>
      </c>
      <c r="M38" s="218">
        <v>-64.396810000014739</v>
      </c>
      <c r="N38" s="219">
        <v>-0.58598246105482588</v>
      </c>
      <c r="O38" s="218">
        <v>106.83272999999281</v>
      </c>
      <c r="P38" s="219">
        <v>0.98751717931399696</v>
      </c>
    </row>
    <row r="39" spans="2:16" s="263" customFormat="1" ht="15.4" customHeight="1" x14ac:dyDescent="0.25">
      <c r="B39" s="186" t="s">
        <v>303</v>
      </c>
      <c r="C39" s="186"/>
      <c r="D39" s="220">
        <v>397.06167000000011</v>
      </c>
      <c r="E39" s="218">
        <v>16.356109999999831</v>
      </c>
      <c r="F39" s="219">
        <v>4.2962624449193214</v>
      </c>
      <c r="G39" s="218">
        <v>2.0081600000001458</v>
      </c>
      <c r="H39" s="219">
        <v>0.50832607461205725</v>
      </c>
      <c r="J39" s="186" t="s">
        <v>303</v>
      </c>
      <c r="K39" s="186"/>
      <c r="L39" s="220">
        <v>2233.9701600000044</v>
      </c>
      <c r="M39" s="218">
        <v>57.650510000004942</v>
      </c>
      <c r="N39" s="219">
        <v>2.6489909237370028</v>
      </c>
      <c r="O39" s="218">
        <v>112.80441000000474</v>
      </c>
      <c r="P39" s="219">
        <v>5.3180384418334512</v>
      </c>
    </row>
    <row r="40" spans="2:16" s="263" customFormat="1" ht="15.4" customHeight="1" x14ac:dyDescent="0.25">
      <c r="B40" s="265" t="s">
        <v>11</v>
      </c>
      <c r="C40" s="265"/>
      <c r="D40" s="220">
        <v>105.29539000000001</v>
      </c>
      <c r="E40" s="218">
        <v>-1.9549299999999619</v>
      </c>
      <c r="F40" s="219">
        <v>-1.8227731162013896</v>
      </c>
      <c r="G40" s="218">
        <v>-7.0607699999999056</v>
      </c>
      <c r="H40" s="219">
        <v>-6.2842749342803472</v>
      </c>
      <c r="J40" s="265" t="s">
        <v>11</v>
      </c>
      <c r="K40" s="265"/>
      <c r="L40" s="220">
        <v>561.28138000000013</v>
      </c>
      <c r="M40" s="218">
        <v>28.360079999999925</v>
      </c>
      <c r="N40" s="219">
        <v>5.321626288909826</v>
      </c>
      <c r="O40" s="218">
        <v>-8.5010899999992944</v>
      </c>
      <c r="P40" s="219">
        <v>-1.491988688244362</v>
      </c>
    </row>
    <row r="41" spans="2:16" s="263" customFormat="1" ht="15.4" customHeight="1" x14ac:dyDescent="0.25">
      <c r="B41" s="265" t="s">
        <v>10</v>
      </c>
      <c r="C41" s="265"/>
      <c r="D41" s="220">
        <v>22.408009999999997</v>
      </c>
      <c r="E41" s="218">
        <v>0.39948999999999657</v>
      </c>
      <c r="F41" s="219">
        <v>1.815160674138923</v>
      </c>
      <c r="G41" s="218">
        <v>5.3659799999999969</v>
      </c>
      <c r="H41" s="219">
        <v>31.486741896358552</v>
      </c>
      <c r="J41" s="265" t="s">
        <v>10</v>
      </c>
      <c r="K41" s="265"/>
      <c r="L41" s="220">
        <v>139.58240999999992</v>
      </c>
      <c r="M41" s="218">
        <v>-15.233520000000084</v>
      </c>
      <c r="N41" s="219">
        <v>-9.8397626135760703</v>
      </c>
      <c r="O41" s="218">
        <v>-5.4898499999999899</v>
      </c>
      <c r="P41" s="219">
        <v>-3.7842176030069368</v>
      </c>
    </row>
    <row r="42" spans="2:16" s="263" customFormat="1" ht="15.4" customHeight="1" x14ac:dyDescent="0.25">
      <c r="B42" s="265" t="s">
        <v>13</v>
      </c>
      <c r="C42" s="265"/>
      <c r="D42" s="220">
        <v>186.59583999999992</v>
      </c>
      <c r="E42" s="218">
        <v>11.78960999999984</v>
      </c>
      <c r="F42" s="219">
        <v>6.74438777153415</v>
      </c>
      <c r="G42" s="218">
        <v>-9.0905000000000769</v>
      </c>
      <c r="H42" s="219">
        <v>-4.6454443370958245</v>
      </c>
      <c r="J42" s="265" t="s">
        <v>13</v>
      </c>
      <c r="K42" s="265"/>
      <c r="L42" s="220">
        <v>827.61315999999988</v>
      </c>
      <c r="M42" s="218">
        <v>-2.839469999999551</v>
      </c>
      <c r="N42" s="219">
        <v>-0.34191835842575813</v>
      </c>
      <c r="O42" s="218">
        <v>37.819840000001818</v>
      </c>
      <c r="P42" s="219">
        <v>4.7885743070100801</v>
      </c>
    </row>
    <row r="43" spans="2:16" s="263" customFormat="1" ht="15.4" customHeight="1" x14ac:dyDescent="0.25">
      <c r="B43" s="265" t="s">
        <v>14</v>
      </c>
      <c r="C43" s="265"/>
      <c r="D43" s="220">
        <v>82.762429999999981</v>
      </c>
      <c r="E43" s="218">
        <v>6.1219399999999666</v>
      </c>
      <c r="F43" s="219">
        <v>7.987866465885034</v>
      </c>
      <c r="G43" s="218">
        <v>12.793449999999993</v>
      </c>
      <c r="H43" s="219">
        <v>18.284459770601202</v>
      </c>
      <c r="J43" s="265" t="s">
        <v>14</v>
      </c>
      <c r="K43" s="265"/>
      <c r="L43" s="220">
        <v>705.49321000000009</v>
      </c>
      <c r="M43" s="218">
        <v>47.363420000000474</v>
      </c>
      <c r="N43" s="219">
        <v>7.1966686084822982</v>
      </c>
      <c r="O43" s="218">
        <v>88.975509999999076</v>
      </c>
      <c r="P43" s="219">
        <v>14.431947371502702</v>
      </c>
    </row>
    <row r="44" spans="2:16" ht="16.899999999999999" customHeight="1" x14ac:dyDescent="0.2">
      <c r="B44" s="210" t="s">
        <v>301</v>
      </c>
      <c r="C44" s="210"/>
      <c r="D44" s="220"/>
      <c r="E44" s="218"/>
      <c r="F44" s="219"/>
      <c r="G44" s="218"/>
      <c r="H44" s="219"/>
      <c r="J44" s="210" t="s">
        <v>301</v>
      </c>
      <c r="K44" s="210"/>
      <c r="L44" s="216"/>
      <c r="M44" s="151"/>
      <c r="N44" s="152"/>
      <c r="O44" s="151"/>
      <c r="P44" s="152"/>
    </row>
    <row r="45" spans="2:16" s="263" customFormat="1" ht="15.4" customHeight="1" x14ac:dyDescent="0.25">
      <c r="B45" s="31" t="s">
        <v>330</v>
      </c>
      <c r="C45" s="31"/>
      <c r="D45" s="231">
        <v>3579.8743200000017</v>
      </c>
      <c r="E45" s="226">
        <v>59.305819999985943</v>
      </c>
      <c r="F45" s="227">
        <v>1.6845523670391742</v>
      </c>
      <c r="G45" s="226">
        <v>78.808100000002923</v>
      </c>
      <c r="H45" s="227">
        <v>2.2509742760593383</v>
      </c>
      <c r="J45" s="31" t="s">
        <v>330</v>
      </c>
      <c r="K45" s="31"/>
      <c r="L45" s="231">
        <v>22463.271560000136</v>
      </c>
      <c r="M45" s="226">
        <v>76.175560000119731</v>
      </c>
      <c r="N45" s="227">
        <v>0.34026548150826841</v>
      </c>
      <c r="O45" s="226">
        <v>605.41594000079931</v>
      </c>
      <c r="P45" s="227">
        <v>2.7697865267572723</v>
      </c>
    </row>
    <row r="46" spans="2:16" s="263" customFormat="1" ht="15.4" customHeight="1" x14ac:dyDescent="0.25">
      <c r="B46" s="31" t="s">
        <v>331</v>
      </c>
      <c r="C46" s="31"/>
      <c r="D46" s="232">
        <v>1756.2924900000035</v>
      </c>
      <c r="E46" s="233">
        <v>22.945520000004535</v>
      </c>
      <c r="F46" s="234">
        <v>1.3237695854976295</v>
      </c>
      <c r="G46" s="233">
        <v>37.130310000000691</v>
      </c>
      <c r="H46" s="234">
        <v>2.1597909977289333</v>
      </c>
      <c r="J46" s="31" t="s">
        <v>331</v>
      </c>
      <c r="K46" s="31"/>
      <c r="L46" s="232">
        <v>10457.478940000023</v>
      </c>
      <c r="M46" s="233">
        <v>55.818069999997533</v>
      </c>
      <c r="N46" s="234">
        <v>0.53662651280032492</v>
      </c>
      <c r="O46" s="233">
        <v>306.24242999989474</v>
      </c>
      <c r="P46" s="234">
        <v>3.0167992805429265</v>
      </c>
    </row>
    <row r="47" spans="2:16" s="263" customFormat="1" ht="15.4" customHeight="1" x14ac:dyDescent="0.25">
      <c r="B47" s="186" t="s">
        <v>302</v>
      </c>
      <c r="C47" s="186"/>
      <c r="D47" s="220">
        <v>1420.7992400000028</v>
      </c>
      <c r="E47" s="218">
        <v>42.394990000005237</v>
      </c>
      <c r="F47" s="219">
        <v>3.0756572319046001</v>
      </c>
      <c r="G47" s="218">
        <v>26.634800000000268</v>
      </c>
      <c r="H47" s="219">
        <v>1.9104489567959462</v>
      </c>
      <c r="J47" s="186" t="s">
        <v>302</v>
      </c>
      <c r="K47" s="186"/>
      <c r="L47" s="220">
        <v>8854.8457099999941</v>
      </c>
      <c r="M47" s="218">
        <v>82.02363000002515</v>
      </c>
      <c r="N47" s="219">
        <v>0.9349742791093405</v>
      </c>
      <c r="O47" s="218">
        <v>198.56619999996292</v>
      </c>
      <c r="P47" s="219">
        <v>2.2938977394453701</v>
      </c>
    </row>
    <row r="48" spans="2:16" s="263" customFormat="1" ht="15.4" customHeight="1" x14ac:dyDescent="0.25">
      <c r="B48" s="186" t="s">
        <v>303</v>
      </c>
      <c r="C48" s="186"/>
      <c r="D48" s="220">
        <v>335.49324999999999</v>
      </c>
      <c r="E48" s="218">
        <v>-19.449469999999906</v>
      </c>
      <c r="F48" s="219">
        <v>-5.4796080900039073</v>
      </c>
      <c r="G48" s="218">
        <v>10.495509999999911</v>
      </c>
      <c r="H48" s="219">
        <v>3.2294101491290093</v>
      </c>
      <c r="J48" s="186" t="s">
        <v>303</v>
      </c>
      <c r="K48" s="186"/>
      <c r="L48" s="220">
        <v>1602.6332299999985</v>
      </c>
      <c r="M48" s="218">
        <v>-26.205560000000787</v>
      </c>
      <c r="N48" s="219">
        <v>-1.6088492096876479</v>
      </c>
      <c r="O48" s="218">
        <v>107.67623000000435</v>
      </c>
      <c r="P48" s="219">
        <v>7.2026305773346593</v>
      </c>
    </row>
    <row r="49" spans="2:16" s="263" customFormat="1" ht="15.4" customHeight="1" x14ac:dyDescent="0.25">
      <c r="B49" s="264" t="s">
        <v>11</v>
      </c>
      <c r="C49" s="264"/>
      <c r="D49" s="220">
        <v>91.873300000000043</v>
      </c>
      <c r="E49" s="218">
        <v>-1.047759999999883</v>
      </c>
      <c r="F49" s="219">
        <v>-1.1275807658671653</v>
      </c>
      <c r="G49" s="218">
        <v>-11.262209999999953</v>
      </c>
      <c r="H49" s="219">
        <v>-10.919818014183434</v>
      </c>
      <c r="J49" s="264" t="s">
        <v>11</v>
      </c>
      <c r="K49" s="264"/>
      <c r="L49" s="220">
        <v>461.1310200000006</v>
      </c>
      <c r="M49" s="218">
        <v>17.635890000000472</v>
      </c>
      <c r="N49" s="219">
        <v>3.976569032449234</v>
      </c>
      <c r="O49" s="218">
        <v>20.836310000001049</v>
      </c>
      <c r="P49" s="219">
        <v>4.7323552899377432</v>
      </c>
    </row>
    <row r="50" spans="2:16" s="263" customFormat="1" ht="15.4" customHeight="1" x14ac:dyDescent="0.25">
      <c r="B50" s="264" t="s">
        <v>10</v>
      </c>
      <c r="C50" s="264"/>
      <c r="D50" s="220">
        <v>16.7057</v>
      </c>
      <c r="E50" s="218">
        <v>2.7882599999999975</v>
      </c>
      <c r="F50" s="219">
        <v>20.034287915018822</v>
      </c>
      <c r="G50" s="218">
        <v>3.7108399999999975</v>
      </c>
      <c r="H50" s="219">
        <v>28.556213764519185</v>
      </c>
      <c r="J50" s="264" t="s">
        <v>10</v>
      </c>
      <c r="K50" s="264"/>
      <c r="L50" s="220">
        <v>135.66161</v>
      </c>
      <c r="M50" s="218">
        <v>6.0242200000000139</v>
      </c>
      <c r="N50" s="219">
        <v>4.6469772339600581</v>
      </c>
      <c r="O50" s="218">
        <v>14.301110000000065</v>
      </c>
      <c r="P50" s="219">
        <v>11.78399067241817</v>
      </c>
    </row>
    <row r="51" spans="2:16" s="263" customFormat="1" ht="15.4" customHeight="1" x14ac:dyDescent="0.25">
      <c r="B51" s="264" t="s">
        <v>13</v>
      </c>
      <c r="C51" s="264"/>
      <c r="D51" s="220">
        <v>175.09211999999988</v>
      </c>
      <c r="E51" s="218">
        <v>-15.314040000000034</v>
      </c>
      <c r="F51" s="219">
        <v>-8.0428280261521223</v>
      </c>
      <c r="G51" s="218">
        <v>11.026499999999913</v>
      </c>
      <c r="H51" s="219">
        <v>6.7207864755577162</v>
      </c>
      <c r="J51" s="264" t="s">
        <v>13</v>
      </c>
      <c r="K51" s="264"/>
      <c r="L51" s="220">
        <v>753.28576000000021</v>
      </c>
      <c r="M51" s="218">
        <v>-45.542959999999766</v>
      </c>
      <c r="N51" s="219">
        <v>-5.7012171520322568</v>
      </c>
      <c r="O51" s="218">
        <v>40.77809000000093</v>
      </c>
      <c r="P51" s="219">
        <v>5.7231790922336359</v>
      </c>
    </row>
    <row r="52" spans="2:16" s="263" customFormat="1" ht="15.4" customHeight="1" x14ac:dyDescent="0.25">
      <c r="B52" s="264" t="s">
        <v>14</v>
      </c>
      <c r="C52" s="264"/>
      <c r="D52" s="220">
        <v>51.822130000000008</v>
      </c>
      <c r="E52" s="218">
        <v>-5.8759299999999897</v>
      </c>
      <c r="F52" s="219">
        <v>-10.183929927626664</v>
      </c>
      <c r="G52" s="218">
        <v>7.0203799999999958</v>
      </c>
      <c r="H52" s="219">
        <v>15.669878966781425</v>
      </c>
      <c r="J52" s="264" t="s">
        <v>14</v>
      </c>
      <c r="K52" s="264"/>
      <c r="L52" s="220">
        <v>252.55483999999973</v>
      </c>
      <c r="M52" s="218">
        <v>-4.3227100000002565</v>
      </c>
      <c r="N52" s="219">
        <v>-1.6827901075824911</v>
      </c>
      <c r="O52" s="218">
        <v>31.760719999999822</v>
      </c>
      <c r="P52" s="219">
        <v>14.384767130573877</v>
      </c>
    </row>
    <row r="53" spans="2:16" s="263" customFormat="1" ht="15.4" customHeight="1" x14ac:dyDescent="0.25">
      <c r="B53" s="235" t="s">
        <v>332</v>
      </c>
      <c r="C53" s="235"/>
      <c r="D53" s="232">
        <v>1823.5818300000026</v>
      </c>
      <c r="E53" s="233">
        <v>36.360300000002781</v>
      </c>
      <c r="F53" s="234">
        <v>2.0344596005399893</v>
      </c>
      <c r="G53" s="233">
        <v>41.677790000004052</v>
      </c>
      <c r="H53" s="234">
        <v>2.3389469390284319</v>
      </c>
      <c r="J53" s="235" t="s">
        <v>332</v>
      </c>
      <c r="K53" s="235"/>
      <c r="L53" s="232">
        <v>12005.792619999929</v>
      </c>
      <c r="M53" s="233">
        <v>20.357489999898462</v>
      </c>
      <c r="N53" s="234">
        <v>0.16985190590987997</v>
      </c>
      <c r="O53" s="233">
        <v>299.17350999999144</v>
      </c>
      <c r="P53" s="234">
        <v>2.5555927564469414</v>
      </c>
    </row>
    <row r="54" spans="2:16" s="263" customFormat="1" ht="15.4" customHeight="1" x14ac:dyDescent="0.25">
      <c r="B54" s="186" t="s">
        <v>302</v>
      </c>
      <c r="C54" s="186"/>
      <c r="D54" s="220">
        <v>1453.8852500000032</v>
      </c>
      <c r="E54" s="218">
        <v>7.3995400000044356</v>
      </c>
      <c r="F54" s="219">
        <v>0.5115529278201052</v>
      </c>
      <c r="G54" s="218">
        <v>22.830130000004146</v>
      </c>
      <c r="H54" s="219">
        <v>1.5953354752683566</v>
      </c>
      <c r="J54" s="186" t="s">
        <v>302</v>
      </c>
      <c r="K54" s="186"/>
      <c r="L54" s="220">
        <v>10032.479509999996</v>
      </c>
      <c r="M54" s="218">
        <v>-58.335329999948954</v>
      </c>
      <c r="N54" s="219">
        <v>-0.57810326445300575</v>
      </c>
      <c r="O54" s="218">
        <v>148.87557999998171</v>
      </c>
      <c r="P54" s="219">
        <v>1.5062884050634153</v>
      </c>
    </row>
    <row r="55" spans="2:16" s="263" customFormat="1" ht="15.4" customHeight="1" x14ac:dyDescent="0.25">
      <c r="B55" s="186" t="s">
        <v>303</v>
      </c>
      <c r="C55" s="186"/>
      <c r="D55" s="220">
        <v>369.6965800000001</v>
      </c>
      <c r="E55" s="218">
        <v>28.960759999999993</v>
      </c>
      <c r="F55" s="219">
        <v>8.4994762217837803</v>
      </c>
      <c r="G55" s="218">
        <v>18.847660000000133</v>
      </c>
      <c r="H55" s="219">
        <v>5.3720159663025697</v>
      </c>
      <c r="J55" s="186" t="s">
        <v>303</v>
      </c>
      <c r="K55" s="186"/>
      <c r="L55" s="220">
        <v>1973.3131100000037</v>
      </c>
      <c r="M55" s="218">
        <v>78.692820000003621</v>
      </c>
      <c r="N55" s="219">
        <v>4.1534876626917026</v>
      </c>
      <c r="O55" s="218">
        <v>150.29793000000336</v>
      </c>
      <c r="P55" s="219">
        <v>8.2444694728215779</v>
      </c>
    </row>
    <row r="56" spans="2:16" s="263" customFormat="1" ht="15.4" customHeight="1" x14ac:dyDescent="0.25">
      <c r="B56" s="265" t="s">
        <v>11</v>
      </c>
      <c r="C56" s="265"/>
      <c r="D56" s="220">
        <v>103.10540000000002</v>
      </c>
      <c r="E56" s="218">
        <v>1.9222700000000543</v>
      </c>
      <c r="F56" s="219">
        <v>1.8997929793237915</v>
      </c>
      <c r="G56" s="218">
        <v>2.245270000000076</v>
      </c>
      <c r="H56" s="219">
        <v>2.2261224529455603</v>
      </c>
      <c r="J56" s="265" t="s">
        <v>11</v>
      </c>
      <c r="K56" s="265"/>
      <c r="L56" s="220">
        <v>525.94875999999988</v>
      </c>
      <c r="M56" s="218">
        <v>31.748449999999877</v>
      </c>
      <c r="N56" s="219">
        <v>6.4242068160580175</v>
      </c>
      <c r="O56" s="218">
        <v>17.012740000000065</v>
      </c>
      <c r="P56" s="219">
        <v>3.3428052508447195</v>
      </c>
    </row>
    <row r="57" spans="2:16" s="263" customFormat="1" ht="15.4" customHeight="1" x14ac:dyDescent="0.25">
      <c r="B57" s="265" t="s">
        <v>10</v>
      </c>
      <c r="C57" s="265"/>
      <c r="D57" s="220">
        <v>22.408009999999997</v>
      </c>
      <c r="E57" s="218">
        <v>1.3133399999999966</v>
      </c>
      <c r="F57" s="219">
        <v>6.2259329015338807</v>
      </c>
      <c r="G57" s="218">
        <v>5.3659799999999969</v>
      </c>
      <c r="H57" s="219">
        <v>31.486741896358552</v>
      </c>
      <c r="J57" s="265" t="s">
        <v>10</v>
      </c>
      <c r="K57" s="265"/>
      <c r="L57" s="220">
        <v>121.59919999999995</v>
      </c>
      <c r="M57" s="218">
        <v>-18.142280000000042</v>
      </c>
      <c r="N57" s="219">
        <v>-12.982744994542799</v>
      </c>
      <c r="O57" s="218">
        <v>-6.1491400000000453</v>
      </c>
      <c r="P57" s="219">
        <v>-4.8134793767183481</v>
      </c>
    </row>
    <row r="58" spans="2:16" s="263" customFormat="1" ht="15.4" customHeight="1" x14ac:dyDescent="0.25">
      <c r="B58" s="265" t="s">
        <v>13</v>
      </c>
      <c r="C58" s="265"/>
      <c r="D58" s="220">
        <v>172.11656000000005</v>
      </c>
      <c r="E58" s="218">
        <v>21.015300000000025</v>
      </c>
      <c r="F58" s="219">
        <v>13.908090508312114</v>
      </c>
      <c r="G58" s="218">
        <v>5.7923300000000495</v>
      </c>
      <c r="H58" s="219">
        <v>3.4825533237099933</v>
      </c>
      <c r="J58" s="265" t="s">
        <v>13</v>
      </c>
      <c r="K58" s="265"/>
      <c r="L58" s="220">
        <v>726.80147999999997</v>
      </c>
      <c r="M58" s="218">
        <v>9.1290500000008024</v>
      </c>
      <c r="N58" s="219">
        <v>1.2720357670700508</v>
      </c>
      <c r="O58" s="218">
        <v>48.26287000000093</v>
      </c>
      <c r="P58" s="219">
        <v>7.1127669507268081</v>
      </c>
    </row>
    <row r="59" spans="2:16" s="263" customFormat="1" ht="15.4" customHeight="1" x14ac:dyDescent="0.25">
      <c r="B59" s="265" t="s">
        <v>14</v>
      </c>
      <c r="C59" s="265"/>
      <c r="D59" s="220">
        <v>72.066609999999997</v>
      </c>
      <c r="E59" s="218">
        <v>4.709850000000003</v>
      </c>
      <c r="F59" s="219">
        <v>6.9923939334374268</v>
      </c>
      <c r="G59" s="218">
        <v>5.4440799999999854</v>
      </c>
      <c r="H59" s="219">
        <v>8.1715299614109256</v>
      </c>
      <c r="J59" s="265" t="s">
        <v>14</v>
      </c>
      <c r="K59" s="265"/>
      <c r="L59" s="220">
        <v>598.96367000000021</v>
      </c>
      <c r="M59" s="218">
        <v>55.957599999999843</v>
      </c>
      <c r="N59" s="219">
        <v>10.30515183743708</v>
      </c>
      <c r="O59" s="218">
        <v>91.171460000000309</v>
      </c>
      <c r="P59" s="219">
        <v>17.954481814520221</v>
      </c>
    </row>
    <row r="60" spans="2:16" ht="16.899999999999999" customHeight="1" x14ac:dyDescent="0.2">
      <c r="B60" s="210" t="s">
        <v>301</v>
      </c>
      <c r="C60" s="210"/>
      <c r="D60" s="220"/>
      <c r="E60" s="218"/>
      <c r="F60" s="219"/>
      <c r="G60" s="218"/>
      <c r="H60" s="219"/>
      <c r="J60" s="210" t="s">
        <v>301</v>
      </c>
      <c r="K60" s="210"/>
      <c r="L60" s="216"/>
      <c r="M60" s="151"/>
      <c r="N60" s="152"/>
      <c r="O60" s="151"/>
      <c r="P60" s="152"/>
    </row>
    <row r="61" spans="2:16" s="263" customFormat="1" ht="15.4" customHeight="1" x14ac:dyDescent="0.25">
      <c r="B61" s="31" t="s">
        <v>336</v>
      </c>
      <c r="C61" s="31"/>
      <c r="D61" s="231">
        <v>271.18901000000028</v>
      </c>
      <c r="E61" s="226">
        <v>-34.129049999999722</v>
      </c>
      <c r="F61" s="227">
        <v>-11.178195616728246</v>
      </c>
      <c r="G61" s="226">
        <v>-57.311359999999695</v>
      </c>
      <c r="H61" s="227">
        <v>-17.446360867112475</v>
      </c>
      <c r="J61" s="31" t="s">
        <v>336</v>
      </c>
      <c r="K61" s="31"/>
      <c r="L61" s="231">
        <v>2477.1224600000037</v>
      </c>
      <c r="M61" s="226">
        <v>-136.0612799999758</v>
      </c>
      <c r="N61" s="227">
        <v>-5.2067245757459375</v>
      </c>
      <c r="O61" s="226">
        <v>-118.36046999999553</v>
      </c>
      <c r="P61" s="227">
        <v>-4.5602484467118245</v>
      </c>
    </row>
    <row r="62" spans="2:16" s="263" customFormat="1" ht="15.4" customHeight="1" x14ac:dyDescent="0.25">
      <c r="B62" s="31" t="s">
        <v>337</v>
      </c>
      <c r="C62" s="31"/>
      <c r="D62" s="228">
        <v>193.39341000000005</v>
      </c>
      <c r="E62" s="229">
        <v>-20.806820000000101</v>
      </c>
      <c r="F62" s="230">
        <v>-9.7137243970280025</v>
      </c>
      <c r="G62" s="229">
        <v>-38.704099999999841</v>
      </c>
      <c r="H62" s="230">
        <v>-16.675792859647601</v>
      </c>
      <c r="J62" s="31" t="s">
        <v>337</v>
      </c>
      <c r="K62" s="31"/>
      <c r="L62" s="228">
        <v>1870.0355499999973</v>
      </c>
      <c r="M62" s="229">
        <v>-107.73391000001197</v>
      </c>
      <c r="N62" s="230">
        <v>-5.4472430775633285</v>
      </c>
      <c r="O62" s="229">
        <v>-103.45564000001104</v>
      </c>
      <c r="P62" s="230">
        <v>-5.2422651048171502</v>
      </c>
    </row>
    <row r="63" spans="2:16" s="263" customFormat="1" ht="15.4" customHeight="1" x14ac:dyDescent="0.25">
      <c r="B63" s="264" t="s">
        <v>126</v>
      </c>
      <c r="C63" s="264"/>
      <c r="D63" s="220">
        <v>86.951549999999941</v>
      </c>
      <c r="E63" s="218">
        <v>-19.502230000000083</v>
      </c>
      <c r="F63" s="219">
        <v>-18.31990371783894</v>
      </c>
      <c r="G63" s="218">
        <v>-26.061980000000077</v>
      </c>
      <c r="H63" s="219">
        <v>-23.060937924866238</v>
      </c>
      <c r="J63" s="264" t="s">
        <v>126</v>
      </c>
      <c r="K63" s="264"/>
      <c r="L63" s="220">
        <v>977.36623000000066</v>
      </c>
      <c r="M63" s="218">
        <v>-101.67242999999405</v>
      </c>
      <c r="N63" s="219">
        <v>-9.4225011363350575</v>
      </c>
      <c r="O63" s="218">
        <v>-61.412790000002019</v>
      </c>
      <c r="P63" s="219">
        <v>-5.9120167829344439</v>
      </c>
    </row>
    <row r="64" spans="2:16" s="263" customFormat="1" ht="15.4" customHeight="1" x14ac:dyDescent="0.25">
      <c r="B64" s="264" t="s">
        <v>127</v>
      </c>
      <c r="C64" s="264"/>
      <c r="D64" s="220">
        <v>106.44185999999999</v>
      </c>
      <c r="E64" s="218">
        <v>-1.3045899999999904</v>
      </c>
      <c r="F64" s="219">
        <v>-1.2107962721741501</v>
      </c>
      <c r="G64" s="218">
        <v>-12.642120000000077</v>
      </c>
      <c r="H64" s="219">
        <v>-10.616138291649364</v>
      </c>
      <c r="J64" s="264" t="s">
        <v>127</v>
      </c>
      <c r="K64" s="264"/>
      <c r="L64" s="220">
        <v>892.66932000000031</v>
      </c>
      <c r="M64" s="218">
        <v>-6.0614799999982552</v>
      </c>
      <c r="N64" s="219">
        <v>-0.67444890060497187</v>
      </c>
      <c r="O64" s="218">
        <v>-42.042849999998225</v>
      </c>
      <c r="P64" s="219">
        <v>-4.497946143142471</v>
      </c>
    </row>
    <row r="65" spans="2:16" s="263" customFormat="1" ht="15.4" customHeight="1" x14ac:dyDescent="0.25">
      <c r="B65" s="31" t="s">
        <v>338</v>
      </c>
      <c r="C65" s="31"/>
      <c r="D65" s="228">
        <v>77.795600000000007</v>
      </c>
      <c r="E65" s="229">
        <v>-13.322229999999976</v>
      </c>
      <c r="F65" s="230">
        <v>-14.620881555234561</v>
      </c>
      <c r="G65" s="229">
        <v>-18.607259999999997</v>
      </c>
      <c r="H65" s="230">
        <v>-19.301564289690148</v>
      </c>
      <c r="J65" s="31" t="s">
        <v>338</v>
      </c>
      <c r="K65" s="31"/>
      <c r="L65" s="228">
        <v>607.0869100000001</v>
      </c>
      <c r="M65" s="229">
        <v>-28.327369999999746</v>
      </c>
      <c r="N65" s="230">
        <v>-4.4580946465351303</v>
      </c>
      <c r="O65" s="229">
        <v>-14.904829999999492</v>
      </c>
      <c r="P65" s="230">
        <v>-2.396306741951193</v>
      </c>
    </row>
    <row r="66" spans="2:16" s="263" customFormat="1" ht="15.4" customHeight="1" x14ac:dyDescent="0.25">
      <c r="B66" s="264" t="s">
        <v>126</v>
      </c>
      <c r="C66" s="264"/>
      <c r="D66" s="220">
        <v>50.430509999999991</v>
      </c>
      <c r="E66" s="218">
        <v>-0.71758000000001232</v>
      </c>
      <c r="F66" s="219">
        <v>-1.4029458382512701</v>
      </c>
      <c r="G66" s="218">
        <v>-1.7677600000000382</v>
      </c>
      <c r="H66" s="219">
        <v>-3.3866256487045234</v>
      </c>
      <c r="J66" s="264" t="s">
        <v>126</v>
      </c>
      <c r="K66" s="264"/>
      <c r="L66" s="220">
        <v>346.42985999999956</v>
      </c>
      <c r="M66" s="218">
        <v>-7.2850600000008967</v>
      </c>
      <c r="N66" s="219">
        <v>-2.0595851597102239</v>
      </c>
      <c r="O66" s="218">
        <v>22.588689999999076</v>
      </c>
      <c r="P66" s="219">
        <v>6.9752372744944751</v>
      </c>
    </row>
    <row r="67" spans="2:16" s="263" customFormat="1" ht="15.4" customHeight="1" x14ac:dyDescent="0.25">
      <c r="B67" s="264" t="s">
        <v>127</v>
      </c>
      <c r="C67" s="264"/>
      <c r="D67" s="220">
        <v>27.365090000000002</v>
      </c>
      <c r="E67" s="218">
        <v>-12.604649999999992</v>
      </c>
      <c r="F67" s="219">
        <v>-31.535481591824194</v>
      </c>
      <c r="G67" s="218">
        <v>-16.839499999999994</v>
      </c>
      <c r="H67" s="219">
        <v>-38.094460326405013</v>
      </c>
      <c r="J67" s="264" t="s">
        <v>127</v>
      </c>
      <c r="K67" s="264"/>
      <c r="L67" s="220">
        <v>260.65704999999997</v>
      </c>
      <c r="M67" s="218">
        <v>-21.042310000000327</v>
      </c>
      <c r="N67" s="219">
        <v>-7.4697755791849545</v>
      </c>
      <c r="O67" s="218">
        <v>-37.493520000000274</v>
      </c>
      <c r="P67" s="219">
        <v>-12.575364185954854</v>
      </c>
    </row>
    <row r="68" spans="2:16" s="263" customFormat="1" ht="15.4" customHeight="1" x14ac:dyDescent="0.25">
      <c r="B68" s="266" t="s">
        <v>304</v>
      </c>
      <c r="C68" s="266"/>
      <c r="D68" s="220">
        <v>19.650700000000001</v>
      </c>
      <c r="E68" s="218">
        <v>3.7043900000000001</v>
      </c>
      <c r="F68" s="219">
        <v>23.230389977367821</v>
      </c>
      <c r="G68" s="218">
        <v>-3.4813800000000015</v>
      </c>
      <c r="H68" s="219">
        <v>-15.050008473081547</v>
      </c>
      <c r="J68" s="266" t="s">
        <v>304</v>
      </c>
      <c r="K68" s="266"/>
      <c r="L68" s="220">
        <v>119.55192000000012</v>
      </c>
      <c r="M68" s="218">
        <v>-4.019819999999882</v>
      </c>
      <c r="N68" s="219">
        <v>-3.2530253276354983</v>
      </c>
      <c r="O68" s="218">
        <v>-6.1965199999998219</v>
      </c>
      <c r="P68" s="219">
        <v>-4.9277112304532977</v>
      </c>
    </row>
    <row r="69" spans="2:16" s="263" customFormat="1" ht="15.4" customHeight="1" x14ac:dyDescent="0.25">
      <c r="B69" s="266" t="s">
        <v>305</v>
      </c>
      <c r="C69" s="266"/>
      <c r="D69" s="218">
        <v>2.9399500000000001</v>
      </c>
      <c r="E69" s="218">
        <v>-0.12248999999999999</v>
      </c>
      <c r="F69" s="219">
        <v>-3.9997518318726293</v>
      </c>
      <c r="G69" s="218">
        <v>-3.1423099999999997</v>
      </c>
      <c r="H69" s="219">
        <v>-51.663526386573409</v>
      </c>
      <c r="J69" s="266" t="s">
        <v>305</v>
      </c>
      <c r="K69" s="266"/>
      <c r="L69" s="220">
        <v>48.34367000000001</v>
      </c>
      <c r="M69" s="218">
        <v>10.621820000000021</v>
      </c>
      <c r="N69" s="219">
        <v>28.158269013847473</v>
      </c>
      <c r="O69" s="218">
        <v>8.2559800000000081</v>
      </c>
      <c r="P69" s="219">
        <v>20.594801047403848</v>
      </c>
    </row>
    <row r="70" spans="2:16" s="263" customFormat="1" ht="15.4" customHeight="1" x14ac:dyDescent="0.25">
      <c r="B70" s="186" t="s">
        <v>306</v>
      </c>
      <c r="C70" s="186"/>
      <c r="D70" s="220">
        <v>34.843159999999997</v>
      </c>
      <c r="E70" s="218">
        <v>-16.568280000000001</v>
      </c>
      <c r="F70" s="219">
        <v>-32.226835116853366</v>
      </c>
      <c r="G70" s="218">
        <v>-20.635850000000005</v>
      </c>
      <c r="H70" s="219">
        <v>-37.195779088343507</v>
      </c>
      <c r="J70" s="186" t="s">
        <v>306</v>
      </c>
      <c r="K70" s="186"/>
      <c r="L70" s="220">
        <v>244.77762000000004</v>
      </c>
      <c r="M70" s="218">
        <v>-14.665780000000069</v>
      </c>
      <c r="N70" s="219">
        <v>-5.6527859255622133</v>
      </c>
      <c r="O70" s="218">
        <v>-12.876160000000112</v>
      </c>
      <c r="P70" s="219">
        <v>-4.997465979346444</v>
      </c>
    </row>
    <row r="71" spans="2:16" s="263" customFormat="1" ht="15.4" customHeight="1" x14ac:dyDescent="0.25">
      <c r="B71" s="186" t="s">
        <v>307</v>
      </c>
      <c r="C71" s="186"/>
      <c r="D71" s="220">
        <v>20.361790000000003</v>
      </c>
      <c r="E71" s="218">
        <v>-0.3358499999999971</v>
      </c>
      <c r="F71" s="219">
        <v>-1.6226487657529844</v>
      </c>
      <c r="G71" s="218">
        <v>8.6522800000000029</v>
      </c>
      <c r="H71" s="219">
        <v>73.891050949185768</v>
      </c>
      <c r="J71" s="186" t="s">
        <v>307</v>
      </c>
      <c r="K71" s="186"/>
      <c r="L71" s="220">
        <v>194.41370000000009</v>
      </c>
      <c r="M71" s="218">
        <v>-20.263589999999823</v>
      </c>
      <c r="N71" s="219">
        <v>-9.4390934411366203</v>
      </c>
      <c r="O71" s="218">
        <v>-4.0881299999997509</v>
      </c>
      <c r="P71" s="219">
        <v>-2.0594923482568248</v>
      </c>
    </row>
    <row r="72" spans="2:16" ht="16.899999999999999" customHeight="1" x14ac:dyDescent="0.2">
      <c r="B72" s="210" t="s">
        <v>301</v>
      </c>
      <c r="C72" s="210"/>
      <c r="D72" s="220"/>
      <c r="E72" s="218"/>
      <c r="F72" s="219"/>
      <c r="G72" s="218"/>
      <c r="H72" s="219"/>
      <c r="J72" s="210" t="s">
        <v>301</v>
      </c>
      <c r="K72" s="210"/>
      <c r="L72" s="216"/>
      <c r="M72" s="151"/>
      <c r="N72" s="152"/>
      <c r="O72" s="151"/>
      <c r="P72" s="152"/>
    </row>
    <row r="73" spans="2:16" s="263" customFormat="1" ht="15.4" customHeight="1" x14ac:dyDescent="0.25">
      <c r="B73" s="31" t="s">
        <v>333</v>
      </c>
      <c r="C73" s="31"/>
      <c r="D73" s="231">
        <v>62.949820108849387</v>
      </c>
      <c r="E73" s="226">
        <v>9.6907254716519731E-2</v>
      </c>
      <c r="F73" s="227"/>
      <c r="G73" s="226">
        <v>-0.52934151009280583</v>
      </c>
      <c r="H73" s="227"/>
      <c r="J73" s="31" t="s">
        <v>333</v>
      </c>
      <c r="K73" s="267"/>
      <c r="L73" s="231">
        <v>58.939444198796885</v>
      </c>
      <c r="M73" s="226">
        <v>-0.35699366384065456</v>
      </c>
      <c r="N73" s="227"/>
      <c r="O73" s="226">
        <v>0.45270057027391175</v>
      </c>
      <c r="P73" s="227"/>
    </row>
    <row r="74" spans="2:16" s="263" customFormat="1" ht="15.4" customHeight="1" x14ac:dyDescent="0.25">
      <c r="B74" s="31" t="s">
        <v>337</v>
      </c>
      <c r="C74" s="31"/>
      <c r="D74" s="228">
        <v>60.615686583383777</v>
      </c>
      <c r="E74" s="229">
        <v>0.34760477874584694</v>
      </c>
      <c r="F74" s="230"/>
      <c r="G74" s="229">
        <v>-0.13858997276689422</v>
      </c>
      <c r="H74" s="198"/>
      <c r="J74" s="31" t="s">
        <v>337</v>
      </c>
      <c r="K74" s="268"/>
      <c r="L74" s="228">
        <v>57.293397702982972</v>
      </c>
      <c r="M74" s="229">
        <v>-0.33782311699006584</v>
      </c>
      <c r="N74" s="230"/>
      <c r="O74" s="229">
        <v>0.4093607131957242</v>
      </c>
      <c r="P74" s="198"/>
    </row>
    <row r="75" spans="2:16" s="263" customFormat="1" ht="15.4" customHeight="1" x14ac:dyDescent="0.25">
      <c r="B75" s="264" t="s">
        <v>126</v>
      </c>
      <c r="C75" s="264"/>
      <c r="D75" s="220">
        <v>56.650683423492367</v>
      </c>
      <c r="E75" s="218">
        <v>0.29898986890702872</v>
      </c>
      <c r="F75" s="219"/>
      <c r="G75" s="218">
        <v>-0.4039885576394795</v>
      </c>
      <c r="H75" s="222"/>
      <c r="J75" s="264" t="s">
        <v>126</v>
      </c>
      <c r="K75" s="264"/>
      <c r="L75" s="220">
        <v>53.042302942835228</v>
      </c>
      <c r="M75" s="218">
        <v>-0.23902534116425755</v>
      </c>
      <c r="N75" s="219"/>
      <c r="O75" s="218">
        <v>0.57530043749790138</v>
      </c>
      <c r="P75" s="222"/>
    </row>
    <row r="76" spans="2:16" s="263" customFormat="1" ht="15.4" customHeight="1" x14ac:dyDescent="0.25">
      <c r="B76" s="264" t="s">
        <v>127</v>
      </c>
      <c r="C76" s="264"/>
      <c r="D76" s="220">
        <v>65.012620804167398</v>
      </c>
      <c r="E76" s="218">
        <v>0.4583344641586109</v>
      </c>
      <c r="F76" s="219"/>
      <c r="G76" s="218">
        <v>0.17029071396611073</v>
      </c>
      <c r="H76" s="222"/>
      <c r="J76" s="264" t="s">
        <v>127</v>
      </c>
      <c r="K76" s="264"/>
      <c r="L76" s="220">
        <v>61.747074198547821</v>
      </c>
      <c r="M76" s="218">
        <v>-0.43516250960683323</v>
      </c>
      <c r="N76" s="219"/>
      <c r="O76" s="218">
        <v>0.22116309099162379</v>
      </c>
      <c r="P76" s="222"/>
    </row>
    <row r="77" spans="2:16" s="263" customFormat="1" ht="15.4" customHeight="1" x14ac:dyDescent="0.25">
      <c r="B77" s="31" t="s">
        <v>338</v>
      </c>
      <c r="C77" s="31"/>
      <c r="D77" s="228">
        <v>74.136021850290064</v>
      </c>
      <c r="E77" s="229">
        <v>-1.1967604316029536</v>
      </c>
      <c r="F77" s="230"/>
      <c r="G77" s="229">
        <v>-3.048267150735569</v>
      </c>
      <c r="H77" s="198"/>
      <c r="J77" s="31" t="s">
        <v>338</v>
      </c>
      <c r="K77" s="268"/>
      <c r="L77" s="228">
        <v>68.739398874544591</v>
      </c>
      <c r="M77" s="229">
        <v>-0.59682723844375118</v>
      </c>
      <c r="N77" s="230"/>
      <c r="O77" s="229">
        <v>0.19815540754126459</v>
      </c>
      <c r="P77" s="198"/>
    </row>
    <row r="78" spans="2:16" s="263" customFormat="1" ht="15.4" customHeight="1" x14ac:dyDescent="0.25">
      <c r="B78" s="264" t="s">
        <v>126</v>
      </c>
      <c r="C78" s="264"/>
      <c r="D78" s="220">
        <v>69.582091599048653</v>
      </c>
      <c r="E78" s="218">
        <v>-2.4252945648224085</v>
      </c>
      <c r="F78" s="219"/>
      <c r="G78" s="218">
        <v>-0.849998721091481</v>
      </c>
      <c r="H78" s="222"/>
      <c r="J78" s="264" t="s">
        <v>126</v>
      </c>
      <c r="K78" s="264"/>
      <c r="L78" s="220">
        <v>61.562480673512688</v>
      </c>
      <c r="M78" s="218">
        <v>-1.55921810331904</v>
      </c>
      <c r="N78" s="219"/>
      <c r="O78" s="218">
        <v>1.1207023384881296</v>
      </c>
      <c r="P78" s="222"/>
    </row>
    <row r="79" spans="2:16" s="263" customFormat="1" ht="15.4" customHeight="1" x14ac:dyDescent="0.25">
      <c r="B79" s="264" t="s">
        <v>127</v>
      </c>
      <c r="C79" s="264"/>
      <c r="D79" s="220">
        <v>79.172250484186762</v>
      </c>
      <c r="E79" s="218">
        <v>-6.37499657056253E-2</v>
      </c>
      <c r="F79" s="219"/>
      <c r="G79" s="218">
        <v>-5.7889359002249847</v>
      </c>
      <c r="H79" s="222"/>
      <c r="J79" s="264" t="s">
        <v>127</v>
      </c>
      <c r="K79" s="264"/>
      <c r="L79" s="220">
        <v>76.522637481442572</v>
      </c>
      <c r="M79" s="218">
        <v>0.35514256009881251</v>
      </c>
      <c r="N79" s="219"/>
      <c r="O79" s="218">
        <v>-0.91655295271330317</v>
      </c>
      <c r="P79" s="222"/>
    </row>
    <row r="80" spans="2:16" s="263" customFormat="1" ht="15.4" customHeight="1" x14ac:dyDescent="0.25">
      <c r="B80" s="266" t="s">
        <v>304</v>
      </c>
      <c r="C80" s="266"/>
      <c r="D80" s="220">
        <v>76.039363722025826</v>
      </c>
      <c r="E80" s="218">
        <v>2.7202932206279513</v>
      </c>
      <c r="F80" s="218"/>
      <c r="G80" s="218">
        <v>-4.0065109577151929</v>
      </c>
      <c r="H80" s="222"/>
      <c r="J80" s="266" t="s">
        <v>304</v>
      </c>
      <c r="K80" s="269"/>
      <c r="L80" s="220">
        <v>70.891984210438423</v>
      </c>
      <c r="M80" s="218">
        <v>0.24948891866375789</v>
      </c>
      <c r="N80" s="218"/>
      <c r="O80" s="218">
        <v>1.234319065275912</v>
      </c>
      <c r="P80" s="222"/>
    </row>
    <row r="81" spans="2:16" s="263" customFormat="1" ht="15.4" customHeight="1" x14ac:dyDescent="0.25">
      <c r="B81" s="266" t="s">
        <v>305</v>
      </c>
      <c r="C81" s="266"/>
      <c r="D81" s="220">
        <v>74.880726541580728</v>
      </c>
      <c r="E81" s="218">
        <v>-1.4468731831355086</v>
      </c>
      <c r="F81" s="218"/>
      <c r="G81" s="218">
        <v>-12.759714990289893</v>
      </c>
      <c r="H81" s="222"/>
      <c r="J81" s="266" t="s">
        <v>305</v>
      </c>
      <c r="K81" s="269"/>
      <c r="L81" s="220">
        <v>54.22289370566601</v>
      </c>
      <c r="M81" s="218">
        <v>-1.0661597949464934</v>
      </c>
      <c r="N81" s="218"/>
      <c r="O81" s="218">
        <v>-2.1390716222274264</v>
      </c>
      <c r="P81" s="222"/>
    </row>
    <row r="82" spans="2:16" s="263" customFormat="1" ht="15.4" customHeight="1" x14ac:dyDescent="0.25">
      <c r="B82" s="186" t="s">
        <v>306</v>
      </c>
      <c r="C82" s="186"/>
      <c r="D82" s="220">
        <v>76.215266064706299</v>
      </c>
      <c r="E82" s="218">
        <v>-3.6102217316514214</v>
      </c>
      <c r="F82" s="218"/>
      <c r="G82" s="218">
        <v>-4.8042070327367128</v>
      </c>
      <c r="H82" s="222"/>
      <c r="J82" s="186" t="s">
        <v>306</v>
      </c>
      <c r="K82" s="269"/>
      <c r="L82" s="220">
        <v>74.436655290847682</v>
      </c>
      <c r="M82" s="218">
        <v>-0.82266364097043265</v>
      </c>
      <c r="N82" s="218"/>
      <c r="O82" s="218">
        <v>-0.70280572220100623</v>
      </c>
      <c r="P82" s="222"/>
    </row>
    <row r="83" spans="2:16" s="263" customFormat="1" ht="15.4" customHeight="1" x14ac:dyDescent="0.25">
      <c r="B83" s="186" t="s">
        <v>307</v>
      </c>
      <c r="C83" s="186"/>
      <c r="D83" s="220">
        <v>66.645237086845526</v>
      </c>
      <c r="E83" s="218">
        <v>-0.88465162392296293</v>
      </c>
      <c r="F83" s="218"/>
      <c r="G83" s="218">
        <v>4.862163111004044</v>
      </c>
      <c r="H83" s="222"/>
      <c r="J83" s="186" t="s">
        <v>307</v>
      </c>
      <c r="K83" s="269"/>
      <c r="L83" s="220">
        <v>63.640289389325567</v>
      </c>
      <c r="M83" s="218">
        <v>-0.54784887656811776</v>
      </c>
      <c r="N83" s="218"/>
      <c r="O83" s="218">
        <v>1.7430885131716423</v>
      </c>
      <c r="P83" s="222"/>
    </row>
    <row r="84" spans="2:16" x14ac:dyDescent="0.2">
      <c r="B84" s="210" t="s">
        <v>301</v>
      </c>
      <c r="C84" s="210"/>
      <c r="D84" s="220"/>
      <c r="E84" s="218"/>
      <c r="F84" s="218"/>
      <c r="G84" s="218"/>
      <c r="H84" s="222"/>
      <c r="J84" s="210" t="s">
        <v>301</v>
      </c>
      <c r="K84" s="217"/>
      <c r="L84" s="216"/>
      <c r="M84" s="151"/>
      <c r="N84" s="151"/>
      <c r="O84" s="151"/>
    </row>
    <row r="85" spans="2:16" s="263" customFormat="1" ht="15.4" customHeight="1" x14ac:dyDescent="0.25">
      <c r="B85" s="31" t="s">
        <v>334</v>
      </c>
      <c r="C85" s="31"/>
      <c r="D85" s="231">
        <v>7.0419254829548734</v>
      </c>
      <c r="E85" s="226">
        <v>-0.93839633819183721</v>
      </c>
      <c r="F85" s="227"/>
      <c r="G85" s="226">
        <v>-1.5360783793568444</v>
      </c>
      <c r="H85" s="235"/>
      <c r="J85" s="31" t="s">
        <v>334</v>
      </c>
      <c r="K85" s="31"/>
      <c r="L85" s="231">
        <v>9.9321705102716287</v>
      </c>
      <c r="M85" s="226">
        <v>-0.52044748911391636</v>
      </c>
      <c r="N85" s="227"/>
      <c r="O85" s="226">
        <v>-0.68185229358009991</v>
      </c>
      <c r="P85" s="235"/>
    </row>
    <row r="86" spans="2:16" s="263" customFormat="1" ht="15.4" customHeight="1" x14ac:dyDescent="0.25">
      <c r="B86" s="264" t="s">
        <v>308</v>
      </c>
      <c r="C86" s="264"/>
      <c r="D86" s="220">
        <v>3.8208528955056269</v>
      </c>
      <c r="E86" s="218">
        <v>-3.2273166752697535</v>
      </c>
      <c r="F86" s="219"/>
      <c r="G86" s="218">
        <v>-3.7706891227384864</v>
      </c>
      <c r="H86" s="222"/>
      <c r="J86" s="264" t="s">
        <v>308</v>
      </c>
      <c r="K86" s="264"/>
      <c r="L86" s="220">
        <v>5.1615757741086936</v>
      </c>
      <c r="M86" s="218">
        <v>-4.3280403484285328</v>
      </c>
      <c r="N86" s="219"/>
      <c r="O86" s="218">
        <v>-4.4589338962694951</v>
      </c>
      <c r="P86" s="222"/>
    </row>
    <row r="87" spans="2:16" s="263" customFormat="1" ht="15.4" customHeight="1" x14ac:dyDescent="0.25">
      <c r="B87" s="264" t="s">
        <v>12</v>
      </c>
      <c r="C87" s="264"/>
      <c r="D87" s="220">
        <v>7.3659816396026976</v>
      </c>
      <c r="E87" s="218">
        <v>-4.2148839406490328</v>
      </c>
      <c r="F87" s="219"/>
      <c r="G87" s="218">
        <v>-5.1174006744452232</v>
      </c>
      <c r="H87" s="222"/>
      <c r="J87" s="264" t="s">
        <v>12</v>
      </c>
      <c r="K87" s="264"/>
      <c r="L87" s="220">
        <v>9.9762030956853494</v>
      </c>
      <c r="M87" s="218">
        <v>-5.3023164695268896</v>
      </c>
      <c r="N87" s="219"/>
      <c r="O87" s="218">
        <v>-5.8105338549413013</v>
      </c>
      <c r="P87" s="222"/>
    </row>
    <row r="88" spans="2:16" ht="16.899999999999999" customHeight="1" x14ac:dyDescent="0.2">
      <c r="B88" s="210" t="s">
        <v>301</v>
      </c>
      <c r="D88" s="220"/>
      <c r="E88" s="222"/>
      <c r="F88" s="222"/>
      <c r="G88" s="222"/>
      <c r="H88" s="222"/>
      <c r="J88" s="210" t="s">
        <v>301</v>
      </c>
      <c r="L88" s="216"/>
    </row>
    <row r="89" spans="2:16" s="263" customFormat="1" ht="15.4" customHeight="1" x14ac:dyDescent="0.25">
      <c r="B89" s="31" t="s">
        <v>335</v>
      </c>
      <c r="C89" s="31"/>
      <c r="D89" s="231">
        <v>2266.6083699999981</v>
      </c>
      <c r="E89" s="226">
        <v>5.4475899999697504</v>
      </c>
      <c r="F89" s="227">
        <v>0.24092006407300914</v>
      </c>
      <c r="G89" s="226">
        <v>63.381690000001527</v>
      </c>
      <c r="H89" s="227">
        <v>2.8767666339262661</v>
      </c>
      <c r="J89" s="31" t="s">
        <v>335</v>
      </c>
      <c r="K89" s="31"/>
      <c r="L89" s="231">
        <v>17374.891370000296</v>
      </c>
      <c r="M89" s="226">
        <v>213.65072000039072</v>
      </c>
      <c r="N89" s="227">
        <v>1.2449608064926991</v>
      </c>
      <c r="O89" s="226">
        <v>18.176850000123522</v>
      </c>
      <c r="P89" s="227">
        <v>0.10472517698656247</v>
      </c>
    </row>
    <row r="90" spans="2:16" s="263" customFormat="1" ht="15.4" customHeight="1" x14ac:dyDescent="0.25">
      <c r="B90" s="31" t="s">
        <v>339</v>
      </c>
      <c r="C90" s="268"/>
      <c r="D90" s="228">
        <v>1993.4467200000049</v>
      </c>
      <c r="E90" s="229">
        <v>-10.082830000012564</v>
      </c>
      <c r="F90" s="230">
        <v>-0.50325337103276979</v>
      </c>
      <c r="G90" s="229">
        <v>18.497350000008737</v>
      </c>
      <c r="H90" s="230">
        <v>0.93659869366720727</v>
      </c>
      <c r="J90" s="31" t="s">
        <v>339</v>
      </c>
      <c r="K90" s="268"/>
      <c r="L90" s="228">
        <v>15472.574270000479</v>
      </c>
      <c r="M90" s="229">
        <v>150.58503999989443</v>
      </c>
      <c r="N90" s="230">
        <v>0.98280345808522895</v>
      </c>
      <c r="O90" s="229">
        <v>-75.793049999278082</v>
      </c>
      <c r="P90" s="230">
        <v>-0.48746629430208088</v>
      </c>
    </row>
    <row r="91" spans="2:16" s="263" customFormat="1" ht="15.4" customHeight="1" x14ac:dyDescent="0.25">
      <c r="B91" s="264" t="s">
        <v>126</v>
      </c>
      <c r="C91" s="268"/>
      <c r="D91" s="220">
        <v>1153.7365900000125</v>
      </c>
      <c r="E91" s="218">
        <v>3.6107600000188995</v>
      </c>
      <c r="F91" s="219">
        <v>0.3139447794176391</v>
      </c>
      <c r="G91" s="218">
        <v>19.276430000009668</v>
      </c>
      <c r="H91" s="219">
        <v>1.6991720537819219</v>
      </c>
      <c r="J91" s="264" t="s">
        <v>126</v>
      </c>
      <c r="K91" s="268"/>
      <c r="L91" s="220">
        <v>8704.3360499999089</v>
      </c>
      <c r="M91" s="218">
        <v>65.928139999767154</v>
      </c>
      <c r="N91" s="219">
        <v>0.76319781013636145</v>
      </c>
      <c r="O91" s="218">
        <v>-78.997680000029504</v>
      </c>
      <c r="P91" s="219">
        <v>-0.89940428575779663</v>
      </c>
    </row>
    <row r="92" spans="2:16" s="263" customFormat="1" ht="15.4" customHeight="1" x14ac:dyDescent="0.25">
      <c r="B92" s="264" t="s">
        <v>127</v>
      </c>
      <c r="C92" s="268"/>
      <c r="D92" s="220">
        <v>839.71013000000255</v>
      </c>
      <c r="E92" s="218">
        <v>-13.693589999994288</v>
      </c>
      <c r="F92" s="219">
        <v>-1.6045852249149277</v>
      </c>
      <c r="G92" s="218">
        <v>-0.77907999999922595</v>
      </c>
      <c r="H92" s="219">
        <v>-9.2693634936637181E-2</v>
      </c>
      <c r="J92" s="264" t="s">
        <v>127</v>
      </c>
      <c r="K92" s="268"/>
      <c r="L92" s="220">
        <v>6768.2382199999283</v>
      </c>
      <c r="M92" s="218">
        <v>84.656899999981761</v>
      </c>
      <c r="N92" s="219">
        <v>1.2666397840728649</v>
      </c>
      <c r="O92" s="218">
        <v>3.2046299998055474</v>
      </c>
      <c r="P92" s="219">
        <v>4.737049649750702E-2</v>
      </c>
    </row>
    <row r="93" spans="2:16" s="263" customFormat="1" ht="15.4" customHeight="1" x14ac:dyDescent="0.25">
      <c r="B93" s="31" t="s">
        <v>338</v>
      </c>
      <c r="C93" s="268"/>
      <c r="D93" s="228">
        <v>273.1616499999999</v>
      </c>
      <c r="E93" s="229">
        <v>15.530419999999765</v>
      </c>
      <c r="F93" s="230">
        <v>6.0281589308872867</v>
      </c>
      <c r="G93" s="229">
        <v>44.884340000000066</v>
      </c>
      <c r="H93" s="230">
        <v>19.662199453813471</v>
      </c>
      <c r="J93" s="31" t="s">
        <v>338</v>
      </c>
      <c r="K93" s="268"/>
      <c r="L93" s="228">
        <v>1902.3171000000045</v>
      </c>
      <c r="M93" s="229">
        <v>63.065680000006068</v>
      </c>
      <c r="N93" s="230">
        <v>3.4288776028242012</v>
      </c>
      <c r="O93" s="229">
        <v>93.96990000000801</v>
      </c>
      <c r="P93" s="230">
        <v>5.1964523184490332</v>
      </c>
    </row>
    <row r="94" spans="2:16" s="263" customFormat="1" ht="15.4" customHeight="1" x14ac:dyDescent="0.25">
      <c r="B94" s="264" t="s">
        <v>126</v>
      </c>
      <c r="C94" s="264"/>
      <c r="D94" s="220">
        <v>168.70711</v>
      </c>
      <c r="E94" s="218">
        <v>10.84075999999996</v>
      </c>
      <c r="F94" s="219">
        <v>6.8670492476705363</v>
      </c>
      <c r="G94" s="218">
        <v>10.357450000000057</v>
      </c>
      <c r="H94" s="219">
        <v>6.5408729011480489</v>
      </c>
      <c r="J94" s="264" t="s">
        <v>126</v>
      </c>
      <c r="K94" s="264"/>
      <c r="L94" s="220">
        <v>1216.9287100000029</v>
      </c>
      <c r="M94" s="218">
        <v>58.63902000000212</v>
      </c>
      <c r="N94" s="219">
        <v>5.0625521841606087</v>
      </c>
      <c r="O94" s="218">
        <v>26.553060000003143</v>
      </c>
      <c r="P94" s="219">
        <v>2.2306454269291436</v>
      </c>
    </row>
    <row r="95" spans="2:16" s="263" customFormat="1" ht="15.4" customHeight="1" x14ac:dyDescent="0.25">
      <c r="B95" s="264" t="s">
        <v>127</v>
      </c>
      <c r="C95" s="264"/>
      <c r="D95" s="220">
        <v>104.45454000000004</v>
      </c>
      <c r="E95" s="218">
        <v>4.6896600000000177</v>
      </c>
      <c r="F95" s="219">
        <v>4.7007123147945578</v>
      </c>
      <c r="G95" s="218">
        <v>34.526890000000037</v>
      </c>
      <c r="H95" s="219">
        <v>49.375161327457789</v>
      </c>
      <c r="J95" s="264" t="s">
        <v>127</v>
      </c>
      <c r="K95" s="264"/>
      <c r="L95" s="220">
        <v>685.38839000000041</v>
      </c>
      <c r="M95" s="218">
        <v>4.4266599999999698</v>
      </c>
      <c r="N95" s="219">
        <v>0.65006002613392866</v>
      </c>
      <c r="O95" s="218">
        <v>67.416840000000548</v>
      </c>
      <c r="P95" s="219">
        <v>10.909376006063809</v>
      </c>
    </row>
    <row r="96" spans="2:16" ht="16.899999999999999" customHeight="1" x14ac:dyDescent="0.2">
      <c r="B96" s="210" t="s">
        <v>301</v>
      </c>
      <c r="C96" s="217"/>
      <c r="D96" s="220"/>
      <c r="E96" s="222"/>
      <c r="F96" s="222"/>
      <c r="G96" s="222"/>
      <c r="H96" s="222"/>
      <c r="J96" s="210" t="s">
        <v>301</v>
      </c>
      <c r="K96" s="217"/>
      <c r="L96" s="216"/>
    </row>
    <row r="97" spans="1:16" s="263" customFormat="1" ht="15.4" customHeight="1" x14ac:dyDescent="0.25">
      <c r="B97" s="31" t="s">
        <v>341</v>
      </c>
      <c r="C97" s="268"/>
      <c r="D97" s="231"/>
      <c r="E97" s="235"/>
      <c r="F97" s="235"/>
      <c r="G97" s="235"/>
      <c r="H97" s="235"/>
      <c r="I97" s="270"/>
      <c r="J97" s="31" t="s">
        <v>341</v>
      </c>
      <c r="K97" s="268"/>
      <c r="L97" s="231"/>
      <c r="M97" s="235"/>
      <c r="N97" s="235"/>
      <c r="O97" s="235"/>
      <c r="P97" s="235"/>
    </row>
    <row r="98" spans="1:16" s="263" customFormat="1" ht="18" customHeight="1" x14ac:dyDescent="0.25">
      <c r="B98" s="103" t="s">
        <v>309</v>
      </c>
      <c r="C98" s="264"/>
      <c r="D98" s="228">
        <v>45.099810257586263</v>
      </c>
      <c r="E98" s="198"/>
      <c r="F98" s="198"/>
      <c r="G98" s="198"/>
      <c r="H98" s="198"/>
      <c r="I98" s="222"/>
      <c r="J98" s="103" t="s">
        <v>309</v>
      </c>
      <c r="K98" s="264"/>
      <c r="L98" s="228">
        <v>47.245647003886731</v>
      </c>
      <c r="M98" s="198"/>
      <c r="N98" s="271"/>
      <c r="O98" s="271"/>
      <c r="P98" s="271"/>
    </row>
    <row r="99" spans="1:16" s="263" customFormat="1" ht="18" customHeight="1" x14ac:dyDescent="0.25">
      <c r="A99" s="272"/>
      <c r="B99" s="415">
        <v>1</v>
      </c>
      <c r="C99" s="208" t="s">
        <v>180</v>
      </c>
      <c r="D99" s="220">
        <v>11.446214668866157</v>
      </c>
      <c r="E99" s="222"/>
      <c r="F99" s="222"/>
      <c r="G99" s="222"/>
      <c r="H99" s="222"/>
      <c r="I99" s="222"/>
      <c r="J99" s="417">
        <v>1</v>
      </c>
      <c r="K99" s="208" t="s">
        <v>182</v>
      </c>
      <c r="L99" s="220">
        <v>14.321785356487648</v>
      </c>
      <c r="M99" s="222"/>
    </row>
    <row r="100" spans="1:16" s="263" customFormat="1" ht="18" customHeight="1" x14ac:dyDescent="0.25">
      <c r="A100" s="272"/>
      <c r="B100" s="415">
        <v>2</v>
      </c>
      <c r="C100" s="208" t="s">
        <v>185</v>
      </c>
      <c r="D100" s="220">
        <v>10.985477602427714</v>
      </c>
      <c r="E100" s="222"/>
      <c r="F100" s="222"/>
      <c r="G100" s="222"/>
      <c r="H100" s="222"/>
      <c r="I100" s="222"/>
      <c r="J100" s="417">
        <v>2</v>
      </c>
      <c r="K100" s="208" t="s">
        <v>180</v>
      </c>
      <c r="L100" s="220">
        <v>11.153014357143951</v>
      </c>
      <c r="M100" s="222"/>
    </row>
    <row r="101" spans="1:16" s="263" customFormat="1" ht="18" customHeight="1" x14ac:dyDescent="0.25">
      <c r="A101" s="272"/>
      <c r="B101" s="415">
        <v>3</v>
      </c>
      <c r="C101" s="208" t="s">
        <v>182</v>
      </c>
      <c r="D101" s="220">
        <v>8.0245010523846254</v>
      </c>
      <c r="E101" s="222"/>
      <c r="F101" s="222"/>
      <c r="G101" s="222"/>
      <c r="H101" s="222"/>
      <c r="I101" s="222"/>
      <c r="J101" s="417">
        <v>3</v>
      </c>
      <c r="K101" s="208" t="s">
        <v>185</v>
      </c>
      <c r="L101" s="220">
        <v>11.138405348996795</v>
      </c>
      <c r="M101" s="222"/>
    </row>
    <row r="102" spans="1:16" s="263" customFormat="1" ht="18" customHeight="1" x14ac:dyDescent="0.25">
      <c r="A102" s="272"/>
      <c r="B102" s="415">
        <v>4</v>
      </c>
      <c r="C102" s="208" t="s">
        <v>181</v>
      </c>
      <c r="D102" s="220">
        <v>7.677639724597368</v>
      </c>
      <c r="E102" s="222"/>
      <c r="F102" s="222"/>
      <c r="G102" s="222"/>
      <c r="H102" s="222"/>
      <c r="I102" s="222"/>
      <c r="J102" s="417">
        <v>4</v>
      </c>
      <c r="K102" s="208" t="s">
        <v>181</v>
      </c>
      <c r="L102" s="220">
        <v>6.8317207896748098</v>
      </c>
      <c r="M102" s="222"/>
    </row>
    <row r="103" spans="1:16" s="263" customFormat="1" ht="18" customHeight="1" x14ac:dyDescent="0.25">
      <c r="A103" s="272"/>
      <c r="B103" s="415">
        <v>5</v>
      </c>
      <c r="C103" s="208" t="s">
        <v>184</v>
      </c>
      <c r="D103" s="220">
        <v>6.9659772093104033</v>
      </c>
      <c r="E103" s="222"/>
      <c r="F103" s="222"/>
      <c r="G103" s="222"/>
      <c r="H103" s="222"/>
      <c r="I103" s="222"/>
      <c r="J103" s="417">
        <v>5</v>
      </c>
      <c r="K103" s="208" t="s">
        <v>358</v>
      </c>
      <c r="L103" s="220">
        <v>3.8007211515835255</v>
      </c>
      <c r="M103" s="222"/>
    </row>
    <row r="104" spans="1:16" s="263" customFormat="1" ht="18" customHeight="1" x14ac:dyDescent="0.25">
      <c r="A104" s="272"/>
      <c r="B104" s="416" t="s">
        <v>310</v>
      </c>
      <c r="C104" s="264"/>
      <c r="D104" s="228">
        <v>44.893601744198861</v>
      </c>
      <c r="E104" s="198"/>
      <c r="F104" s="198"/>
      <c r="G104" s="198"/>
      <c r="H104" s="198"/>
      <c r="I104" s="222"/>
      <c r="J104" s="416" t="s">
        <v>310</v>
      </c>
      <c r="K104" s="264"/>
      <c r="L104" s="228">
        <v>46.221744499318071</v>
      </c>
      <c r="M104" s="198"/>
      <c r="N104" s="271"/>
      <c r="O104" s="271"/>
      <c r="P104" s="271"/>
    </row>
    <row r="105" spans="1:16" s="263" customFormat="1" ht="18" customHeight="1" x14ac:dyDescent="0.25">
      <c r="A105" s="272"/>
      <c r="B105" s="415">
        <v>1</v>
      </c>
      <c r="C105" s="208" t="s">
        <v>180</v>
      </c>
      <c r="D105" s="220">
        <v>12.436764506574971</v>
      </c>
      <c r="E105" s="222"/>
      <c r="F105" s="222"/>
      <c r="G105" s="222"/>
      <c r="H105" s="222"/>
      <c r="I105" s="222"/>
      <c r="J105" s="417">
        <v>1</v>
      </c>
      <c r="K105" s="208" t="s">
        <v>182</v>
      </c>
      <c r="L105" s="220">
        <v>16.930581891011602</v>
      </c>
      <c r="M105" s="222"/>
    </row>
    <row r="106" spans="1:16" s="263" customFormat="1" ht="18" customHeight="1" x14ac:dyDescent="0.25">
      <c r="A106" s="272"/>
      <c r="B106" s="415">
        <v>2</v>
      </c>
      <c r="C106" s="208" t="s">
        <v>185</v>
      </c>
      <c r="D106" s="220">
        <v>10.521701781085007</v>
      </c>
      <c r="E106" s="222"/>
      <c r="F106" s="222"/>
      <c r="G106" s="222"/>
      <c r="H106" s="222"/>
      <c r="I106" s="222"/>
      <c r="J106" s="417">
        <v>2</v>
      </c>
      <c r="K106" s="208" t="s">
        <v>180</v>
      </c>
      <c r="L106" s="220">
        <v>10.332756488578598</v>
      </c>
      <c r="M106" s="222"/>
    </row>
    <row r="107" spans="1:16" s="263" customFormat="1" ht="18" customHeight="1" x14ac:dyDescent="0.25">
      <c r="A107" s="272"/>
      <c r="B107" s="415">
        <v>3</v>
      </c>
      <c r="C107" s="208" t="s">
        <v>182</v>
      </c>
      <c r="D107" s="220">
        <v>8.0329985744628285</v>
      </c>
      <c r="E107" s="222"/>
      <c r="F107" s="222"/>
      <c r="G107" s="222"/>
      <c r="H107" s="222"/>
      <c r="I107" s="222"/>
      <c r="J107" s="417">
        <v>3</v>
      </c>
      <c r="K107" s="208" t="s">
        <v>185</v>
      </c>
      <c r="L107" s="220">
        <v>9.6291347974369028</v>
      </c>
      <c r="M107" s="222"/>
    </row>
    <row r="108" spans="1:16" s="263" customFormat="1" ht="18" customHeight="1" x14ac:dyDescent="0.25">
      <c r="A108" s="272"/>
      <c r="B108" s="415">
        <v>4</v>
      </c>
      <c r="C108" s="208" t="s">
        <v>183</v>
      </c>
      <c r="D108" s="220">
        <v>6.9743049780983153</v>
      </c>
      <c r="E108" s="222"/>
      <c r="F108" s="222"/>
      <c r="G108" s="222"/>
      <c r="H108" s="222"/>
      <c r="I108" s="222"/>
      <c r="J108" s="417">
        <v>4</v>
      </c>
      <c r="K108" s="208" t="s">
        <v>181</v>
      </c>
      <c r="L108" s="220">
        <v>5.5537552932646657</v>
      </c>
      <c r="M108" s="222"/>
    </row>
    <row r="109" spans="1:16" s="263" customFormat="1" ht="18" customHeight="1" x14ac:dyDescent="0.25">
      <c r="A109" s="272"/>
      <c r="B109" s="415">
        <v>5</v>
      </c>
      <c r="C109" s="208" t="s">
        <v>184</v>
      </c>
      <c r="D109" s="220">
        <v>6.927831903977741</v>
      </c>
      <c r="E109" s="222"/>
      <c r="F109" s="222"/>
      <c r="G109" s="222"/>
      <c r="H109" s="222"/>
      <c r="I109" s="222"/>
      <c r="J109" s="417">
        <v>5</v>
      </c>
      <c r="K109" s="208" t="s">
        <v>186</v>
      </c>
      <c r="L109" s="220">
        <v>3.7755160290262975</v>
      </c>
      <c r="M109" s="222"/>
    </row>
    <row r="110" spans="1:16" ht="7.15" customHeight="1" x14ac:dyDescent="0.2">
      <c r="B110" s="241"/>
      <c r="C110" s="241"/>
      <c r="D110" s="242"/>
      <c r="E110" s="242"/>
      <c r="F110" s="242"/>
      <c r="G110" s="242"/>
      <c r="H110" s="242"/>
      <c r="I110" s="241"/>
      <c r="J110" s="241"/>
      <c r="K110" s="241"/>
      <c r="L110" s="241"/>
      <c r="M110" s="241"/>
      <c r="N110" s="241"/>
      <c r="O110" s="241"/>
      <c r="P110" s="241"/>
    </row>
    <row r="111" spans="1:16" ht="6" customHeight="1" x14ac:dyDescent="0.2"/>
    <row r="112" spans="1:16" x14ac:dyDescent="0.2">
      <c r="B112" s="299" t="s">
        <v>347</v>
      </c>
    </row>
    <row r="113" spans="2:2" x14ac:dyDescent="0.2">
      <c r="B113" s="298" t="s">
        <v>346</v>
      </c>
    </row>
  </sheetData>
  <mergeCells count="8">
    <mergeCell ref="M8:N9"/>
    <mergeCell ref="O8:P9"/>
    <mergeCell ref="B8:C10"/>
    <mergeCell ref="J8:K10"/>
    <mergeCell ref="D8:D10"/>
    <mergeCell ref="E8:F9"/>
    <mergeCell ref="G8:H9"/>
    <mergeCell ref="L8:L10"/>
  </mergeCells>
  <conditionalFormatting sqref="D32">
    <cfRule type="expression" dxfId="17" priority="26">
      <formula>D32&lt;5</formula>
    </cfRule>
  </conditionalFormatting>
  <conditionalFormatting sqref="D33:D59">
    <cfRule type="expression" dxfId="16" priority="25">
      <formula>D33&lt;5</formula>
    </cfRule>
  </conditionalFormatting>
  <conditionalFormatting sqref="D61:D68 D74:D84 D70:D72">
    <cfRule type="expression" dxfId="15" priority="24">
      <formula>D61&lt;5</formula>
    </cfRule>
  </conditionalFormatting>
  <conditionalFormatting sqref="D89:D95">
    <cfRule type="expression" dxfId="14" priority="23">
      <formula>D89&lt;5</formula>
    </cfRule>
  </conditionalFormatting>
  <conditionalFormatting sqref="L61:L72 L84">
    <cfRule type="expression" dxfId="13" priority="13">
      <formula>L61&lt;5</formula>
    </cfRule>
  </conditionalFormatting>
  <conditionalFormatting sqref="L44">
    <cfRule type="expression" dxfId="12" priority="14">
      <formula>L44&lt;5</formula>
    </cfRule>
  </conditionalFormatting>
  <conditionalFormatting sqref="L32">
    <cfRule type="expression" dxfId="11" priority="8">
      <formula>L32&lt;5</formula>
    </cfRule>
  </conditionalFormatting>
  <conditionalFormatting sqref="L33:L43">
    <cfRule type="expression" dxfId="10" priority="7">
      <formula>L33&lt;5</formula>
    </cfRule>
  </conditionalFormatting>
  <conditionalFormatting sqref="L45:L59">
    <cfRule type="expression" dxfId="9" priority="6">
      <formula>L45&lt;5</formula>
    </cfRule>
  </conditionalFormatting>
  <conditionalFormatting sqref="D73">
    <cfRule type="expression" dxfId="8" priority="5">
      <formula>D73&lt;5</formula>
    </cfRule>
  </conditionalFormatting>
  <conditionalFormatting sqref="L74:L83">
    <cfRule type="expression" dxfId="7" priority="4">
      <formula>L74&lt;5</formula>
    </cfRule>
  </conditionalFormatting>
  <conditionalFormatting sqref="L73">
    <cfRule type="expression" dxfId="6" priority="3">
      <formula>L73&lt;5</formula>
    </cfRule>
  </conditionalFormatting>
  <conditionalFormatting sqref="L89:L95">
    <cfRule type="expression" dxfId="5" priority="1">
      <formula>L89&lt;5</formula>
    </cfRule>
  </conditionalFormatting>
  <hyperlinks>
    <hyperlink ref="P5" location="ÍNDICE!B29" display="ÍNDICE" xr:uid="{00000000-0004-0000-0800-000000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1" id="{7339E603-7A5B-4BE3-928B-EF99E801D60B}">
            <xm:f>+#REF!&lt;5</xm:f>
            <x14:dxf>
              <font>
                <strike/>
              </font>
            </x14:dxf>
          </x14:cfRule>
          <xm:sqref>D85:D87 L85:L87</xm:sqref>
        </x14:conditionalFormatting>
        <x14:conditionalFormatting xmlns:xm="http://schemas.microsoft.com/office/excel/2006/main">
          <x14:cfRule type="expression" priority="19" id="{459E9FB2-0F64-4B71-9FCB-D7F9514D2325}">
            <xm:f>+#REF!&lt;5</xm:f>
            <x14:dxf>
              <font>
                <strike/>
              </font>
            </x14:dxf>
          </x14:cfRule>
          <xm:sqref>L99:L103 D99:D103</xm:sqref>
        </x14:conditionalFormatting>
        <x14:conditionalFormatting xmlns:xm="http://schemas.microsoft.com/office/excel/2006/main">
          <x14:cfRule type="expression" priority="17" id="{44CD874A-2B40-4912-A6E7-D2A19760FE68}">
            <xm:f>+#REF!&lt;5</xm:f>
            <x14:dxf>
              <font>
                <strike/>
              </font>
            </x14:dxf>
          </x14:cfRule>
          <xm:sqref>L105:L109 D105:D109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LEER</vt:lpstr>
      <vt:lpstr>COMPROBAC</vt:lpstr>
      <vt:lpstr>ÍNDICE</vt:lpstr>
      <vt:lpstr>SINOPSIS</vt:lpstr>
      <vt:lpstr>RELACIÓN ACTIVIDAD</vt:lpstr>
      <vt:lpstr>POB.OCUPADA</vt:lpstr>
      <vt:lpstr>POB.PARADA</vt:lpstr>
      <vt:lpstr>HOGARES</vt:lpstr>
      <vt:lpstr>NACIONALIDAD</vt:lpstr>
      <vt:lpstr>CCAA</vt:lpstr>
      <vt:lpstr>SERIES</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Encuesta de Población Activa 4T 2025</dc:title>
  <dc:creator>D.G. de Economía e Industria. Comunidad de Madrid</dc:creator>
  <cp:keywords>EPA, paro, activos, ocupados, encuesta de población activa</cp:keywords>
  <cp:lastModifiedBy>D.G. de Economía e Industria. Comunidad de Madrid</cp:lastModifiedBy>
  <dcterms:created xsi:type="dcterms:W3CDTF">2021-05-18T12:51:47Z</dcterms:created>
  <dcterms:modified xsi:type="dcterms:W3CDTF">2026-01-27T10:09:10Z</dcterms:modified>
</cp:coreProperties>
</file>