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3.xml" ContentType="application/vnd.openxmlformats-officedocument.drawing+xml"/>
  <Override PartName="/xl/charts/chart14.xml" ContentType="application/vnd.openxmlformats-officedocument.drawingml.chart+xml"/>
  <Override PartName="/xl/drawings/drawing14.xml" ContentType="application/vnd.openxmlformats-officedocument.drawing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7.xml" ContentType="application/vnd.openxmlformats-officedocument.drawing+xml"/>
  <Override PartName="/xl/charts/chart20.xml" ContentType="application/vnd.openxmlformats-officedocument.drawingml.chart+xml"/>
  <Override PartName="/xl/drawings/drawing18.xml" ContentType="application/vnd.openxmlformats-officedocument.drawing+xml"/>
  <Override PartName="/xl/charts/chart21.xml" ContentType="application/vnd.openxmlformats-officedocument.drawingml.chart+xml"/>
  <Override PartName="/xl/drawings/drawing19.xml" ContentType="application/vnd.openxmlformats-officedocument.drawing+xml"/>
  <Override PartName="/xl/charts/chart22.xml" ContentType="application/vnd.openxmlformats-officedocument.drawingml.chart+xml"/>
  <Override PartName="/xl/drawings/drawing20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21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22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23.xml" ContentType="application/vnd.openxmlformats-officedocument.drawing+xml"/>
  <Override PartName="/xl/charts/chart31.xml" ContentType="application/vnd.openxmlformats-officedocument.drawingml.chart+xml"/>
  <Override PartName="/xl/drawings/drawing24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25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26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27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28.xml" ContentType="application/vnd.openxmlformats-officedocument.drawing+xml"/>
  <Override PartName="/xl/charts/chart40.xml" ContentType="application/vnd.openxmlformats-officedocument.drawingml.chart+xml"/>
  <Override PartName="/xl/drawings/drawing29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30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46.xml" ContentType="application/vnd.openxmlformats-officedocument.drawingml.chart+xml"/>
  <Override PartName="/xl/drawings/drawing33.xml" ContentType="application/vnd.openxmlformats-officedocument.drawing+xml"/>
  <Override PartName="/xl/charts/chart47.xml" ContentType="application/vnd.openxmlformats-officedocument.drawingml.chart+xml"/>
  <Override PartName="/xl/drawings/drawing34.xml" ContentType="application/vnd.openxmlformats-officedocument.drawing+xml"/>
  <Override PartName="/xl/charts/chart48.xml" ContentType="application/vnd.openxmlformats-officedocument.drawingml.chart+xml"/>
  <Override PartName="/xl/drawings/drawing35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36.xml" ContentType="application/vnd.openxmlformats-officedocument.drawing+xml"/>
  <Override PartName="/xl/charts/chart51.xml" ContentType="application/vnd.openxmlformats-officedocument.drawingml.chart+xml"/>
  <Override PartName="/xl/drawings/drawing37.xml" ContentType="application/vnd.openxmlformats-officedocument.drawing+xml"/>
  <Override PartName="/xl/charts/chart52.xml" ContentType="application/vnd.openxmlformats-officedocument.drawingml.chart+xml"/>
  <Override PartName="/xl/drawings/drawing38.xml" ContentType="application/vnd.openxmlformats-officedocument.drawing+xml"/>
  <Override PartName="/xl/charts/chart53.xml" ContentType="application/vnd.openxmlformats-officedocument.drawingml.chart+xml"/>
  <Override PartName="/xl/drawings/drawing39.xml" ContentType="application/vnd.openxmlformats-officedocument.drawing+xml"/>
  <Override PartName="/xl/charts/chart54.xml" ContentType="application/vnd.openxmlformats-officedocument.drawingml.chart+xml"/>
  <Override PartName="/xl/drawings/drawing40.xml" ContentType="application/vnd.openxmlformats-officedocument.drawing+xml"/>
  <Override PartName="/xl/charts/chart55.xml" ContentType="application/vnd.openxmlformats-officedocument.drawingml.chart+xml"/>
  <Override PartName="/xl/drawings/drawing41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42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43.xml" ContentType="application/vnd.openxmlformats-officedocument.drawing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44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68.xml" ContentType="application/vnd.openxmlformats-officedocument.drawingml.chart+xml"/>
  <Override PartName="/xl/drawings/drawing47.xml" ContentType="application/vnd.openxmlformats-officedocument.drawing+xml"/>
  <Override PartName="/xl/charts/chart69.xml" ContentType="application/vnd.openxmlformats-officedocument.drawingml.chart+xml"/>
  <Override PartName="/xl/drawings/drawing48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9.xml" ContentType="application/vnd.openxmlformats-officedocument.drawing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50.xml" ContentType="application/vnd.openxmlformats-officedocument.drawing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51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52.xml" ContentType="application/vnd.openxmlformats-officedocument.drawing+xml"/>
  <Override PartName="/xl/charts/chart86.xml" ContentType="application/vnd.openxmlformats-officedocument.drawingml.chart+xml"/>
  <Override PartName="/xl/drawings/drawing53.xml" ContentType="application/vnd.openxmlformats-officedocument.drawing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54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drawings/drawing61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62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charts/chart99.xml" ContentType="application/vnd.openxmlformats-officedocument.drawingml.chart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67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68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drawings/drawing69.xml" ContentType="application/vnd.openxmlformats-officedocument.drawing+xml"/>
  <Override PartName="/xl/charts/chart112.xml" ContentType="application/vnd.openxmlformats-officedocument.drawingml.chart+xml"/>
  <Override PartName="/xl/drawings/drawing70.xml" ContentType="application/vnd.openxmlformats-officedocument.drawing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drawings/drawing71.xml" ContentType="application/vnd.openxmlformats-officedocument.drawing+xml"/>
  <Override PartName="/xl/charts/chart123.xml" ContentType="application/vnd.openxmlformats-officedocument.drawingml.chart+xml"/>
  <Override PartName="/xl/drawings/drawing72.xml" ContentType="application/vnd.openxmlformats-officedocument.drawing+xml"/>
  <Override PartName="/xl/charts/chart124.xml" ContentType="application/vnd.openxmlformats-officedocument.drawingml.chart+xml"/>
  <Override PartName="/xl/drawings/drawing73.xml" ContentType="application/vnd.openxmlformats-officedocument.drawing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74.xml" ContentType="application/vnd.openxmlformats-officedocument.drawing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drawings/drawing75.xml" ContentType="application/vnd.openxmlformats-officedocument.drawing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76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77.xml" ContentType="application/vnd.openxmlformats-officedocument.drawing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drawings/drawing78.xml" ContentType="application/vnd.openxmlformats-officedocument.drawing+xml"/>
  <Override PartName="/xl/charts/chart135.xml" ContentType="application/vnd.openxmlformats-officedocument.drawingml.chart+xml"/>
  <Override PartName="/xl/drawings/drawing79.xml" ContentType="application/vnd.openxmlformats-officedocument.drawing+xml"/>
  <Override PartName="/xl/charts/chart136.xml" ContentType="application/vnd.openxmlformats-officedocument.drawingml.chart+xml"/>
  <Override PartName="/xl/drawings/drawing80.xml" ContentType="application/vnd.openxmlformats-officedocument.drawing+xml"/>
  <Override PartName="/xl/charts/chart137.xml" ContentType="application/vnd.openxmlformats-officedocument.drawingml.chart+xml"/>
  <Override PartName="/xl/drawings/drawing81.xml" ContentType="application/vnd.openxmlformats-officedocument.drawing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drawings/drawing82.xml" ContentType="application/vnd.openxmlformats-officedocument.drawing+xml"/>
  <Override PartName="/xl/charts/chart146.xml" ContentType="application/vnd.openxmlformats-officedocument.drawingml.chart+xml"/>
  <Override PartName="/xl/drawings/drawing83.xml" ContentType="application/vnd.openxmlformats-officedocument.drawing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drawings/drawing84.xml" ContentType="application/vnd.openxmlformats-officedocument.drawing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drawings/drawing85.xml" ContentType="application/vnd.openxmlformats-officedocument.drawing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charts/chart155.xml" ContentType="application/vnd.openxmlformats-officedocument.drawingml.chart+xml"/>
  <Override PartName="/xl/drawings/drawing90.xml" ContentType="application/vnd.openxmlformats-officedocument.drawing+xml"/>
  <Override PartName="/xl/charts/chart156.xml" ContentType="application/vnd.openxmlformats-officedocument.drawingml.chart+xml"/>
  <Override PartName="/xl/drawings/drawing91.xml" ContentType="application/vnd.openxmlformats-officedocument.drawing+xml"/>
  <Override PartName="/xl/charts/chart157.xml" ContentType="application/vnd.openxmlformats-officedocument.drawingml.chart+xml"/>
  <Override PartName="/xl/drawings/drawing92.xml" ContentType="application/vnd.openxmlformats-officedocument.drawing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160.xml" ContentType="application/vnd.openxmlformats-officedocument.drawingml.chart+xml"/>
  <Override PartName="/xl/drawings/drawing95.xml" ContentType="application/vnd.openxmlformats-officedocument.drawing+xml"/>
  <Override PartName="/xl/charts/chart161.xml" ContentType="application/vnd.openxmlformats-officedocument.drawingml.chart+xml"/>
  <Override PartName="/xl/drawings/drawing96.xml" ContentType="application/vnd.openxmlformats-officedocument.drawing+xml"/>
  <Override PartName="/xl/charts/chart162.xml" ContentType="application/vnd.openxmlformats-officedocument.drawingml.chart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charts/chart163.xml" ContentType="application/vnd.openxmlformats-officedocument.drawingml.chart+xml"/>
  <Override PartName="/xl/drawings/drawing99.xml" ContentType="application/vnd.openxmlformats-officedocument.drawing+xml"/>
  <Override PartName="/xl/charts/chart164.xml" ContentType="application/vnd.openxmlformats-officedocument.drawingml.chart+xml"/>
  <Override PartName="/xl/drawings/drawing100.xml" ContentType="application/vnd.openxmlformats-officedocument.drawing+xml"/>
  <Override PartName="/xl/charts/chart165.xml" ContentType="application/vnd.openxmlformats-officedocument.drawingml.chart+xml"/>
  <Override PartName="/xl/drawings/drawing101.xml" ContentType="application/vnd.openxmlformats-officedocument.drawing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168.xml" ContentType="application/vnd.openxmlformats-officedocument.drawingml.chart+xml"/>
  <Override PartName="/xl/drawings/drawing104.xml" ContentType="application/vnd.openxmlformats-officedocument.drawing+xml"/>
  <Override PartName="/xl/charts/chart169.xml" ContentType="application/vnd.openxmlformats-officedocument.drawingml.chart+xml"/>
  <Override PartName="/xl/drawings/drawing105.xml" ContentType="application/vnd.openxmlformats-officedocument.drawing+xml"/>
  <Override PartName="/xl/charts/chart170.xml" ContentType="application/vnd.openxmlformats-officedocument.drawingml.chart+xml"/>
  <Override PartName="/xl/drawings/drawing106.xml" ContentType="application/vnd.openxmlformats-officedocument.drawing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charts/chart173.xml" ContentType="application/vnd.openxmlformats-officedocument.drawingml.chart+xml"/>
  <Override PartName="/xl/drawings/drawing109.xml" ContentType="application/vnd.openxmlformats-officedocument.drawing+xml"/>
  <Override PartName="/xl/charts/chart174.xml" ContentType="application/vnd.openxmlformats-officedocument.drawingml.chart+xml"/>
  <Override PartName="/xl/drawings/drawing110.xml" ContentType="application/vnd.openxmlformats-officedocument.drawing+xml"/>
  <Override PartName="/xl/charts/chart175.xml" ContentType="application/vnd.openxmlformats-officedocument.drawingml.chart+xml"/>
  <Override PartName="/xl/drawings/drawing111.xml" ContentType="application/vnd.openxmlformats-officedocument.drawing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drawings/drawing112.xml" ContentType="application/vnd.openxmlformats-officedocument.drawing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drawings/drawing113.xml" ContentType="application/vnd.openxmlformats-officedocument.drawing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cmadrid\Desktop\Trabajo\Impacto positivo COVID\"/>
    </mc:Choice>
  </mc:AlternateContent>
  <bookViews>
    <workbookView xWindow="-110" yWindow="-110" windowWidth="15040" windowHeight="7160" tabRatio="939" activeTab="5"/>
  </bookViews>
  <sheets>
    <sheet name="Índice ámbitos y subámbitos" sheetId="2" r:id="rId1"/>
    <sheet name="Índice Digitalizacion Acelerada" sheetId="6" r:id="rId2"/>
    <sheet name="Índice I+i" sheetId="43" r:id="rId3"/>
    <sheet name="Índice Cambios Sociales" sheetId="53" r:id="rId4"/>
    <sheet name="Índice Transición Ecológica" sheetId="77" r:id="rId5"/>
    <sheet name="Índice sectores estratégicos" sheetId="96" r:id="rId6"/>
    <sheet name="1.1.1" sheetId="12" r:id="rId7"/>
    <sheet name="1.1.2" sheetId="8" r:id="rId8"/>
    <sheet name="1.1.3" sheetId="5" r:id="rId9"/>
    <sheet name="1.1.4" sheetId="28" r:id="rId10"/>
    <sheet name="1.1.5" sheetId="29" r:id="rId11"/>
    <sheet name="1.2.1" sheetId="139" r:id="rId12"/>
    <sheet name="1.2.2" sheetId="13" r:id="rId13"/>
    <sheet name="1.2.3" sheetId="14" r:id="rId14"/>
    <sheet name="1.3.1" sheetId="9" r:id="rId15"/>
    <sheet name="1.3.2" sheetId="10" r:id="rId16"/>
    <sheet name="1.3.3" sheetId="15" r:id="rId17"/>
    <sheet name="1.3.4" sheetId="16" r:id="rId18"/>
    <sheet name="1.4.1" sheetId="11" r:id="rId19"/>
    <sheet name="1.4.2" sheetId="17" r:id="rId20"/>
    <sheet name="1.4.3" sheetId="18" r:id="rId21"/>
    <sheet name="1.4.4" sheetId="19" r:id="rId22"/>
    <sheet name="1.4.5" sheetId="20" r:id="rId23"/>
    <sheet name="1.4.6" sheetId="21" r:id="rId24"/>
    <sheet name="1.4.7" sheetId="22" r:id="rId25"/>
    <sheet name="1.5.1" sheetId="26" r:id="rId26"/>
    <sheet name="1.5.2" sheetId="124" r:id="rId27"/>
    <sheet name="1.5.3" sheetId="125" r:id="rId28"/>
    <sheet name="1.5.4" sheetId="126" r:id="rId29"/>
    <sheet name="1.5.5" sheetId="127" r:id="rId30"/>
    <sheet name="1.6.1" sheetId="36" r:id="rId31"/>
    <sheet name="1.6.2" sheetId="34" r:id="rId32"/>
    <sheet name="1.6.3" sheetId="23" r:id="rId33"/>
    <sheet name="1.7.1" sheetId="128" r:id="rId34"/>
    <sheet name="1.7.2" sheetId="129" r:id="rId35"/>
    <sheet name="1.7.3" sheetId="130" r:id="rId36"/>
    <sheet name="1.7.4" sheetId="131" r:id="rId37"/>
    <sheet name="1.7.5" sheetId="24" r:id="rId38"/>
    <sheet name="1.7.6" sheetId="42" r:id="rId39"/>
    <sheet name="1.8.1" sheetId="76" r:id="rId40"/>
    <sheet name="2.1.1" sheetId="44" r:id="rId41"/>
    <sheet name="2.2.1" sheetId="45" r:id="rId42"/>
    <sheet name="2.2.2" sheetId="46" r:id="rId43"/>
    <sheet name="2.3.1" sheetId="47" r:id="rId44"/>
    <sheet name="2.3.2" sheetId="48" r:id="rId45"/>
    <sheet name="2.3.3" sheetId="49" r:id="rId46"/>
    <sheet name="2.3.4" sheetId="50" r:id="rId47"/>
    <sheet name="2.4.1" sheetId="52" r:id="rId48"/>
    <sheet name="3.1.1" sheetId="54" r:id="rId49"/>
    <sheet name="3.1.2" sheetId="55" r:id="rId50"/>
    <sheet name="3.2.1" sheetId="56" r:id="rId51"/>
    <sheet name="3.2.2" sheetId="57" r:id="rId52"/>
    <sheet name="3.2.3" sheetId="58" r:id="rId53"/>
    <sheet name="3.2.4" sheetId="59" r:id="rId54"/>
    <sheet name="3.2.5" sheetId="60" r:id="rId55"/>
    <sheet name="3.2.6" sheetId="61" r:id="rId56"/>
    <sheet name="3.3.1" sheetId="62" r:id="rId57"/>
    <sheet name="3.3.2" sheetId="63" r:id="rId58"/>
    <sheet name="3.4.1" sheetId="64" r:id="rId59"/>
    <sheet name="3.5.1" sheetId="65" r:id="rId60"/>
    <sheet name="3.5.2" sheetId="66" r:id="rId61"/>
    <sheet name="3.5.3" sheetId="67" r:id="rId62"/>
    <sheet name="3.5.4" sheetId="68" r:id="rId63"/>
    <sheet name="3.5.5" sheetId="69" r:id="rId64"/>
    <sheet name="3.5.6" sheetId="70" r:id="rId65"/>
    <sheet name="3.6.1" sheetId="71" r:id="rId66"/>
    <sheet name="3.6.2" sheetId="72" r:id="rId67"/>
    <sheet name="3.6.3" sheetId="73" r:id="rId68"/>
    <sheet name="3.6.4" sheetId="74" r:id="rId69"/>
    <sheet name="4.1.1" sheetId="78" r:id="rId70"/>
    <sheet name="4.1.2" sheetId="79" r:id="rId71"/>
    <sheet name="4.1.3" sheetId="80" r:id="rId72"/>
    <sheet name="4.1.4" sheetId="81" r:id="rId73"/>
    <sheet name="4.1.5" sheetId="82" r:id="rId74"/>
    <sheet name="4.1.6" sheetId="83" r:id="rId75"/>
    <sheet name="4.1.7" sheetId="84" r:id="rId76"/>
    <sheet name="4.2.1" sheetId="85" r:id="rId77"/>
    <sheet name="4.2.2" sheetId="86" r:id="rId78"/>
    <sheet name="4.2.3" sheetId="87" r:id="rId79"/>
    <sheet name="4.2.4" sheetId="88" r:id="rId80"/>
    <sheet name="4.3.1" sheetId="89" r:id="rId81"/>
    <sheet name="4.3.2" sheetId="90" r:id="rId82"/>
    <sheet name="4.3.3" sheetId="91" r:id="rId83"/>
    <sheet name="4.3.4" sheetId="92" r:id="rId84"/>
    <sheet name="4.3.5" sheetId="93" r:id="rId85"/>
    <sheet name="4.3.6" sheetId="94" r:id="rId86"/>
    <sheet name="4.3.7" sheetId="95" r:id="rId87"/>
    <sheet name="5.1.1" sheetId="97" r:id="rId88"/>
    <sheet name="5.1.2" sheetId="98" r:id="rId89"/>
    <sheet name="5.1.3" sheetId="99" r:id="rId90"/>
    <sheet name="5.1.4" sheetId="132" r:id="rId91"/>
    <sheet name="5.1.5" sheetId="101" r:id="rId92"/>
    <sheet name="5.2.1" sheetId="121" r:id="rId93"/>
    <sheet name="5.2.2" sheetId="102" r:id="rId94"/>
    <sheet name="5.2.3" sheetId="103" r:id="rId95"/>
    <sheet name="5.2.4" sheetId="133" r:id="rId96"/>
    <sheet name="5.3.1" sheetId="122" r:id="rId97"/>
    <sheet name="5.3.2" sheetId="106" r:id="rId98"/>
    <sheet name="5.3.3" sheetId="107" r:id="rId99"/>
    <sheet name="5.3.4" sheetId="134" r:id="rId100"/>
    <sheet name="5.3.5" sheetId="109" r:id="rId101"/>
    <sheet name="5.4.1" sheetId="123" r:id="rId102"/>
    <sheet name="5.4.2" sheetId="110" r:id="rId103"/>
    <sheet name="5.4.3" sheetId="111" r:id="rId104"/>
    <sheet name="5.4.4" sheetId="135" r:id="rId105"/>
    <sheet name="5.4.5" sheetId="113" r:id="rId106"/>
    <sheet name="5.5.1" sheetId="136" r:id="rId107"/>
    <sheet name="5.5.2" sheetId="114" r:id="rId108"/>
    <sheet name="5.5.3" sheetId="115" r:id="rId109"/>
    <sheet name="5.5.4" sheetId="137" r:id="rId110"/>
    <sheet name="5.6.1" sheetId="118" r:id="rId111"/>
    <sheet name="5.6.2" sheetId="119" r:id="rId112"/>
    <sheet name="5.6.3" sheetId="120" r:id="rId113"/>
    <sheet name="Anexo1.CNAEs Act Estrat " sheetId="3" r:id="rId114"/>
    <sheet name="Anexo 2.CNAEs Datacomex" sheetId="140" r:id="rId115"/>
  </sheets>
  <definedNames>
    <definedName name="__xlchart.v1.0" hidden="1">'1.1.3'!$B$39:$B$51</definedName>
    <definedName name="__xlchart.v1.1" hidden="1">'1.1.3'!$C$39:$C$51</definedName>
    <definedName name="__xlchart.v1.10" hidden="1">'4.3.3'!$B$39:$B$48</definedName>
    <definedName name="__xlchart.v1.11" hidden="1">'4.3.3'!$C$39:$C$48</definedName>
    <definedName name="__xlchart.v1.2" hidden="1">'2.1.1'!$B$86:$B$96</definedName>
    <definedName name="__xlchart.v1.3" hidden="1">'2.1.1'!$C$86:$C$96</definedName>
    <definedName name="__xlchart.v1.4" hidden="1">'2.3.1'!$B$87:$B$98</definedName>
    <definedName name="__xlchart.v1.5" hidden="1">'2.3.1'!$C$87:$C$98</definedName>
    <definedName name="__xlchart.v1.6" hidden="1">'2.3.2'!$B$39:$B$49</definedName>
    <definedName name="__xlchart.v1.7" hidden="1">'2.3.2'!$C$39:$C$49</definedName>
    <definedName name="__xlchart.v1.8" hidden="1">'4.3.2'!$B$39:$B$46</definedName>
    <definedName name="__xlchart.v1.9" hidden="1">'4.3.2'!$C$39:$C$46</definedName>
    <definedName name="_xlnm._FilterDatabase" localSheetId="6" hidden="1">'1.1.1'!$B$55:$E$55</definedName>
    <definedName name="_xlnm._FilterDatabase" localSheetId="7" hidden="1">'1.1.2'!$B$39:$C$39</definedName>
    <definedName name="_xlnm._FilterDatabase" localSheetId="8" hidden="1">'1.1.3'!$B$38:$C$38</definedName>
    <definedName name="_xlnm._FilterDatabase" localSheetId="20" hidden="1">'1.4.3'!$B$38:$C$38</definedName>
    <definedName name="_xlnm._FilterDatabase" localSheetId="22" hidden="1">'1.4.5'!$B$38:$D$38</definedName>
    <definedName name="_xlnm._FilterDatabase" localSheetId="25" hidden="1">'1.5.1'!$B$64:$E$64</definedName>
    <definedName name="_xlnm._FilterDatabase" localSheetId="40" hidden="1">'2.1.1'!$B$85:$C$85</definedName>
    <definedName name="_xlnm._FilterDatabase" localSheetId="43" hidden="1">'2.3.1'!$B$86:$C$86</definedName>
    <definedName name="_xlnm._FilterDatabase" localSheetId="44" hidden="1">'2.3.2'!$B$38:$C$38</definedName>
    <definedName name="_xlnm._FilterDatabase" localSheetId="46" hidden="1">'2.3.4'!$B$40:$C$40</definedName>
    <definedName name="_xlnm._FilterDatabase" localSheetId="51" hidden="1">'3.2.2'!$B$19:$D$19</definedName>
    <definedName name="_xlnm._FilterDatabase" localSheetId="81" hidden="1">'4.3.2'!$B$38:$C$38</definedName>
    <definedName name="_xlnm._FilterDatabase" localSheetId="82" hidden="1">'4.3.3'!$B$38:$C$38</definedName>
    <definedName name="_xlnm._FilterDatabase" localSheetId="86" hidden="1">'4.3.7'!$B$37:$D$37</definedName>
  </definedNames>
  <calcPr calcId="162913"/>
</workbook>
</file>

<file path=xl/calcChain.xml><?xml version="1.0" encoding="utf-8"?>
<calcChain xmlns="http://schemas.openxmlformats.org/spreadsheetml/2006/main">
  <c r="N30" i="107" l="1"/>
  <c r="N29" i="107"/>
  <c r="AJ22" i="107"/>
  <c r="AI22" i="107"/>
  <c r="AH22" i="107"/>
  <c r="AG22" i="107"/>
  <c r="AF22" i="107"/>
  <c r="AE22" i="107"/>
  <c r="AD22" i="107"/>
  <c r="AC22" i="107"/>
  <c r="AB22" i="107"/>
  <c r="AA22" i="107"/>
  <c r="Z22" i="107"/>
  <c r="Y22" i="107"/>
  <c r="X22" i="107"/>
  <c r="W22" i="107"/>
  <c r="V22" i="107"/>
  <c r="U22" i="107"/>
  <c r="T22" i="107"/>
  <c r="S22" i="107"/>
  <c r="R22" i="107"/>
  <c r="Q22" i="107"/>
  <c r="P22" i="107"/>
  <c r="O22" i="107"/>
  <c r="N22" i="107"/>
  <c r="M22" i="107"/>
  <c r="L22" i="107"/>
  <c r="K22" i="107"/>
  <c r="J22" i="107"/>
  <c r="I22" i="107"/>
  <c r="H22" i="107"/>
  <c r="G22" i="107"/>
  <c r="F22" i="107"/>
  <c r="E22" i="107"/>
  <c r="D22" i="107"/>
  <c r="C43" i="94"/>
  <c r="C41" i="94"/>
  <c r="C40" i="94"/>
  <c r="C39" i="94"/>
  <c r="C38" i="94"/>
  <c r="C37" i="94"/>
  <c r="J28" i="92"/>
  <c r="C28" i="92"/>
  <c r="V27" i="92"/>
  <c r="U27" i="92"/>
  <c r="T27" i="92"/>
  <c r="S27" i="92"/>
  <c r="R27" i="92"/>
  <c r="Q27" i="92"/>
  <c r="P27" i="92"/>
  <c r="O27" i="92"/>
  <c r="N27" i="92"/>
  <c r="M27" i="92"/>
  <c r="L27" i="92"/>
  <c r="K27" i="92"/>
  <c r="J27" i="92"/>
  <c r="I27" i="92"/>
  <c r="H27" i="92"/>
  <c r="G27" i="92"/>
  <c r="F27" i="92"/>
  <c r="E27" i="92"/>
  <c r="D27" i="92"/>
  <c r="C27" i="92"/>
  <c r="H140" i="91"/>
  <c r="G140" i="91"/>
  <c r="F140" i="91"/>
  <c r="E140" i="91"/>
  <c r="D140" i="91"/>
  <c r="C140" i="91"/>
  <c r="H139" i="91"/>
  <c r="G139" i="91"/>
  <c r="F139" i="91"/>
  <c r="F141" i="91" s="1"/>
  <c r="E139" i="91"/>
  <c r="D139" i="91"/>
  <c r="C139" i="91"/>
  <c r="F63" i="91"/>
  <c r="F62" i="91"/>
  <c r="C48" i="91"/>
  <c r="F63" i="90"/>
  <c r="F62" i="90"/>
  <c r="C46" i="90"/>
  <c r="B88" i="89"/>
  <c r="B87" i="89"/>
  <c r="B86" i="89"/>
  <c r="B85" i="89"/>
  <c r="B84" i="89"/>
  <c r="B83" i="89"/>
  <c r="B82" i="89"/>
  <c r="B81" i="89"/>
  <c r="B80" i="89"/>
  <c r="B79" i="89"/>
  <c r="B78" i="89"/>
  <c r="B77" i="89"/>
  <c r="B76" i="89"/>
  <c r="F45" i="86"/>
  <c r="E45" i="86"/>
  <c r="D45" i="86"/>
  <c r="C45" i="86"/>
  <c r="F44" i="86"/>
  <c r="E44" i="86"/>
  <c r="D44" i="86"/>
  <c r="C44" i="86"/>
  <c r="F43" i="86"/>
  <c r="E43" i="86"/>
  <c r="D43" i="86"/>
  <c r="C43" i="86"/>
  <c r="C82" i="85"/>
  <c r="C81" i="85"/>
  <c r="C80" i="85" s="1"/>
  <c r="C63" i="81"/>
  <c r="H33" i="81"/>
  <c r="G33" i="81"/>
  <c r="F33" i="81"/>
  <c r="E33" i="81"/>
  <c r="D33" i="81"/>
  <c r="C33" i="81"/>
  <c r="C25" i="81" s="1"/>
  <c r="H26" i="81"/>
  <c r="D63" i="81" s="1"/>
  <c r="G26" i="81"/>
  <c r="F26" i="81"/>
  <c r="E26" i="81"/>
  <c r="D26" i="81"/>
  <c r="H25" i="81"/>
  <c r="G25" i="81"/>
  <c r="C62" i="81" s="1"/>
  <c r="F25" i="81"/>
  <c r="E25" i="81"/>
  <c r="D62" i="81" s="1"/>
  <c r="D25" i="81"/>
  <c r="E63" i="81" s="1"/>
  <c r="H23" i="81"/>
  <c r="G23" i="81"/>
  <c r="F23" i="81"/>
  <c r="E23" i="81"/>
  <c r="E15" i="81" s="1"/>
  <c r="D23" i="81"/>
  <c r="D15" i="81" s="1"/>
  <c r="C23" i="81"/>
  <c r="C15" i="81" s="1"/>
  <c r="H16" i="81"/>
  <c r="G16" i="81"/>
  <c r="F16" i="81"/>
  <c r="H15" i="81"/>
  <c r="C40" i="81" s="1"/>
  <c r="G15" i="81"/>
  <c r="C39" i="81" s="1"/>
  <c r="F15" i="81"/>
  <c r="D40" i="81" s="1"/>
  <c r="D13" i="80"/>
  <c r="O231" i="79"/>
  <c r="N231" i="79"/>
  <c r="M231" i="79"/>
  <c r="L231" i="79"/>
  <c r="Q231" i="79" s="1"/>
  <c r="K231" i="79"/>
  <c r="P231" i="79" s="1"/>
  <c r="J231" i="79"/>
  <c r="I231" i="79"/>
  <c r="H231" i="79"/>
  <c r="Q230" i="79"/>
  <c r="P230" i="79"/>
  <c r="O230" i="79"/>
  <c r="M230" i="79"/>
  <c r="L230" i="79"/>
  <c r="K230" i="79"/>
  <c r="J230" i="79"/>
  <c r="I230" i="79"/>
  <c r="N230" i="79" s="1"/>
  <c r="H230" i="79"/>
  <c r="Q229" i="79"/>
  <c r="O229" i="79"/>
  <c r="L229" i="79"/>
  <c r="K229" i="79"/>
  <c r="P229" i="79" s="1"/>
  <c r="J229" i="79"/>
  <c r="I229" i="79"/>
  <c r="N229" i="79" s="1"/>
  <c r="H229" i="79"/>
  <c r="M229" i="79" s="1"/>
  <c r="Q228" i="79"/>
  <c r="M228" i="79"/>
  <c r="L228" i="79"/>
  <c r="K228" i="79"/>
  <c r="P228" i="79" s="1"/>
  <c r="J228" i="79"/>
  <c r="O228" i="79" s="1"/>
  <c r="I228" i="79"/>
  <c r="N228" i="79" s="1"/>
  <c r="H228" i="79"/>
  <c r="O227" i="79"/>
  <c r="N227" i="79"/>
  <c r="M227" i="79"/>
  <c r="L227" i="79"/>
  <c r="Q227" i="79" s="1"/>
  <c r="K227" i="79"/>
  <c r="P227" i="79" s="1"/>
  <c r="J227" i="79"/>
  <c r="I227" i="79"/>
  <c r="H227" i="79"/>
  <c r="Q226" i="79"/>
  <c r="P226" i="79"/>
  <c r="O226" i="79"/>
  <c r="M226" i="79"/>
  <c r="L226" i="79"/>
  <c r="K226" i="79"/>
  <c r="J226" i="79"/>
  <c r="I226" i="79"/>
  <c r="N226" i="79" s="1"/>
  <c r="H226" i="79"/>
  <c r="Q225" i="79"/>
  <c r="O225" i="79"/>
  <c r="L225" i="79"/>
  <c r="K225" i="79"/>
  <c r="P225" i="79" s="1"/>
  <c r="J225" i="79"/>
  <c r="I225" i="79"/>
  <c r="N225" i="79" s="1"/>
  <c r="H225" i="79"/>
  <c r="M225" i="79" s="1"/>
  <c r="Q224" i="79"/>
  <c r="M224" i="79"/>
  <c r="L224" i="79"/>
  <c r="K224" i="79"/>
  <c r="P224" i="79" s="1"/>
  <c r="J224" i="79"/>
  <c r="O224" i="79" s="1"/>
  <c r="I224" i="79"/>
  <c r="N224" i="79" s="1"/>
  <c r="H224" i="79"/>
  <c r="O223" i="79"/>
  <c r="N223" i="79"/>
  <c r="M223" i="79"/>
  <c r="L223" i="79"/>
  <c r="Q223" i="79" s="1"/>
  <c r="K223" i="79"/>
  <c r="P223" i="79" s="1"/>
  <c r="J223" i="79"/>
  <c r="I223" i="79"/>
  <c r="H223" i="79"/>
  <c r="Q222" i="79"/>
  <c r="P222" i="79"/>
  <c r="O222" i="79"/>
  <c r="M222" i="79"/>
  <c r="L222" i="79"/>
  <c r="K222" i="79"/>
  <c r="J222" i="79"/>
  <c r="I222" i="79"/>
  <c r="N222" i="79" s="1"/>
  <c r="H222" i="79"/>
  <c r="Q221" i="79"/>
  <c r="O221" i="79"/>
  <c r="L221" i="79"/>
  <c r="K221" i="79"/>
  <c r="P221" i="79" s="1"/>
  <c r="J221" i="79"/>
  <c r="I221" i="79"/>
  <c r="N221" i="79" s="1"/>
  <c r="H221" i="79"/>
  <c r="M221" i="79" s="1"/>
  <c r="Q220" i="79"/>
  <c r="M220" i="79"/>
  <c r="L220" i="79"/>
  <c r="K220" i="79"/>
  <c r="P220" i="79" s="1"/>
  <c r="J220" i="79"/>
  <c r="O220" i="79" s="1"/>
  <c r="I220" i="79"/>
  <c r="N220" i="79" s="1"/>
  <c r="H220" i="79"/>
  <c r="O219" i="79"/>
  <c r="N219" i="79"/>
  <c r="M219" i="79"/>
  <c r="L219" i="79"/>
  <c r="Q219" i="79" s="1"/>
  <c r="K219" i="79"/>
  <c r="P219" i="79" s="1"/>
  <c r="J219" i="79"/>
  <c r="I219" i="79"/>
  <c r="H219" i="79"/>
  <c r="Q218" i="79"/>
  <c r="P218" i="79"/>
  <c r="O218" i="79"/>
  <c r="M218" i="79"/>
  <c r="L218" i="79"/>
  <c r="K218" i="79"/>
  <c r="J218" i="79"/>
  <c r="I218" i="79"/>
  <c r="N218" i="79" s="1"/>
  <c r="H218" i="79"/>
  <c r="Q217" i="79"/>
  <c r="O217" i="79"/>
  <c r="L217" i="79"/>
  <c r="K217" i="79"/>
  <c r="P217" i="79" s="1"/>
  <c r="J217" i="79"/>
  <c r="I217" i="79"/>
  <c r="N217" i="79" s="1"/>
  <c r="H217" i="79"/>
  <c r="M217" i="79" s="1"/>
  <c r="Q216" i="79"/>
  <c r="M216" i="79"/>
  <c r="L216" i="79"/>
  <c r="K216" i="79"/>
  <c r="P216" i="79" s="1"/>
  <c r="J216" i="79"/>
  <c r="O216" i="79" s="1"/>
  <c r="I216" i="79"/>
  <c r="N216" i="79" s="1"/>
  <c r="H216" i="79"/>
  <c r="O215" i="79"/>
  <c r="N215" i="79"/>
  <c r="M215" i="79"/>
  <c r="L215" i="79"/>
  <c r="Q215" i="79" s="1"/>
  <c r="K215" i="79"/>
  <c r="P215" i="79" s="1"/>
  <c r="J215" i="79"/>
  <c r="I215" i="79"/>
  <c r="H215" i="79"/>
  <c r="Q214" i="79"/>
  <c r="P214" i="79"/>
  <c r="O214" i="79"/>
  <c r="M214" i="79"/>
  <c r="L214" i="79"/>
  <c r="K214" i="79"/>
  <c r="J214" i="79"/>
  <c r="I214" i="79"/>
  <c r="N214" i="79" s="1"/>
  <c r="H214" i="79"/>
  <c r="Q213" i="79"/>
  <c r="O213" i="79"/>
  <c r="L213" i="79"/>
  <c r="K213" i="79"/>
  <c r="P213" i="79" s="1"/>
  <c r="J213" i="79"/>
  <c r="I213" i="79"/>
  <c r="N213" i="79" s="1"/>
  <c r="H213" i="79"/>
  <c r="M213" i="79" s="1"/>
  <c r="Q212" i="79"/>
  <c r="M212" i="79"/>
  <c r="L212" i="79"/>
  <c r="K212" i="79"/>
  <c r="P212" i="79" s="1"/>
  <c r="J212" i="79"/>
  <c r="O212" i="79" s="1"/>
  <c r="I212" i="79"/>
  <c r="N212" i="79" s="1"/>
  <c r="H212" i="79"/>
  <c r="O211" i="79"/>
  <c r="N211" i="79"/>
  <c r="M211" i="79"/>
  <c r="L211" i="79"/>
  <c r="Q211" i="79" s="1"/>
  <c r="K211" i="79"/>
  <c r="P211" i="79" s="1"/>
  <c r="J211" i="79"/>
  <c r="I211" i="79"/>
  <c r="H211" i="79"/>
  <c r="Q210" i="79"/>
  <c r="P210" i="79"/>
  <c r="O210" i="79"/>
  <c r="M210" i="79"/>
  <c r="L210" i="79"/>
  <c r="K210" i="79"/>
  <c r="J210" i="79"/>
  <c r="I210" i="79"/>
  <c r="N210" i="79" s="1"/>
  <c r="H210" i="79"/>
  <c r="Q209" i="79"/>
  <c r="O209" i="79"/>
  <c r="L209" i="79"/>
  <c r="K209" i="79"/>
  <c r="P209" i="79" s="1"/>
  <c r="J209" i="79"/>
  <c r="I209" i="79"/>
  <c r="N209" i="79" s="1"/>
  <c r="H209" i="79"/>
  <c r="M209" i="79" s="1"/>
  <c r="Q208" i="79"/>
  <c r="M208" i="79"/>
  <c r="L208" i="79"/>
  <c r="K208" i="79"/>
  <c r="P208" i="79" s="1"/>
  <c r="J208" i="79"/>
  <c r="O208" i="79" s="1"/>
  <c r="I208" i="79"/>
  <c r="N208" i="79" s="1"/>
  <c r="H208" i="79"/>
  <c r="O207" i="79"/>
  <c r="N207" i="79"/>
  <c r="M207" i="79"/>
  <c r="L207" i="79"/>
  <c r="Q207" i="79" s="1"/>
  <c r="K207" i="79"/>
  <c r="P207" i="79" s="1"/>
  <c r="J207" i="79"/>
  <c r="I207" i="79"/>
  <c r="H207" i="79"/>
  <c r="Q206" i="79"/>
  <c r="P206" i="79"/>
  <c r="O206" i="79"/>
  <c r="M206" i="79"/>
  <c r="L206" i="79"/>
  <c r="K206" i="79"/>
  <c r="J206" i="79"/>
  <c r="I206" i="79"/>
  <c r="N206" i="79" s="1"/>
  <c r="H206" i="79"/>
  <c r="Q205" i="79"/>
  <c r="O205" i="79"/>
  <c r="L205" i="79"/>
  <c r="K205" i="79"/>
  <c r="P205" i="79" s="1"/>
  <c r="J205" i="79"/>
  <c r="I205" i="79"/>
  <c r="N205" i="79" s="1"/>
  <c r="H205" i="79"/>
  <c r="M205" i="79" s="1"/>
  <c r="Q204" i="79"/>
  <c r="M204" i="79"/>
  <c r="L204" i="79"/>
  <c r="K204" i="79"/>
  <c r="P204" i="79" s="1"/>
  <c r="J204" i="79"/>
  <c r="O204" i="79" s="1"/>
  <c r="I204" i="79"/>
  <c r="N204" i="79" s="1"/>
  <c r="H204" i="79"/>
  <c r="O203" i="79"/>
  <c r="N203" i="79"/>
  <c r="M203" i="79"/>
  <c r="L203" i="79"/>
  <c r="Q203" i="79" s="1"/>
  <c r="K203" i="79"/>
  <c r="P203" i="79" s="1"/>
  <c r="J203" i="79"/>
  <c r="I203" i="79"/>
  <c r="H203" i="79"/>
  <c r="Q202" i="79"/>
  <c r="P202" i="79"/>
  <c r="O202" i="79"/>
  <c r="M202" i="79"/>
  <c r="L202" i="79"/>
  <c r="K202" i="79"/>
  <c r="J202" i="79"/>
  <c r="I202" i="79"/>
  <c r="N202" i="79" s="1"/>
  <c r="H202" i="79"/>
  <c r="Q201" i="79"/>
  <c r="O201" i="79"/>
  <c r="L201" i="79"/>
  <c r="K201" i="79"/>
  <c r="P201" i="79" s="1"/>
  <c r="J201" i="79"/>
  <c r="I201" i="79"/>
  <c r="N201" i="79" s="1"/>
  <c r="H201" i="79"/>
  <c r="M201" i="79" s="1"/>
  <c r="Q200" i="79"/>
  <c r="M200" i="79"/>
  <c r="L200" i="79"/>
  <c r="K200" i="79"/>
  <c r="P200" i="79" s="1"/>
  <c r="J200" i="79"/>
  <c r="O200" i="79" s="1"/>
  <c r="I200" i="79"/>
  <c r="N200" i="79" s="1"/>
  <c r="H200" i="79"/>
  <c r="O199" i="79"/>
  <c r="N199" i="79"/>
  <c r="M199" i="79"/>
  <c r="L199" i="79"/>
  <c r="Q199" i="79" s="1"/>
  <c r="K199" i="79"/>
  <c r="P199" i="79" s="1"/>
  <c r="J199" i="79"/>
  <c r="I199" i="79"/>
  <c r="H199" i="79"/>
  <c r="Q198" i="79"/>
  <c r="P198" i="79"/>
  <c r="O198" i="79"/>
  <c r="M198" i="79"/>
  <c r="L198" i="79"/>
  <c r="K198" i="79"/>
  <c r="J198" i="79"/>
  <c r="I198" i="79"/>
  <c r="N198" i="79" s="1"/>
  <c r="H198" i="79"/>
  <c r="Q197" i="79"/>
  <c r="O197" i="79"/>
  <c r="L197" i="79"/>
  <c r="K197" i="79"/>
  <c r="P197" i="79" s="1"/>
  <c r="J197" i="79"/>
  <c r="I197" i="79"/>
  <c r="N197" i="79" s="1"/>
  <c r="H197" i="79"/>
  <c r="M197" i="79" s="1"/>
  <c r="Q196" i="79"/>
  <c r="M196" i="79"/>
  <c r="L196" i="79"/>
  <c r="K196" i="79"/>
  <c r="P196" i="79" s="1"/>
  <c r="J196" i="79"/>
  <c r="O196" i="79" s="1"/>
  <c r="I196" i="79"/>
  <c r="N196" i="79" s="1"/>
  <c r="H196" i="79"/>
  <c r="O195" i="79"/>
  <c r="N195" i="79"/>
  <c r="M195" i="79"/>
  <c r="L195" i="79"/>
  <c r="Q195" i="79" s="1"/>
  <c r="K195" i="79"/>
  <c r="P195" i="79" s="1"/>
  <c r="J195" i="79"/>
  <c r="I195" i="79"/>
  <c r="H195" i="79"/>
  <c r="Q194" i="79"/>
  <c r="P194" i="79"/>
  <c r="O194" i="79"/>
  <c r="M194" i="79"/>
  <c r="L194" i="79"/>
  <c r="K194" i="79"/>
  <c r="J194" i="79"/>
  <c r="I194" i="79"/>
  <c r="N194" i="79" s="1"/>
  <c r="H194" i="79"/>
  <c r="Q193" i="79"/>
  <c r="O193" i="79"/>
  <c r="L193" i="79"/>
  <c r="K193" i="79"/>
  <c r="P193" i="79" s="1"/>
  <c r="J193" i="79"/>
  <c r="I193" i="79"/>
  <c r="N193" i="79" s="1"/>
  <c r="H193" i="79"/>
  <c r="M193" i="79" s="1"/>
  <c r="Q192" i="79"/>
  <c r="M192" i="79"/>
  <c r="L192" i="79"/>
  <c r="K192" i="79"/>
  <c r="P192" i="79" s="1"/>
  <c r="J192" i="79"/>
  <c r="O192" i="79" s="1"/>
  <c r="I192" i="79"/>
  <c r="N192" i="79" s="1"/>
  <c r="H192" i="79"/>
  <c r="O191" i="79"/>
  <c r="N191" i="79"/>
  <c r="M191" i="79"/>
  <c r="L191" i="79"/>
  <c r="Q191" i="79" s="1"/>
  <c r="K191" i="79"/>
  <c r="P191" i="79" s="1"/>
  <c r="J191" i="79"/>
  <c r="I191" i="79"/>
  <c r="H191" i="79"/>
  <c r="Q190" i="79"/>
  <c r="P190" i="79"/>
  <c r="O190" i="79"/>
  <c r="M190" i="79"/>
  <c r="L190" i="79"/>
  <c r="K190" i="79"/>
  <c r="J190" i="79"/>
  <c r="I190" i="79"/>
  <c r="N190" i="79" s="1"/>
  <c r="H190" i="79"/>
  <c r="Q189" i="79"/>
  <c r="O189" i="79"/>
  <c r="L189" i="79"/>
  <c r="K189" i="79"/>
  <c r="P189" i="79" s="1"/>
  <c r="J189" i="79"/>
  <c r="I189" i="79"/>
  <c r="N189" i="79" s="1"/>
  <c r="H189" i="79"/>
  <c r="M189" i="79" s="1"/>
  <c r="Q188" i="79"/>
  <c r="M188" i="79"/>
  <c r="L188" i="79"/>
  <c r="K188" i="79"/>
  <c r="P188" i="79" s="1"/>
  <c r="J188" i="79"/>
  <c r="O188" i="79" s="1"/>
  <c r="I188" i="79"/>
  <c r="N188" i="79" s="1"/>
  <c r="H188" i="79"/>
  <c r="O187" i="79"/>
  <c r="N187" i="79"/>
  <c r="M187" i="79"/>
  <c r="L187" i="79"/>
  <c r="Q187" i="79" s="1"/>
  <c r="K187" i="79"/>
  <c r="P187" i="79" s="1"/>
  <c r="J187" i="79"/>
  <c r="I187" i="79"/>
  <c r="H187" i="79"/>
  <c r="Q186" i="79"/>
  <c r="P186" i="79"/>
  <c r="O186" i="79"/>
  <c r="M186" i="79"/>
  <c r="L186" i="79"/>
  <c r="K186" i="79"/>
  <c r="J186" i="79"/>
  <c r="I186" i="79"/>
  <c r="N186" i="79" s="1"/>
  <c r="H186" i="79"/>
  <c r="Q185" i="79"/>
  <c r="O185" i="79"/>
  <c r="L185" i="79"/>
  <c r="K185" i="79"/>
  <c r="P185" i="79" s="1"/>
  <c r="J185" i="79"/>
  <c r="I185" i="79"/>
  <c r="N185" i="79" s="1"/>
  <c r="H185" i="79"/>
  <c r="M185" i="79" s="1"/>
  <c r="Q184" i="79"/>
  <c r="M184" i="79"/>
  <c r="L184" i="79"/>
  <c r="K184" i="79"/>
  <c r="P184" i="79" s="1"/>
  <c r="J184" i="79"/>
  <c r="O184" i="79" s="1"/>
  <c r="I184" i="79"/>
  <c r="N184" i="79" s="1"/>
  <c r="H184" i="79"/>
  <c r="O183" i="79"/>
  <c r="N183" i="79"/>
  <c r="M183" i="79"/>
  <c r="L183" i="79"/>
  <c r="Q183" i="79" s="1"/>
  <c r="K183" i="79"/>
  <c r="P183" i="79" s="1"/>
  <c r="J183" i="79"/>
  <c r="I183" i="79"/>
  <c r="H183" i="79"/>
  <c r="Q182" i="79"/>
  <c r="P182" i="79"/>
  <c r="O182" i="79"/>
  <c r="M182" i="79"/>
  <c r="L182" i="79"/>
  <c r="K182" i="79"/>
  <c r="J182" i="79"/>
  <c r="I182" i="79"/>
  <c r="N182" i="79" s="1"/>
  <c r="H182" i="79"/>
  <c r="Q181" i="79"/>
  <c r="O181" i="79"/>
  <c r="L181" i="79"/>
  <c r="K181" i="79"/>
  <c r="P181" i="79" s="1"/>
  <c r="J181" i="79"/>
  <c r="I181" i="79"/>
  <c r="N181" i="79" s="1"/>
  <c r="H181" i="79"/>
  <c r="M181" i="79" s="1"/>
  <c r="Q180" i="79"/>
  <c r="M180" i="79"/>
  <c r="L180" i="79"/>
  <c r="K180" i="79"/>
  <c r="P180" i="79" s="1"/>
  <c r="J180" i="79"/>
  <c r="O180" i="79" s="1"/>
  <c r="I180" i="79"/>
  <c r="N180" i="79" s="1"/>
  <c r="H180" i="79"/>
  <c r="O179" i="79"/>
  <c r="N179" i="79"/>
  <c r="M179" i="79"/>
  <c r="L179" i="79"/>
  <c r="Q179" i="79" s="1"/>
  <c r="K179" i="79"/>
  <c r="P179" i="79" s="1"/>
  <c r="J179" i="79"/>
  <c r="I179" i="79"/>
  <c r="H179" i="79"/>
  <c r="Q178" i="79"/>
  <c r="P178" i="79"/>
  <c r="O178" i="79"/>
  <c r="M178" i="79"/>
  <c r="L178" i="79"/>
  <c r="K178" i="79"/>
  <c r="J178" i="79"/>
  <c r="I178" i="79"/>
  <c r="N178" i="79" s="1"/>
  <c r="H178" i="79"/>
  <c r="Q177" i="79"/>
  <c r="O177" i="79"/>
  <c r="L177" i="79"/>
  <c r="K177" i="79"/>
  <c r="P177" i="79" s="1"/>
  <c r="J177" i="79"/>
  <c r="I177" i="79"/>
  <c r="N177" i="79" s="1"/>
  <c r="H177" i="79"/>
  <c r="M177" i="79" s="1"/>
  <c r="Q176" i="79"/>
  <c r="M176" i="79"/>
  <c r="L176" i="79"/>
  <c r="K176" i="79"/>
  <c r="P176" i="79" s="1"/>
  <c r="J176" i="79"/>
  <c r="O176" i="79" s="1"/>
  <c r="I176" i="79"/>
  <c r="N176" i="79" s="1"/>
  <c r="H176" i="79"/>
  <c r="O175" i="79"/>
  <c r="N175" i="79"/>
  <c r="M175" i="79"/>
  <c r="L175" i="79"/>
  <c r="Q175" i="79" s="1"/>
  <c r="K175" i="79"/>
  <c r="P175" i="79" s="1"/>
  <c r="J175" i="79"/>
  <c r="I175" i="79"/>
  <c r="H175" i="79"/>
  <c r="Q174" i="79"/>
  <c r="P174" i="79"/>
  <c r="O174" i="79"/>
  <c r="M174" i="79"/>
  <c r="L174" i="79"/>
  <c r="K174" i="79"/>
  <c r="J174" i="79"/>
  <c r="I174" i="79"/>
  <c r="N174" i="79" s="1"/>
  <c r="H174" i="79"/>
  <c r="Q173" i="79"/>
  <c r="O173" i="79"/>
  <c r="L173" i="79"/>
  <c r="K173" i="79"/>
  <c r="P173" i="79" s="1"/>
  <c r="J173" i="79"/>
  <c r="I173" i="79"/>
  <c r="N173" i="79" s="1"/>
  <c r="H173" i="79"/>
  <c r="M173" i="79" s="1"/>
  <c r="Q172" i="79"/>
  <c r="M172" i="79"/>
  <c r="L172" i="79"/>
  <c r="K172" i="79"/>
  <c r="P172" i="79" s="1"/>
  <c r="J172" i="79"/>
  <c r="O172" i="79" s="1"/>
  <c r="I172" i="79"/>
  <c r="N172" i="79" s="1"/>
  <c r="H172" i="79"/>
  <c r="O171" i="79"/>
  <c r="N171" i="79"/>
  <c r="M171" i="79"/>
  <c r="L171" i="79"/>
  <c r="Q171" i="79" s="1"/>
  <c r="K171" i="79"/>
  <c r="P171" i="79" s="1"/>
  <c r="J171" i="79"/>
  <c r="I171" i="79"/>
  <c r="H171" i="79"/>
  <c r="Q170" i="79"/>
  <c r="P170" i="79"/>
  <c r="O170" i="79"/>
  <c r="M170" i="79"/>
  <c r="L170" i="79"/>
  <c r="K170" i="79"/>
  <c r="J170" i="79"/>
  <c r="I170" i="79"/>
  <c r="N170" i="79" s="1"/>
  <c r="H170" i="79"/>
  <c r="Q169" i="79"/>
  <c r="L169" i="79"/>
  <c r="K169" i="79"/>
  <c r="P169" i="79" s="1"/>
  <c r="J169" i="79"/>
  <c r="O169" i="79" s="1"/>
  <c r="I169" i="79"/>
  <c r="N169" i="79" s="1"/>
  <c r="H169" i="79"/>
  <c r="M169" i="79" s="1"/>
  <c r="M168" i="79"/>
  <c r="L168" i="79"/>
  <c r="Q168" i="79" s="1"/>
  <c r="K168" i="79"/>
  <c r="P168" i="79" s="1"/>
  <c r="J168" i="79"/>
  <c r="O168" i="79" s="1"/>
  <c r="I168" i="79"/>
  <c r="N168" i="79" s="1"/>
  <c r="H168" i="79"/>
  <c r="O167" i="79"/>
  <c r="N167" i="79"/>
  <c r="M167" i="79"/>
  <c r="L167" i="79"/>
  <c r="Q167" i="79" s="1"/>
  <c r="K167" i="79"/>
  <c r="P167" i="79" s="1"/>
  <c r="J167" i="79"/>
  <c r="I167" i="79"/>
  <c r="H167" i="79"/>
  <c r="Q166" i="79"/>
  <c r="P166" i="79"/>
  <c r="O166" i="79"/>
  <c r="M166" i="79"/>
  <c r="L166" i="79"/>
  <c r="K166" i="79"/>
  <c r="J166" i="79"/>
  <c r="I166" i="79"/>
  <c r="N166" i="79" s="1"/>
  <c r="H166" i="79"/>
  <c r="Q165" i="79"/>
  <c r="O165" i="79"/>
  <c r="L165" i="79"/>
  <c r="K165" i="79"/>
  <c r="P165" i="79" s="1"/>
  <c r="J165" i="79"/>
  <c r="I165" i="79"/>
  <c r="N165" i="79" s="1"/>
  <c r="H165" i="79"/>
  <c r="M165" i="79" s="1"/>
  <c r="M164" i="79"/>
  <c r="L164" i="79"/>
  <c r="Q164" i="79" s="1"/>
  <c r="K164" i="79"/>
  <c r="P164" i="79" s="1"/>
  <c r="J164" i="79"/>
  <c r="O164" i="79" s="1"/>
  <c r="I164" i="79"/>
  <c r="N164" i="79" s="1"/>
  <c r="H164" i="79"/>
  <c r="O163" i="79"/>
  <c r="N163" i="79"/>
  <c r="M163" i="79"/>
  <c r="L163" i="79"/>
  <c r="Q163" i="79" s="1"/>
  <c r="K163" i="79"/>
  <c r="P163" i="79" s="1"/>
  <c r="J163" i="79"/>
  <c r="I163" i="79"/>
  <c r="H163" i="79"/>
  <c r="Q162" i="79"/>
  <c r="P162" i="79"/>
  <c r="O162" i="79"/>
  <c r="M162" i="79"/>
  <c r="L162" i="79"/>
  <c r="K162" i="79"/>
  <c r="J162" i="79"/>
  <c r="I162" i="79"/>
  <c r="N162" i="79" s="1"/>
  <c r="H162" i="79"/>
  <c r="Q161" i="79"/>
  <c r="L161" i="79"/>
  <c r="K161" i="79"/>
  <c r="P161" i="79" s="1"/>
  <c r="J161" i="79"/>
  <c r="O161" i="79" s="1"/>
  <c r="I161" i="79"/>
  <c r="N161" i="79" s="1"/>
  <c r="H161" i="79"/>
  <c r="M161" i="79" s="1"/>
  <c r="Q160" i="79"/>
  <c r="M160" i="79"/>
  <c r="L160" i="79"/>
  <c r="K160" i="79"/>
  <c r="P160" i="79" s="1"/>
  <c r="J160" i="79"/>
  <c r="O160" i="79" s="1"/>
  <c r="I160" i="79"/>
  <c r="N160" i="79" s="1"/>
  <c r="H160" i="79"/>
  <c r="O159" i="79"/>
  <c r="N159" i="79"/>
  <c r="M159" i="79"/>
  <c r="L159" i="79"/>
  <c r="Q159" i="79" s="1"/>
  <c r="K159" i="79"/>
  <c r="P159" i="79" s="1"/>
  <c r="J159" i="79"/>
  <c r="I159" i="79"/>
  <c r="H159" i="79"/>
  <c r="P158" i="79"/>
  <c r="O158" i="79"/>
  <c r="L158" i="79"/>
  <c r="Q158" i="79" s="1"/>
  <c r="K158" i="79"/>
  <c r="J158" i="79"/>
  <c r="I158" i="79"/>
  <c r="N158" i="79" s="1"/>
  <c r="H158" i="79"/>
  <c r="M158" i="79" s="1"/>
  <c r="Q157" i="79"/>
  <c r="N157" i="79"/>
  <c r="L157" i="79"/>
  <c r="K157" i="79"/>
  <c r="P157" i="79" s="1"/>
  <c r="J157" i="79"/>
  <c r="O157" i="79" s="1"/>
  <c r="I157" i="79"/>
  <c r="H157" i="79"/>
  <c r="M157" i="79" s="1"/>
  <c r="L156" i="79"/>
  <c r="Q156" i="79" s="1"/>
  <c r="K156" i="79"/>
  <c r="P156" i="79" s="1"/>
  <c r="J156" i="79"/>
  <c r="O156" i="79" s="1"/>
  <c r="I156" i="79"/>
  <c r="N156" i="79" s="1"/>
  <c r="H156" i="79"/>
  <c r="M156" i="79" s="1"/>
  <c r="N155" i="79"/>
  <c r="M155" i="79"/>
  <c r="L155" i="79"/>
  <c r="Q155" i="79" s="1"/>
  <c r="K155" i="79"/>
  <c r="P155" i="79" s="1"/>
  <c r="J155" i="79"/>
  <c r="O155" i="79" s="1"/>
  <c r="I155" i="79"/>
  <c r="H155" i="79"/>
  <c r="P154" i="79"/>
  <c r="O154" i="79"/>
  <c r="M154" i="79"/>
  <c r="L154" i="79"/>
  <c r="Q154" i="79" s="1"/>
  <c r="K154" i="79"/>
  <c r="J154" i="79"/>
  <c r="I154" i="79"/>
  <c r="N154" i="79" s="1"/>
  <c r="H154" i="79"/>
  <c r="Q153" i="79"/>
  <c r="O153" i="79"/>
  <c r="N153" i="79"/>
  <c r="L153" i="79"/>
  <c r="K153" i="79"/>
  <c r="P153" i="79" s="1"/>
  <c r="J153" i="79"/>
  <c r="I153" i="79"/>
  <c r="H153" i="79"/>
  <c r="M153" i="79" s="1"/>
  <c r="M152" i="79"/>
  <c r="L152" i="79"/>
  <c r="Q152" i="79" s="1"/>
  <c r="K152" i="79"/>
  <c r="P152" i="79" s="1"/>
  <c r="J152" i="79"/>
  <c r="O152" i="79" s="1"/>
  <c r="I152" i="79"/>
  <c r="N152" i="79" s="1"/>
  <c r="H152" i="79"/>
  <c r="O151" i="79"/>
  <c r="N151" i="79"/>
  <c r="M151" i="79"/>
  <c r="L151" i="79"/>
  <c r="Q151" i="79" s="1"/>
  <c r="K151" i="79"/>
  <c r="P151" i="79" s="1"/>
  <c r="J151" i="79"/>
  <c r="I151" i="79"/>
  <c r="H151" i="79"/>
  <c r="P150" i="79"/>
  <c r="O150" i="79"/>
  <c r="M150" i="79"/>
  <c r="L150" i="79"/>
  <c r="Q150" i="79" s="1"/>
  <c r="K150" i="79"/>
  <c r="J150" i="79"/>
  <c r="I150" i="79"/>
  <c r="N150" i="79" s="1"/>
  <c r="H150" i="79"/>
  <c r="Q149" i="79"/>
  <c r="O149" i="79"/>
  <c r="N149" i="79"/>
  <c r="L149" i="79"/>
  <c r="K149" i="79"/>
  <c r="P149" i="79" s="1"/>
  <c r="J149" i="79"/>
  <c r="I149" i="79"/>
  <c r="H149" i="79"/>
  <c r="M149" i="79" s="1"/>
  <c r="P148" i="79"/>
  <c r="M148" i="79"/>
  <c r="L148" i="79"/>
  <c r="Q148" i="79" s="1"/>
  <c r="K148" i="79"/>
  <c r="J148" i="79"/>
  <c r="O148" i="79" s="1"/>
  <c r="I148" i="79"/>
  <c r="N148" i="79" s="1"/>
  <c r="H148" i="79"/>
  <c r="N147" i="79"/>
  <c r="M147" i="79"/>
  <c r="L147" i="79"/>
  <c r="Q147" i="79" s="1"/>
  <c r="K147" i="79"/>
  <c r="P147" i="79" s="1"/>
  <c r="J147" i="79"/>
  <c r="O147" i="79" s="1"/>
  <c r="I147" i="79"/>
  <c r="H147" i="79"/>
  <c r="Q146" i="79"/>
  <c r="P146" i="79"/>
  <c r="O146" i="79"/>
  <c r="M146" i="79"/>
  <c r="L146" i="79"/>
  <c r="K146" i="79"/>
  <c r="J146" i="79"/>
  <c r="I146" i="79"/>
  <c r="N146" i="79" s="1"/>
  <c r="H146" i="79"/>
  <c r="Q145" i="79"/>
  <c r="O145" i="79"/>
  <c r="N145" i="79"/>
  <c r="L145" i="79"/>
  <c r="K145" i="79"/>
  <c r="P145" i="79" s="1"/>
  <c r="J145" i="79"/>
  <c r="I145" i="79"/>
  <c r="H145" i="79"/>
  <c r="M145" i="79" s="1"/>
  <c r="Q144" i="79"/>
  <c r="M144" i="79"/>
  <c r="L144" i="79"/>
  <c r="K144" i="79"/>
  <c r="P144" i="79" s="1"/>
  <c r="J144" i="79"/>
  <c r="O144" i="79" s="1"/>
  <c r="I144" i="79"/>
  <c r="N144" i="79" s="1"/>
  <c r="H144" i="79"/>
  <c r="O143" i="79"/>
  <c r="N143" i="79"/>
  <c r="M143" i="79"/>
  <c r="L143" i="79"/>
  <c r="Q143" i="79" s="1"/>
  <c r="K143" i="79"/>
  <c r="P143" i="79" s="1"/>
  <c r="J143" i="79"/>
  <c r="I143" i="79"/>
  <c r="H143" i="79"/>
  <c r="Q142" i="79"/>
  <c r="P142" i="79"/>
  <c r="O142" i="79"/>
  <c r="L142" i="79"/>
  <c r="K142" i="79"/>
  <c r="J142" i="79"/>
  <c r="I142" i="79"/>
  <c r="N142" i="79" s="1"/>
  <c r="H142" i="79"/>
  <c r="M142" i="79" s="1"/>
  <c r="Q141" i="79"/>
  <c r="O141" i="79"/>
  <c r="L141" i="79"/>
  <c r="K141" i="79"/>
  <c r="P141" i="79" s="1"/>
  <c r="J141" i="79"/>
  <c r="I141" i="79"/>
  <c r="N141" i="79" s="1"/>
  <c r="H141" i="79"/>
  <c r="M141" i="79" s="1"/>
  <c r="P140" i="79"/>
  <c r="L140" i="79"/>
  <c r="Q140" i="79" s="1"/>
  <c r="K140" i="79"/>
  <c r="J140" i="79"/>
  <c r="O140" i="79" s="1"/>
  <c r="I140" i="79"/>
  <c r="N140" i="79" s="1"/>
  <c r="H140" i="79"/>
  <c r="M140" i="79" s="1"/>
  <c r="O139" i="79"/>
  <c r="N139" i="79"/>
  <c r="M139" i="79"/>
  <c r="L139" i="79"/>
  <c r="Q139" i="79" s="1"/>
  <c r="K139" i="79"/>
  <c r="P139" i="79" s="1"/>
  <c r="J139" i="79"/>
  <c r="I139" i="79"/>
  <c r="H139" i="79"/>
  <c r="Q138" i="79"/>
  <c r="P138" i="79"/>
  <c r="O138" i="79"/>
  <c r="M138" i="79"/>
  <c r="L138" i="79"/>
  <c r="K138" i="79"/>
  <c r="J138" i="79"/>
  <c r="I138" i="79"/>
  <c r="N138" i="79" s="1"/>
  <c r="H138" i="79"/>
  <c r="Q137" i="79"/>
  <c r="L137" i="79"/>
  <c r="K137" i="79"/>
  <c r="P137" i="79" s="1"/>
  <c r="J137" i="79"/>
  <c r="O137" i="79" s="1"/>
  <c r="I137" i="79"/>
  <c r="N137" i="79" s="1"/>
  <c r="H137" i="79"/>
  <c r="M137" i="79" s="1"/>
  <c r="Q136" i="79"/>
  <c r="M136" i="79"/>
  <c r="L136" i="79"/>
  <c r="K136" i="79"/>
  <c r="P136" i="79" s="1"/>
  <c r="J136" i="79"/>
  <c r="O136" i="79" s="1"/>
  <c r="I136" i="79"/>
  <c r="N136" i="79" s="1"/>
  <c r="H136" i="79"/>
  <c r="O135" i="79"/>
  <c r="N135" i="79"/>
  <c r="M135" i="79"/>
  <c r="L135" i="79"/>
  <c r="Q135" i="79" s="1"/>
  <c r="K135" i="79"/>
  <c r="P135" i="79" s="1"/>
  <c r="J135" i="79"/>
  <c r="I135" i="79"/>
  <c r="H135" i="79"/>
  <c r="Q134" i="79"/>
  <c r="P134" i="79"/>
  <c r="O134" i="79"/>
  <c r="L134" i="79"/>
  <c r="K134" i="79"/>
  <c r="J134" i="79"/>
  <c r="I134" i="79"/>
  <c r="N134" i="79" s="1"/>
  <c r="H134" i="79"/>
  <c r="M134" i="79" s="1"/>
  <c r="Q133" i="79"/>
  <c r="L133" i="79"/>
  <c r="K133" i="79"/>
  <c r="P133" i="79" s="1"/>
  <c r="J133" i="79"/>
  <c r="O133" i="79" s="1"/>
  <c r="I133" i="79"/>
  <c r="N133" i="79" s="1"/>
  <c r="H133" i="79"/>
  <c r="M133" i="79" s="1"/>
  <c r="P132" i="79"/>
  <c r="L132" i="79"/>
  <c r="Q132" i="79" s="1"/>
  <c r="K132" i="79"/>
  <c r="J132" i="79"/>
  <c r="O132" i="79" s="1"/>
  <c r="I132" i="79"/>
  <c r="N132" i="79" s="1"/>
  <c r="H132" i="79"/>
  <c r="M132" i="79" s="1"/>
  <c r="N131" i="79"/>
  <c r="M131" i="79"/>
  <c r="L131" i="79"/>
  <c r="Q131" i="79" s="1"/>
  <c r="K131" i="79"/>
  <c r="P131" i="79" s="1"/>
  <c r="J131" i="79"/>
  <c r="O131" i="79" s="1"/>
  <c r="I131" i="79"/>
  <c r="H131" i="79"/>
  <c r="P130" i="79"/>
  <c r="O130" i="79"/>
  <c r="M130" i="79"/>
  <c r="L130" i="79"/>
  <c r="Q130" i="79" s="1"/>
  <c r="K130" i="79"/>
  <c r="J130" i="79"/>
  <c r="I130" i="79"/>
  <c r="N130" i="79" s="1"/>
  <c r="H130" i="79"/>
  <c r="Q129" i="79"/>
  <c r="L129" i="79"/>
  <c r="K129" i="79"/>
  <c r="P129" i="79" s="1"/>
  <c r="J129" i="79"/>
  <c r="O129" i="79" s="1"/>
  <c r="I129" i="79"/>
  <c r="N129" i="79" s="1"/>
  <c r="H129" i="79"/>
  <c r="M129" i="79" s="1"/>
  <c r="Q128" i="79"/>
  <c r="M128" i="79"/>
  <c r="L128" i="79"/>
  <c r="K128" i="79"/>
  <c r="P128" i="79" s="1"/>
  <c r="J128" i="79"/>
  <c r="O128" i="79" s="1"/>
  <c r="I128" i="79"/>
  <c r="N128" i="79" s="1"/>
  <c r="H128" i="79"/>
  <c r="O127" i="79"/>
  <c r="N127" i="79"/>
  <c r="M127" i="79"/>
  <c r="L127" i="79"/>
  <c r="Q127" i="79" s="1"/>
  <c r="K127" i="79"/>
  <c r="P127" i="79" s="1"/>
  <c r="J127" i="79"/>
  <c r="I127" i="79"/>
  <c r="H127" i="79"/>
  <c r="P126" i="79"/>
  <c r="O126" i="79"/>
  <c r="L126" i="79"/>
  <c r="Q126" i="79" s="1"/>
  <c r="K126" i="79"/>
  <c r="J126" i="79"/>
  <c r="I126" i="79"/>
  <c r="N126" i="79" s="1"/>
  <c r="H126" i="79"/>
  <c r="M126" i="79" s="1"/>
  <c r="Q125" i="79"/>
  <c r="N125" i="79"/>
  <c r="L125" i="79"/>
  <c r="K125" i="79"/>
  <c r="P125" i="79" s="1"/>
  <c r="J125" i="79"/>
  <c r="O125" i="79" s="1"/>
  <c r="I125" i="79"/>
  <c r="H125" i="79"/>
  <c r="M125" i="79" s="1"/>
  <c r="L124" i="79"/>
  <c r="Q124" i="79" s="1"/>
  <c r="K124" i="79"/>
  <c r="P124" i="79" s="1"/>
  <c r="J124" i="79"/>
  <c r="O124" i="79" s="1"/>
  <c r="I124" i="79"/>
  <c r="N124" i="79" s="1"/>
  <c r="H124" i="79"/>
  <c r="M124" i="79" s="1"/>
  <c r="N123" i="79"/>
  <c r="M123" i="79"/>
  <c r="L123" i="79"/>
  <c r="Q123" i="79" s="1"/>
  <c r="K123" i="79"/>
  <c r="P123" i="79" s="1"/>
  <c r="J123" i="79"/>
  <c r="O123" i="79" s="1"/>
  <c r="I123" i="79"/>
  <c r="H123" i="79"/>
  <c r="P122" i="79"/>
  <c r="O122" i="79"/>
  <c r="M122" i="79"/>
  <c r="L122" i="79"/>
  <c r="Q122" i="79" s="1"/>
  <c r="K122" i="79"/>
  <c r="J122" i="79"/>
  <c r="I122" i="79"/>
  <c r="N122" i="79" s="1"/>
  <c r="H122" i="79"/>
  <c r="O121" i="79"/>
  <c r="N121" i="79"/>
  <c r="L121" i="79"/>
  <c r="Q121" i="79" s="1"/>
  <c r="K121" i="79"/>
  <c r="P121" i="79" s="1"/>
  <c r="J121" i="79"/>
  <c r="I121" i="79"/>
  <c r="H121" i="79"/>
  <c r="M121" i="79" s="1"/>
  <c r="P120" i="79"/>
  <c r="N120" i="79"/>
  <c r="M120" i="79"/>
  <c r="L120" i="79"/>
  <c r="Q120" i="79" s="1"/>
  <c r="K120" i="79"/>
  <c r="J120" i="79"/>
  <c r="O120" i="79" s="1"/>
  <c r="I120" i="79"/>
  <c r="H120" i="79"/>
  <c r="O119" i="79"/>
  <c r="N119" i="79"/>
  <c r="M119" i="79"/>
  <c r="L119" i="79"/>
  <c r="Q119" i="79" s="1"/>
  <c r="K119" i="79"/>
  <c r="P119" i="79" s="1"/>
  <c r="J119" i="79"/>
  <c r="I119" i="79"/>
  <c r="H119" i="79"/>
  <c r="Q118" i="79"/>
  <c r="P118" i="79"/>
  <c r="O118" i="79"/>
  <c r="M118" i="79"/>
  <c r="L118" i="79"/>
  <c r="K118" i="79"/>
  <c r="J118" i="79"/>
  <c r="I118" i="79"/>
  <c r="N118" i="79" s="1"/>
  <c r="H118" i="79"/>
  <c r="Q117" i="79"/>
  <c r="O117" i="79"/>
  <c r="M117" i="79"/>
  <c r="L117" i="79"/>
  <c r="K117" i="79"/>
  <c r="P117" i="79" s="1"/>
  <c r="J117" i="79"/>
  <c r="I117" i="79"/>
  <c r="N117" i="79" s="1"/>
  <c r="H117" i="79"/>
  <c r="Q116" i="79"/>
  <c r="O116" i="79"/>
  <c r="M116" i="79"/>
  <c r="L116" i="79"/>
  <c r="K116" i="79"/>
  <c r="P116" i="79" s="1"/>
  <c r="J116" i="79"/>
  <c r="I116" i="79"/>
  <c r="N116" i="79" s="1"/>
  <c r="H116" i="79"/>
  <c r="Q115" i="79"/>
  <c r="O115" i="79"/>
  <c r="N115" i="79"/>
  <c r="M115" i="79"/>
  <c r="L115" i="79"/>
  <c r="K115" i="79"/>
  <c r="P115" i="79" s="1"/>
  <c r="J115" i="79"/>
  <c r="I115" i="79"/>
  <c r="H115" i="79"/>
  <c r="Q114" i="79"/>
  <c r="P114" i="79"/>
  <c r="O114" i="79"/>
  <c r="M114" i="79"/>
  <c r="L114" i="79"/>
  <c r="K114" i="79"/>
  <c r="J114" i="79"/>
  <c r="I114" i="79"/>
  <c r="N114" i="79" s="1"/>
  <c r="H114" i="79"/>
  <c r="Q113" i="79"/>
  <c r="O113" i="79"/>
  <c r="M113" i="79"/>
  <c r="L113" i="79"/>
  <c r="K113" i="79"/>
  <c r="P113" i="79" s="1"/>
  <c r="J113" i="79"/>
  <c r="I113" i="79"/>
  <c r="N113" i="79" s="1"/>
  <c r="H113" i="79"/>
  <c r="Q112" i="79"/>
  <c r="O112" i="79"/>
  <c r="M112" i="79"/>
  <c r="L112" i="79"/>
  <c r="K112" i="79"/>
  <c r="P112" i="79" s="1"/>
  <c r="J112" i="79"/>
  <c r="I112" i="79"/>
  <c r="N112" i="79" s="1"/>
  <c r="H112" i="79"/>
  <c r="Q111" i="79"/>
  <c r="O111" i="79"/>
  <c r="N111" i="79"/>
  <c r="M111" i="79"/>
  <c r="L111" i="79"/>
  <c r="K111" i="79"/>
  <c r="P111" i="79" s="1"/>
  <c r="J111" i="79"/>
  <c r="I111" i="79"/>
  <c r="H111" i="79"/>
  <c r="Q110" i="79"/>
  <c r="P110" i="79"/>
  <c r="O110" i="79"/>
  <c r="M110" i="79"/>
  <c r="L110" i="79"/>
  <c r="K110" i="79"/>
  <c r="J110" i="79"/>
  <c r="I110" i="79"/>
  <c r="N110" i="79" s="1"/>
  <c r="H110" i="79"/>
  <c r="Q109" i="79"/>
  <c r="O109" i="79"/>
  <c r="M109" i="79"/>
  <c r="L109" i="79"/>
  <c r="K109" i="79"/>
  <c r="P109" i="79" s="1"/>
  <c r="J109" i="79"/>
  <c r="I109" i="79"/>
  <c r="N109" i="79" s="1"/>
  <c r="H109" i="79"/>
  <c r="Q108" i="79"/>
  <c r="O108" i="79"/>
  <c r="M108" i="79"/>
  <c r="L108" i="79"/>
  <c r="K108" i="79"/>
  <c r="P108" i="79" s="1"/>
  <c r="J108" i="79"/>
  <c r="I108" i="79"/>
  <c r="N108" i="79" s="1"/>
  <c r="H108" i="79"/>
  <c r="Q107" i="79"/>
  <c r="O107" i="79"/>
  <c r="N107" i="79"/>
  <c r="M107" i="79"/>
  <c r="L107" i="79"/>
  <c r="K107" i="79"/>
  <c r="P107" i="79" s="1"/>
  <c r="J107" i="79"/>
  <c r="I107" i="79"/>
  <c r="H107" i="79"/>
  <c r="Q106" i="79"/>
  <c r="P106" i="79"/>
  <c r="O106" i="79"/>
  <c r="M106" i="79"/>
  <c r="L106" i="79"/>
  <c r="K106" i="79"/>
  <c r="J106" i="79"/>
  <c r="I106" i="79"/>
  <c r="N106" i="79" s="1"/>
  <c r="H106" i="79"/>
  <c r="Q105" i="79"/>
  <c r="O105" i="79"/>
  <c r="M105" i="79"/>
  <c r="L105" i="79"/>
  <c r="K105" i="79"/>
  <c r="P105" i="79" s="1"/>
  <c r="J105" i="79"/>
  <c r="I105" i="79"/>
  <c r="N105" i="79" s="1"/>
  <c r="H105" i="79"/>
  <c r="Q104" i="79"/>
  <c r="O104" i="79"/>
  <c r="M104" i="79"/>
  <c r="L104" i="79"/>
  <c r="K104" i="79"/>
  <c r="P104" i="79" s="1"/>
  <c r="J104" i="79"/>
  <c r="I104" i="79"/>
  <c r="N104" i="79" s="1"/>
  <c r="H104" i="79"/>
  <c r="Q103" i="79"/>
  <c r="O103" i="79"/>
  <c r="N103" i="79"/>
  <c r="M103" i="79"/>
  <c r="L103" i="79"/>
  <c r="K103" i="79"/>
  <c r="P103" i="79" s="1"/>
  <c r="J103" i="79"/>
  <c r="I103" i="79"/>
  <c r="H103" i="79"/>
  <c r="Q102" i="79"/>
  <c r="P102" i="79"/>
  <c r="O102" i="79"/>
  <c r="M102" i="79"/>
  <c r="L102" i="79"/>
  <c r="K102" i="79"/>
  <c r="J102" i="79"/>
  <c r="I102" i="79"/>
  <c r="N102" i="79" s="1"/>
  <c r="H102" i="79"/>
  <c r="Q101" i="79"/>
  <c r="O101" i="79"/>
  <c r="M101" i="79"/>
  <c r="L101" i="79"/>
  <c r="K101" i="79"/>
  <c r="P101" i="79" s="1"/>
  <c r="J101" i="79"/>
  <c r="I101" i="79"/>
  <c r="N101" i="79" s="1"/>
  <c r="H101" i="79"/>
  <c r="Q100" i="79"/>
  <c r="O100" i="79"/>
  <c r="M100" i="79"/>
  <c r="L100" i="79"/>
  <c r="K100" i="79"/>
  <c r="P100" i="79" s="1"/>
  <c r="J100" i="79"/>
  <c r="I100" i="79"/>
  <c r="N100" i="79" s="1"/>
  <c r="H100" i="79"/>
  <c r="Q99" i="79"/>
  <c r="O99" i="79"/>
  <c r="N99" i="79"/>
  <c r="M99" i="79"/>
  <c r="L99" i="79"/>
  <c r="K99" i="79"/>
  <c r="P99" i="79" s="1"/>
  <c r="J99" i="79"/>
  <c r="I99" i="79"/>
  <c r="H99" i="79"/>
  <c r="Q98" i="79"/>
  <c r="P98" i="79"/>
  <c r="O98" i="79"/>
  <c r="M98" i="79"/>
  <c r="L98" i="79"/>
  <c r="K98" i="79"/>
  <c r="J98" i="79"/>
  <c r="I98" i="79"/>
  <c r="N98" i="79" s="1"/>
  <c r="H98" i="79"/>
  <c r="Q97" i="79"/>
  <c r="O97" i="79"/>
  <c r="M97" i="79"/>
  <c r="L97" i="79"/>
  <c r="K97" i="79"/>
  <c r="P97" i="79" s="1"/>
  <c r="J97" i="79"/>
  <c r="I97" i="79"/>
  <c r="N97" i="79" s="1"/>
  <c r="H97" i="79"/>
  <c r="Q96" i="79"/>
  <c r="O96" i="79"/>
  <c r="M96" i="79"/>
  <c r="L96" i="79"/>
  <c r="K96" i="79"/>
  <c r="P96" i="79" s="1"/>
  <c r="J96" i="79"/>
  <c r="I96" i="79"/>
  <c r="N96" i="79" s="1"/>
  <c r="H96" i="79"/>
  <c r="Q95" i="79"/>
  <c r="O95" i="79"/>
  <c r="N95" i="79"/>
  <c r="M95" i="79"/>
  <c r="L95" i="79"/>
  <c r="K95" i="79"/>
  <c r="P95" i="79" s="1"/>
  <c r="J95" i="79"/>
  <c r="I95" i="79"/>
  <c r="H95" i="79"/>
  <c r="Q94" i="79"/>
  <c r="P94" i="79"/>
  <c r="O94" i="79"/>
  <c r="M94" i="79"/>
  <c r="L94" i="79"/>
  <c r="K94" i="79"/>
  <c r="J94" i="79"/>
  <c r="I94" i="79"/>
  <c r="N94" i="79" s="1"/>
  <c r="H94" i="79"/>
  <c r="Q93" i="79"/>
  <c r="O93" i="79"/>
  <c r="M93" i="79"/>
  <c r="L93" i="79"/>
  <c r="K93" i="79"/>
  <c r="P93" i="79" s="1"/>
  <c r="J93" i="79"/>
  <c r="I93" i="79"/>
  <c r="N93" i="79" s="1"/>
  <c r="H93" i="79"/>
  <c r="Q92" i="79"/>
  <c r="O92" i="79"/>
  <c r="M92" i="79"/>
  <c r="L92" i="79"/>
  <c r="K92" i="79"/>
  <c r="P92" i="79" s="1"/>
  <c r="J92" i="79"/>
  <c r="I92" i="79"/>
  <c r="N92" i="79" s="1"/>
  <c r="H92" i="79"/>
  <c r="Q91" i="79"/>
  <c r="O91" i="79"/>
  <c r="N91" i="79"/>
  <c r="M91" i="79"/>
  <c r="L91" i="79"/>
  <c r="K91" i="79"/>
  <c r="P91" i="79" s="1"/>
  <c r="J91" i="79"/>
  <c r="I91" i="79"/>
  <c r="H91" i="79"/>
  <c r="Q90" i="79"/>
  <c r="P90" i="79"/>
  <c r="O90" i="79"/>
  <c r="M90" i="79"/>
  <c r="L90" i="79"/>
  <c r="K90" i="79"/>
  <c r="J90" i="79"/>
  <c r="I90" i="79"/>
  <c r="N90" i="79" s="1"/>
  <c r="H90" i="79"/>
  <c r="Q89" i="79"/>
  <c r="O89" i="79"/>
  <c r="M89" i="79"/>
  <c r="L89" i="79"/>
  <c r="K89" i="79"/>
  <c r="P89" i="79" s="1"/>
  <c r="J89" i="79"/>
  <c r="I89" i="79"/>
  <c r="N89" i="79" s="1"/>
  <c r="H89" i="79"/>
  <c r="Q88" i="79"/>
  <c r="O88" i="79"/>
  <c r="M88" i="79"/>
  <c r="L88" i="79"/>
  <c r="K88" i="79"/>
  <c r="P88" i="79" s="1"/>
  <c r="J88" i="79"/>
  <c r="I88" i="79"/>
  <c r="N88" i="79" s="1"/>
  <c r="H88" i="79"/>
  <c r="Q87" i="79"/>
  <c r="O87" i="79"/>
  <c r="N87" i="79"/>
  <c r="M87" i="79"/>
  <c r="L87" i="79"/>
  <c r="K87" i="79"/>
  <c r="P87" i="79" s="1"/>
  <c r="J87" i="79"/>
  <c r="I87" i="79"/>
  <c r="H87" i="79"/>
  <c r="W86" i="79"/>
  <c r="L86" i="79" s="1"/>
  <c r="Q86" i="79" s="1"/>
  <c r="P86" i="79"/>
  <c r="N86" i="79"/>
  <c r="K86" i="79"/>
  <c r="J86" i="79"/>
  <c r="O86" i="79" s="1"/>
  <c r="I86" i="79"/>
  <c r="H86" i="79"/>
  <c r="M86" i="79" s="1"/>
  <c r="G86" i="79"/>
  <c r="W85" i="79"/>
  <c r="P85" i="79"/>
  <c r="N85" i="79"/>
  <c r="M85" i="79"/>
  <c r="L85" i="79"/>
  <c r="Q85" i="79" s="1"/>
  <c r="K85" i="79"/>
  <c r="J85" i="79"/>
  <c r="O85" i="79" s="1"/>
  <c r="I85" i="79"/>
  <c r="H85" i="79"/>
  <c r="G85" i="79"/>
  <c r="W84" i="79"/>
  <c r="L84" i="79" s="1"/>
  <c r="Q84" i="79" s="1"/>
  <c r="P84" i="79"/>
  <c r="N84" i="79"/>
  <c r="K84" i="79"/>
  <c r="J84" i="79"/>
  <c r="O84" i="79" s="1"/>
  <c r="I84" i="79"/>
  <c r="H84" i="79"/>
  <c r="M84" i="79" s="1"/>
  <c r="G84" i="79"/>
  <c r="W83" i="79"/>
  <c r="P83" i="79"/>
  <c r="N83" i="79"/>
  <c r="M83" i="79"/>
  <c r="L83" i="79"/>
  <c r="Q83" i="79" s="1"/>
  <c r="K83" i="79"/>
  <c r="J83" i="79"/>
  <c r="O83" i="79" s="1"/>
  <c r="I83" i="79"/>
  <c r="H83" i="79"/>
  <c r="G83" i="79"/>
  <c r="W82" i="79"/>
  <c r="L82" i="79" s="1"/>
  <c r="Q82" i="79" s="1"/>
  <c r="P82" i="79"/>
  <c r="N82" i="79"/>
  <c r="K82" i="79"/>
  <c r="J82" i="79"/>
  <c r="O82" i="79" s="1"/>
  <c r="I82" i="79"/>
  <c r="H82" i="79"/>
  <c r="M82" i="79" s="1"/>
  <c r="G82" i="79"/>
  <c r="W81" i="79"/>
  <c r="P81" i="79"/>
  <c r="N81" i="79"/>
  <c r="M81" i="79"/>
  <c r="L81" i="79"/>
  <c r="Q81" i="79" s="1"/>
  <c r="K81" i="79"/>
  <c r="J81" i="79"/>
  <c r="O81" i="79" s="1"/>
  <c r="I81" i="79"/>
  <c r="H81" i="79"/>
  <c r="G81" i="79"/>
  <c r="Q80" i="79"/>
  <c r="P80" i="79"/>
  <c r="O80" i="79"/>
  <c r="M80" i="79"/>
  <c r="L80" i="79"/>
  <c r="K80" i="79"/>
  <c r="J80" i="79"/>
  <c r="I80" i="79"/>
  <c r="N80" i="79" s="1"/>
  <c r="H80" i="79"/>
  <c r="Q79" i="79"/>
  <c r="O79" i="79"/>
  <c r="M79" i="79"/>
  <c r="L79" i="79"/>
  <c r="K79" i="79"/>
  <c r="P79" i="79" s="1"/>
  <c r="J79" i="79"/>
  <c r="I79" i="79"/>
  <c r="N79" i="79" s="1"/>
  <c r="H79" i="79"/>
  <c r="Q78" i="79"/>
  <c r="O78" i="79"/>
  <c r="M78" i="79"/>
  <c r="L78" i="79"/>
  <c r="K78" i="79"/>
  <c r="P78" i="79" s="1"/>
  <c r="J78" i="79"/>
  <c r="I78" i="79"/>
  <c r="N78" i="79" s="1"/>
  <c r="H78" i="79"/>
  <c r="Q77" i="79"/>
  <c r="O77" i="79"/>
  <c r="N77" i="79"/>
  <c r="M77" i="79"/>
  <c r="L77" i="79"/>
  <c r="K77" i="79"/>
  <c r="P77" i="79" s="1"/>
  <c r="J77" i="79"/>
  <c r="I77" i="79"/>
  <c r="H77" i="79"/>
  <c r="Q76" i="79"/>
  <c r="P76" i="79"/>
  <c r="O76" i="79"/>
  <c r="M76" i="79"/>
  <c r="L76" i="79"/>
  <c r="K76" i="79"/>
  <c r="J76" i="79"/>
  <c r="I76" i="79"/>
  <c r="N76" i="79" s="1"/>
  <c r="H76" i="79"/>
  <c r="Q75" i="79"/>
  <c r="O75" i="79"/>
  <c r="M75" i="79"/>
  <c r="L75" i="79"/>
  <c r="K75" i="79"/>
  <c r="P75" i="79" s="1"/>
  <c r="J75" i="79"/>
  <c r="I75" i="79"/>
  <c r="N75" i="79" s="1"/>
  <c r="H75" i="79"/>
  <c r="Q74" i="79"/>
  <c r="O74" i="79"/>
  <c r="M74" i="79"/>
  <c r="L74" i="79"/>
  <c r="K74" i="79"/>
  <c r="P74" i="79" s="1"/>
  <c r="J74" i="79"/>
  <c r="I74" i="79"/>
  <c r="N74" i="79" s="1"/>
  <c r="H74" i="79"/>
  <c r="Q73" i="79"/>
  <c r="O73" i="79"/>
  <c r="N73" i="79"/>
  <c r="M73" i="79"/>
  <c r="L73" i="79"/>
  <c r="K73" i="79"/>
  <c r="P73" i="79" s="1"/>
  <c r="J73" i="79"/>
  <c r="I73" i="79"/>
  <c r="H73" i="79"/>
  <c r="Q72" i="79"/>
  <c r="P72" i="79"/>
  <c r="O72" i="79"/>
  <c r="M72" i="79"/>
  <c r="L72" i="79"/>
  <c r="K72" i="79"/>
  <c r="J72" i="79"/>
  <c r="I72" i="79"/>
  <c r="N72" i="79" s="1"/>
  <c r="H72" i="79"/>
  <c r="Q71" i="79"/>
  <c r="O71" i="79"/>
  <c r="M71" i="79"/>
  <c r="L71" i="79"/>
  <c r="K71" i="79"/>
  <c r="P71" i="79" s="1"/>
  <c r="J71" i="79"/>
  <c r="I71" i="79"/>
  <c r="N71" i="79" s="1"/>
  <c r="H71" i="79"/>
  <c r="Q70" i="79"/>
  <c r="O70" i="79"/>
  <c r="M70" i="79"/>
  <c r="L70" i="79"/>
  <c r="K70" i="79"/>
  <c r="P70" i="79" s="1"/>
  <c r="J70" i="79"/>
  <c r="I70" i="79"/>
  <c r="N70" i="79" s="1"/>
  <c r="H70" i="79"/>
  <c r="Q69" i="79"/>
  <c r="O69" i="79"/>
  <c r="N69" i="79"/>
  <c r="M69" i="79"/>
  <c r="L69" i="79"/>
  <c r="K69" i="79"/>
  <c r="P69" i="79" s="1"/>
  <c r="J69" i="79"/>
  <c r="I69" i="79"/>
  <c r="H69" i="79"/>
  <c r="Q68" i="79"/>
  <c r="P68" i="79"/>
  <c r="O68" i="79"/>
  <c r="M68" i="79"/>
  <c r="L68" i="79"/>
  <c r="K68" i="79"/>
  <c r="J68" i="79"/>
  <c r="I68" i="79"/>
  <c r="N68" i="79" s="1"/>
  <c r="H68" i="79"/>
  <c r="Q67" i="79"/>
  <c r="O67" i="79"/>
  <c r="M67" i="79"/>
  <c r="L67" i="79"/>
  <c r="K67" i="79"/>
  <c r="P67" i="79" s="1"/>
  <c r="J67" i="79"/>
  <c r="I67" i="79"/>
  <c r="N67" i="79" s="1"/>
  <c r="H67" i="79"/>
  <c r="Q66" i="79"/>
  <c r="O66" i="79"/>
  <c r="M66" i="79"/>
  <c r="L66" i="79"/>
  <c r="K66" i="79"/>
  <c r="P66" i="79" s="1"/>
  <c r="J66" i="79"/>
  <c r="I66" i="79"/>
  <c r="N66" i="79" s="1"/>
  <c r="H66" i="79"/>
  <c r="Q65" i="79"/>
  <c r="O65" i="79"/>
  <c r="N65" i="79"/>
  <c r="M65" i="79"/>
  <c r="L65" i="79"/>
  <c r="K65" i="79"/>
  <c r="P65" i="79" s="1"/>
  <c r="J65" i="79"/>
  <c r="I65" i="79"/>
  <c r="H65" i="79"/>
  <c r="Q64" i="79"/>
  <c r="P64" i="79"/>
  <c r="O64" i="79"/>
  <c r="M64" i="79"/>
  <c r="L64" i="79"/>
  <c r="K64" i="79"/>
  <c r="J64" i="79"/>
  <c r="I64" i="79"/>
  <c r="N64" i="79" s="1"/>
  <c r="H64" i="79"/>
  <c r="Q63" i="79"/>
  <c r="O63" i="79"/>
  <c r="M63" i="79"/>
  <c r="L63" i="79"/>
  <c r="K63" i="79"/>
  <c r="P63" i="79" s="1"/>
  <c r="J63" i="79"/>
  <c r="I63" i="79"/>
  <c r="N63" i="79" s="1"/>
  <c r="H63" i="79"/>
  <c r="Q62" i="79"/>
  <c r="O62" i="79"/>
  <c r="M62" i="79"/>
  <c r="L62" i="79"/>
  <c r="K62" i="79"/>
  <c r="P62" i="79" s="1"/>
  <c r="J62" i="79"/>
  <c r="I62" i="79"/>
  <c r="N62" i="79" s="1"/>
  <c r="H62" i="79"/>
  <c r="Q61" i="79"/>
  <c r="O61" i="79"/>
  <c r="N61" i="79"/>
  <c r="M61" i="79"/>
  <c r="L61" i="79"/>
  <c r="K61" i="79"/>
  <c r="P61" i="79" s="1"/>
  <c r="J61" i="79"/>
  <c r="I61" i="79"/>
  <c r="H61" i="79"/>
  <c r="Q60" i="79"/>
  <c r="P60" i="79"/>
  <c r="O60" i="79"/>
  <c r="M60" i="79"/>
  <c r="L60" i="79"/>
  <c r="K60" i="79"/>
  <c r="J60" i="79"/>
  <c r="I60" i="79"/>
  <c r="N60" i="79" s="1"/>
  <c r="H60" i="79"/>
  <c r="Q59" i="79"/>
  <c r="O59" i="79"/>
  <c r="M59" i="79"/>
  <c r="L59" i="79"/>
  <c r="K59" i="79"/>
  <c r="P59" i="79" s="1"/>
  <c r="J59" i="79"/>
  <c r="I59" i="79"/>
  <c r="N59" i="79" s="1"/>
  <c r="H59" i="79"/>
  <c r="Q58" i="79"/>
  <c r="O58" i="79"/>
  <c r="M58" i="79"/>
  <c r="L58" i="79"/>
  <c r="K58" i="79"/>
  <c r="P58" i="79" s="1"/>
  <c r="J58" i="79"/>
  <c r="I58" i="79"/>
  <c r="N58" i="79" s="1"/>
  <c r="H58" i="79"/>
  <c r="Q57" i="79"/>
  <c r="O57" i="79"/>
  <c r="N57" i="79"/>
  <c r="M57" i="79"/>
  <c r="L57" i="79"/>
  <c r="K57" i="79"/>
  <c r="P57" i="79" s="1"/>
  <c r="J57" i="79"/>
  <c r="I57" i="79"/>
  <c r="H57" i="79"/>
  <c r="Q56" i="79"/>
  <c r="P56" i="79"/>
  <c r="O56" i="79"/>
  <c r="M56" i="79"/>
  <c r="L56" i="79"/>
  <c r="K56" i="79"/>
  <c r="J56" i="79"/>
  <c r="I56" i="79"/>
  <c r="N56" i="79" s="1"/>
  <c r="H56" i="79"/>
  <c r="Q55" i="79"/>
  <c r="O55" i="79"/>
  <c r="M55" i="79"/>
  <c r="L55" i="79"/>
  <c r="K55" i="79"/>
  <c r="P55" i="79" s="1"/>
  <c r="J55" i="79"/>
  <c r="I55" i="79"/>
  <c r="N55" i="79" s="1"/>
  <c r="H55" i="79"/>
  <c r="Q54" i="79"/>
  <c r="O54" i="79"/>
  <c r="M54" i="79"/>
  <c r="L54" i="79"/>
  <c r="K54" i="79"/>
  <c r="P54" i="79" s="1"/>
  <c r="J54" i="79"/>
  <c r="I54" i="79"/>
  <c r="N54" i="79" s="1"/>
  <c r="H54" i="79"/>
  <c r="Q53" i="79"/>
  <c r="O53" i="79"/>
  <c r="N53" i="79"/>
  <c r="M53" i="79"/>
  <c r="L53" i="79"/>
  <c r="K53" i="79"/>
  <c r="P53" i="79" s="1"/>
  <c r="J53" i="79"/>
  <c r="I53" i="79"/>
  <c r="H53" i="79"/>
  <c r="Q52" i="79"/>
  <c r="P52" i="79"/>
  <c r="O52" i="79"/>
  <c r="M52" i="79"/>
  <c r="L52" i="79"/>
  <c r="K52" i="79"/>
  <c r="J52" i="79"/>
  <c r="I52" i="79"/>
  <c r="N52" i="79" s="1"/>
  <c r="H52" i="79"/>
  <c r="Q51" i="79"/>
  <c r="O51" i="79"/>
  <c r="M51" i="79"/>
  <c r="L51" i="79"/>
  <c r="K51" i="79"/>
  <c r="P51" i="79" s="1"/>
  <c r="J51" i="79"/>
  <c r="I51" i="79"/>
  <c r="N51" i="79" s="1"/>
  <c r="H51" i="79"/>
  <c r="Q50" i="79"/>
  <c r="O50" i="79"/>
  <c r="M50" i="79"/>
  <c r="L50" i="79"/>
  <c r="K50" i="79"/>
  <c r="P50" i="79" s="1"/>
  <c r="J50" i="79"/>
  <c r="I50" i="79"/>
  <c r="N50" i="79" s="1"/>
  <c r="H50" i="79"/>
  <c r="Q49" i="79"/>
  <c r="O49" i="79"/>
  <c r="N49" i="79"/>
  <c r="M49" i="79"/>
  <c r="L49" i="79"/>
  <c r="K49" i="79"/>
  <c r="P49" i="79" s="1"/>
  <c r="J49" i="79"/>
  <c r="I49" i="79"/>
  <c r="H49" i="79"/>
  <c r="Q48" i="79"/>
  <c r="P48" i="79"/>
  <c r="O48" i="79"/>
  <c r="M48" i="79"/>
  <c r="L48" i="79"/>
  <c r="K48" i="79"/>
  <c r="J48" i="79"/>
  <c r="I48" i="79"/>
  <c r="N48" i="79" s="1"/>
  <c r="H48" i="79"/>
  <c r="Q47" i="79"/>
  <c r="O47" i="79"/>
  <c r="M47" i="79"/>
  <c r="L47" i="79"/>
  <c r="K47" i="79"/>
  <c r="P47" i="79" s="1"/>
  <c r="J47" i="79"/>
  <c r="I47" i="79"/>
  <c r="N47" i="79" s="1"/>
  <c r="H47" i="79"/>
  <c r="Q46" i="79"/>
  <c r="O46" i="79"/>
  <c r="M46" i="79"/>
  <c r="L46" i="79"/>
  <c r="K46" i="79"/>
  <c r="P46" i="79" s="1"/>
  <c r="J46" i="79"/>
  <c r="I46" i="79"/>
  <c r="N46" i="79" s="1"/>
  <c r="H46" i="79"/>
  <c r="Q45" i="79"/>
  <c r="O45" i="79"/>
  <c r="N45" i="79"/>
  <c r="M45" i="79"/>
  <c r="L45" i="79"/>
  <c r="K45" i="79"/>
  <c r="P45" i="79" s="1"/>
  <c r="J45" i="79"/>
  <c r="I45" i="79"/>
  <c r="H45" i="79"/>
  <c r="Q44" i="79"/>
  <c r="P44" i="79"/>
  <c r="O44" i="79"/>
  <c r="M44" i="79"/>
  <c r="L44" i="79"/>
  <c r="K44" i="79"/>
  <c r="J44" i="79"/>
  <c r="I44" i="79"/>
  <c r="N44" i="79" s="1"/>
  <c r="H44" i="79"/>
  <c r="Q43" i="79"/>
  <c r="O43" i="79"/>
  <c r="M43" i="79"/>
  <c r="L43" i="79"/>
  <c r="K43" i="79"/>
  <c r="P43" i="79" s="1"/>
  <c r="J43" i="79"/>
  <c r="I43" i="79"/>
  <c r="N43" i="79" s="1"/>
  <c r="H43" i="79"/>
  <c r="Q42" i="79"/>
  <c r="O42" i="79"/>
  <c r="M42" i="79"/>
  <c r="L42" i="79"/>
  <c r="K42" i="79"/>
  <c r="P42" i="79" s="1"/>
  <c r="J42" i="79"/>
  <c r="I42" i="79"/>
  <c r="N42" i="79" s="1"/>
  <c r="H42" i="79"/>
  <c r="Q41" i="79"/>
  <c r="O41" i="79"/>
  <c r="N41" i="79"/>
  <c r="M41" i="79"/>
  <c r="L41" i="79"/>
  <c r="K41" i="79"/>
  <c r="P41" i="79" s="1"/>
  <c r="J41" i="79"/>
  <c r="I41" i="79"/>
  <c r="H41" i="79"/>
  <c r="Q40" i="79"/>
  <c r="P40" i="79"/>
  <c r="O40" i="79"/>
  <c r="M40" i="79"/>
  <c r="L40" i="79"/>
  <c r="K40" i="79"/>
  <c r="J40" i="79"/>
  <c r="I40" i="79"/>
  <c r="N40" i="79" s="1"/>
  <c r="H40" i="79"/>
  <c r="Q39" i="79"/>
  <c r="O39" i="79"/>
  <c r="M39" i="79"/>
  <c r="L39" i="79"/>
  <c r="K39" i="79"/>
  <c r="P39" i="79" s="1"/>
  <c r="J39" i="79"/>
  <c r="I39" i="79"/>
  <c r="N39" i="79" s="1"/>
  <c r="H39" i="79"/>
  <c r="Q38" i="79"/>
  <c r="O38" i="79"/>
  <c r="M38" i="79"/>
  <c r="L38" i="79"/>
  <c r="K38" i="79"/>
  <c r="P38" i="79" s="1"/>
  <c r="J38" i="79"/>
  <c r="I38" i="79"/>
  <c r="N38" i="79" s="1"/>
  <c r="H38" i="79"/>
  <c r="Q37" i="79"/>
  <c r="O37" i="79"/>
  <c r="N37" i="79"/>
  <c r="M37" i="79"/>
  <c r="L37" i="79"/>
  <c r="K37" i="79"/>
  <c r="P37" i="79" s="1"/>
  <c r="J37" i="79"/>
  <c r="I37" i="79"/>
  <c r="H37" i="79"/>
  <c r="Q36" i="79"/>
  <c r="P36" i="79"/>
  <c r="O36" i="79"/>
  <c r="M36" i="79"/>
  <c r="L36" i="79"/>
  <c r="K36" i="79"/>
  <c r="J36" i="79"/>
  <c r="I36" i="79"/>
  <c r="N36" i="79" s="1"/>
  <c r="H36" i="79"/>
  <c r="Q35" i="79"/>
  <c r="O35" i="79"/>
  <c r="M35" i="79"/>
  <c r="L35" i="79"/>
  <c r="K35" i="79"/>
  <c r="P35" i="79" s="1"/>
  <c r="J35" i="79"/>
  <c r="I35" i="79"/>
  <c r="N35" i="79" s="1"/>
  <c r="H35" i="79"/>
  <c r="Q34" i="79"/>
  <c r="O34" i="79"/>
  <c r="M34" i="79"/>
  <c r="L34" i="79"/>
  <c r="K34" i="79"/>
  <c r="P34" i="79" s="1"/>
  <c r="J34" i="79"/>
  <c r="I34" i="79"/>
  <c r="N34" i="79" s="1"/>
  <c r="H34" i="79"/>
  <c r="Q33" i="79"/>
  <c r="O33" i="79"/>
  <c r="N33" i="79"/>
  <c r="M33" i="79"/>
  <c r="L33" i="79"/>
  <c r="K33" i="79"/>
  <c r="P33" i="79" s="1"/>
  <c r="J33" i="79"/>
  <c r="I33" i="79"/>
  <c r="H33" i="79"/>
  <c r="Q32" i="79"/>
  <c r="P32" i="79"/>
  <c r="O32" i="79"/>
  <c r="M32" i="79"/>
  <c r="L32" i="79"/>
  <c r="K32" i="79"/>
  <c r="J32" i="79"/>
  <c r="I32" i="79"/>
  <c r="N32" i="79" s="1"/>
  <c r="H32" i="79"/>
  <c r="Q31" i="79"/>
  <c r="O31" i="79"/>
  <c r="M31" i="79"/>
  <c r="L31" i="79"/>
  <c r="K31" i="79"/>
  <c r="P31" i="79" s="1"/>
  <c r="J31" i="79"/>
  <c r="I31" i="79"/>
  <c r="N31" i="79" s="1"/>
  <c r="H31" i="79"/>
  <c r="Q30" i="79"/>
  <c r="O30" i="79"/>
  <c r="M30" i="79"/>
  <c r="L30" i="79"/>
  <c r="K30" i="79"/>
  <c r="P30" i="79" s="1"/>
  <c r="J30" i="79"/>
  <c r="I30" i="79"/>
  <c r="N30" i="79" s="1"/>
  <c r="H30" i="79"/>
  <c r="Q29" i="79"/>
  <c r="O29" i="79"/>
  <c r="N29" i="79"/>
  <c r="M29" i="79"/>
  <c r="L29" i="79"/>
  <c r="K29" i="79"/>
  <c r="P29" i="79" s="1"/>
  <c r="J29" i="79"/>
  <c r="I29" i="79"/>
  <c r="H29" i="79"/>
  <c r="Q28" i="79"/>
  <c r="P28" i="79"/>
  <c r="O28" i="79"/>
  <c r="M28" i="79"/>
  <c r="L28" i="79"/>
  <c r="K28" i="79"/>
  <c r="J28" i="79"/>
  <c r="I28" i="79"/>
  <c r="N28" i="79" s="1"/>
  <c r="H28" i="79"/>
  <c r="Q27" i="79"/>
  <c r="O27" i="79"/>
  <c r="M27" i="79"/>
  <c r="L27" i="79"/>
  <c r="K27" i="79"/>
  <c r="P27" i="79" s="1"/>
  <c r="J27" i="79"/>
  <c r="I27" i="79"/>
  <c r="N27" i="79" s="1"/>
  <c r="H27" i="79"/>
  <c r="Q26" i="79"/>
  <c r="O26" i="79"/>
  <c r="M26" i="79"/>
  <c r="L26" i="79"/>
  <c r="K26" i="79"/>
  <c r="P26" i="79" s="1"/>
  <c r="J26" i="79"/>
  <c r="I26" i="79"/>
  <c r="N26" i="79" s="1"/>
  <c r="H26" i="79"/>
  <c r="Q25" i="79"/>
  <c r="O25" i="79"/>
  <c r="N25" i="79"/>
  <c r="M25" i="79"/>
  <c r="L25" i="79"/>
  <c r="K25" i="79"/>
  <c r="P25" i="79" s="1"/>
  <c r="J25" i="79"/>
  <c r="I25" i="79"/>
  <c r="H25" i="79"/>
  <c r="Q24" i="79"/>
  <c r="P24" i="79"/>
  <c r="O24" i="79"/>
  <c r="M24" i="79"/>
  <c r="L24" i="79"/>
  <c r="K24" i="79"/>
  <c r="J24" i="79"/>
  <c r="I24" i="79"/>
  <c r="N24" i="79" s="1"/>
  <c r="H24" i="79"/>
  <c r="Q23" i="79"/>
  <c r="O23" i="79"/>
  <c r="M23" i="79"/>
  <c r="L23" i="79"/>
  <c r="K23" i="79"/>
  <c r="P23" i="79" s="1"/>
  <c r="J23" i="79"/>
  <c r="I23" i="79"/>
  <c r="N23" i="79" s="1"/>
  <c r="H23" i="79"/>
  <c r="Q22" i="79"/>
  <c r="O22" i="79"/>
  <c r="M22" i="79"/>
  <c r="L22" i="79"/>
  <c r="K22" i="79"/>
  <c r="P22" i="79" s="1"/>
  <c r="J22" i="79"/>
  <c r="I22" i="79"/>
  <c r="N22" i="79" s="1"/>
  <c r="H22" i="79"/>
  <c r="Q21" i="79"/>
  <c r="O21" i="79"/>
  <c r="N21" i="79"/>
  <c r="M21" i="79"/>
  <c r="L21" i="79"/>
  <c r="K21" i="79"/>
  <c r="P21" i="79" s="1"/>
  <c r="J21" i="79"/>
  <c r="I21" i="79"/>
  <c r="H21" i="79"/>
  <c r="Q20" i="79"/>
  <c r="P20" i="79"/>
  <c r="O20" i="79"/>
  <c r="M20" i="79"/>
  <c r="L20" i="79"/>
  <c r="K20" i="79"/>
  <c r="J20" i="79"/>
  <c r="I20" i="79"/>
  <c r="N20" i="79" s="1"/>
  <c r="H20" i="79"/>
  <c r="Q19" i="79"/>
  <c r="O19" i="79"/>
  <c r="M19" i="79"/>
  <c r="L19" i="79"/>
  <c r="K19" i="79"/>
  <c r="P19" i="79" s="1"/>
  <c r="J19" i="79"/>
  <c r="I19" i="79"/>
  <c r="N19" i="79" s="1"/>
  <c r="H19" i="79"/>
  <c r="Q18" i="79"/>
  <c r="O18" i="79"/>
  <c r="M18" i="79"/>
  <c r="L18" i="79"/>
  <c r="K18" i="79"/>
  <c r="P18" i="79" s="1"/>
  <c r="J18" i="79"/>
  <c r="I18" i="79"/>
  <c r="N18" i="79" s="1"/>
  <c r="H18" i="79"/>
  <c r="Q17" i="79"/>
  <c r="O17" i="79"/>
  <c r="N17" i="79"/>
  <c r="M17" i="79"/>
  <c r="L17" i="79"/>
  <c r="K17" i="79"/>
  <c r="P17" i="79" s="1"/>
  <c r="J17" i="79"/>
  <c r="I17" i="79"/>
  <c r="H17" i="79"/>
  <c r="Q16" i="79"/>
  <c r="P16" i="79"/>
  <c r="O16" i="79"/>
  <c r="M16" i="79"/>
  <c r="L16" i="79"/>
  <c r="K16" i="79"/>
  <c r="J16" i="79"/>
  <c r="I16" i="79"/>
  <c r="N16" i="79" s="1"/>
  <c r="H16" i="79"/>
  <c r="Q15" i="79"/>
  <c r="O15" i="79"/>
  <c r="M15" i="79"/>
  <c r="L15" i="79"/>
  <c r="K15" i="79"/>
  <c r="P15" i="79" s="1"/>
  <c r="J15" i="79"/>
  <c r="I15" i="79"/>
  <c r="N15" i="79" s="1"/>
  <c r="H15" i="79"/>
  <c r="Q14" i="79"/>
  <c r="O14" i="79"/>
  <c r="M14" i="79"/>
  <c r="L14" i="79"/>
  <c r="K14" i="79"/>
  <c r="P14" i="79" s="1"/>
  <c r="J14" i="79"/>
  <c r="I14" i="79"/>
  <c r="N14" i="79" s="1"/>
  <c r="H14" i="79"/>
  <c r="H262" i="78"/>
  <c r="G262" i="78"/>
  <c r="F262" i="78"/>
  <c r="E262" i="78"/>
  <c r="D262" i="78"/>
  <c r="C262" i="78"/>
  <c r="H261" i="78"/>
  <c r="G261" i="78"/>
  <c r="F261" i="78"/>
  <c r="E261" i="78"/>
  <c r="D261" i="78"/>
  <c r="C261" i="78"/>
  <c r="H260" i="78"/>
  <c r="G260" i="78"/>
  <c r="F260" i="78"/>
  <c r="E260" i="78"/>
  <c r="D260" i="78"/>
  <c r="C260" i="78"/>
  <c r="H259" i="78"/>
  <c r="H409" i="78" s="1"/>
  <c r="G259" i="78"/>
  <c r="G409" i="78" s="1"/>
  <c r="F259" i="78"/>
  <c r="F409" i="78" s="1"/>
  <c r="E259" i="78"/>
  <c r="E409" i="78" s="1"/>
  <c r="D259" i="78"/>
  <c r="D409" i="78" s="1"/>
  <c r="C259" i="78"/>
  <c r="C409" i="78" s="1"/>
  <c r="D115" i="72"/>
  <c r="C115" i="72"/>
  <c r="D114" i="72"/>
  <c r="C114" i="72"/>
  <c r="D113" i="72"/>
  <c r="C113" i="72"/>
  <c r="M87" i="72"/>
  <c r="C112" i="72" s="1"/>
  <c r="L87" i="72"/>
  <c r="K87" i="72"/>
  <c r="J87" i="72"/>
  <c r="I87" i="72"/>
  <c r="M86" i="72"/>
  <c r="D112" i="72" s="1"/>
  <c r="L86" i="72"/>
  <c r="K86" i="72"/>
  <c r="J86" i="72"/>
  <c r="I86" i="72"/>
  <c r="M64" i="72"/>
  <c r="C111" i="72" s="1"/>
  <c r="L64" i="72"/>
  <c r="K64" i="72"/>
  <c r="J64" i="72"/>
  <c r="I64" i="72"/>
  <c r="M63" i="72"/>
  <c r="D111" i="72" s="1"/>
  <c r="L63" i="72"/>
  <c r="K63" i="72"/>
  <c r="J63" i="72"/>
  <c r="I63" i="72"/>
  <c r="M41" i="72"/>
  <c r="C110" i="72" s="1"/>
  <c r="L41" i="72"/>
  <c r="K41" i="72"/>
  <c r="J41" i="72"/>
  <c r="I41" i="72"/>
  <c r="M40" i="72"/>
  <c r="D110" i="72" s="1"/>
  <c r="L40" i="72"/>
  <c r="K40" i="72"/>
  <c r="J40" i="72"/>
  <c r="I40" i="72"/>
  <c r="D51" i="71"/>
  <c r="C51" i="71"/>
  <c r="D50" i="71"/>
  <c r="C50" i="71"/>
  <c r="D55" i="59"/>
  <c r="C55" i="59"/>
  <c r="D26" i="59"/>
  <c r="C26" i="59"/>
  <c r="D55" i="58"/>
  <c r="C55" i="58"/>
  <c r="D26" i="58"/>
  <c r="C26" i="58"/>
  <c r="C42" i="94" l="1"/>
  <c r="G141" i="91"/>
  <c r="H141" i="91"/>
  <c r="D141" i="91"/>
  <c r="C141" i="91"/>
  <c r="E141" i="91"/>
  <c r="D39" i="81"/>
  <c r="E39" i="81"/>
  <c r="C16" i="81"/>
  <c r="D16" i="81"/>
  <c r="E40" i="81" s="1"/>
  <c r="E16" i="81"/>
  <c r="C26" i="81"/>
  <c r="E62" i="81" s="1"/>
</calcChain>
</file>

<file path=xl/sharedStrings.xml><?xml version="1.0" encoding="utf-8"?>
<sst xmlns="http://schemas.openxmlformats.org/spreadsheetml/2006/main" count="7506" uniqueCount="1834">
  <si>
    <t>Fuente</t>
  </si>
  <si>
    <t>Periodicidad</t>
  </si>
  <si>
    <t>Último dato</t>
  </si>
  <si>
    <t>1.1</t>
  </si>
  <si>
    <t>Variables sobre el uso de las TIC en empresas de 10 o más empleados: uso de ordenadores, medios sociales, servicios cloud computing o big data.</t>
  </si>
  <si>
    <t xml:space="preserve">Encuesta de uso de TIC y Comercio Electrónico (CE) en las empresas 2018-2019. </t>
  </si>
  <si>
    <t>INE</t>
  </si>
  <si>
    <t>Anual</t>
  </si>
  <si>
    <t>Porcentaje de empresas que emplean especialistas en TIC (empresas de 10 o más empleados).</t>
  </si>
  <si>
    <t>Gasto en TIC en las empresas con 10 o más empleados como porcentaje del PIB regional</t>
  </si>
  <si>
    <t>Encuesta de uso de TIC y Comercio Electrónico (CE) en las empresas 2018-2019 y Contabilidad Regional.</t>
  </si>
  <si>
    <t>1.2</t>
  </si>
  <si>
    <t>Equipamiento y conectividad en viviendas: disponibilidad de ordenadores, acceso a Internet, banda ancha, teléfono fijo, teléfono móvil.</t>
  </si>
  <si>
    <t>Encuesta sobre Equipamiento y Uso de Tecnologías de Información y Comunicación en los hogares 2019</t>
  </si>
  <si>
    <t>Frecuencia del uso de internet, personas 16 a 74 años</t>
  </si>
  <si>
    <t>Servicios de Internet usados por motivos particulares en los últimos 3 meses: correo electrónico, videollamadas, redes sociales, mensajería instantánea, leer noticias, buscar información.</t>
  </si>
  <si>
    <t xml:space="preserve">Ocio y cultura en casa: Descarga de películas, música, libros electrónicos, revistas o periódicos digitales, juegos de ordenador y de videoconsolas </t>
  </si>
  <si>
    <t>Pago con tarjetas. Operaciones de compras en terminales de punto de venta (millones de euros)</t>
  </si>
  <si>
    <t>Estadísticas Tarjetas</t>
  </si>
  <si>
    <t>BDE</t>
  </si>
  <si>
    <t>Trimestral</t>
  </si>
  <si>
    <t>2T2020</t>
  </si>
  <si>
    <t>Pago con tarjetas. Operaciones de retirada de efectivo en cajeros (millones de euros)</t>
  </si>
  <si>
    <t>CEPREDE</t>
  </si>
  <si>
    <t>1.3</t>
  </si>
  <si>
    <t>EPA. Condiciones de trabajo</t>
  </si>
  <si>
    <t>1.4</t>
  </si>
  <si>
    <t>Personas que han comprado a través de Internet en los últimos 3 o 12 meses.</t>
  </si>
  <si>
    <t>Número de veces que se ha comprado a través de Internet en los últimos 3 meses.</t>
  </si>
  <si>
    <t>Tipo de producto comprado a través de Internet en los últimos 12 meses.</t>
  </si>
  <si>
    <t>Valor de las compras realizadas a través de Internet en los últimos tres meses.</t>
  </si>
  <si>
    <t>Uso de internet para vender bienes o servicios en los últimos 3 meses.</t>
  </si>
  <si>
    <t>Uso de alguna página web o aplicación (app) para concertar con otro particular un alojamiento o un servicio de transporte, por motivos particulares, en los últimos 12 meses.</t>
  </si>
  <si>
    <t>Actividades financieras realizadas, con fines privados, en los últimos 12 meses a través de Internet.</t>
  </si>
  <si>
    <t>1.5</t>
  </si>
  <si>
    <t>Uso de internet con fines educativos: realizar algún curso on line, utilizar material de aprendizaje on line, comunicarse con monitores o alumnos, otras actividades (en los últimos 3 meses)</t>
  </si>
  <si>
    <t>Porcentaje de centros con servicios de Entorno Virtual de  Aprendizaje (EVA) por titularidad/tipo  de centro.</t>
  </si>
  <si>
    <t>Ministerio de Educación y Formación Profesional / Ministerio de Ciencia, Innovación y Universidades</t>
  </si>
  <si>
    <t>CURSO 2018-2019</t>
  </si>
  <si>
    <t>Porcentaje de centros con servicios de Entorno Virtual de  Aprendizaje (EVA) por titularidad/tipo de centro, por tipo de usuario (alumnado / familias).</t>
  </si>
  <si>
    <t>Porcentaje de centros con servicios en la nube por titularidad/tipo de centro.</t>
  </si>
  <si>
    <t>Universidades. Proporcionar soporte y promover la docencia no presencial (titulaciones no presenciales., aula virtual, docencia virtual o participación en MOOC)</t>
  </si>
  <si>
    <t>Universitic</t>
  </si>
  <si>
    <t>Curso 2016/17</t>
  </si>
  <si>
    <t>1.6</t>
  </si>
  <si>
    <t xml:space="preserve">Indicadores de atención primaria del Servicio Madrileño de Salud </t>
  </si>
  <si>
    <t>Consejería de Sanidad</t>
  </si>
  <si>
    <t xml:space="preserve">Porcentaje de envases dispensados en receta electrónica </t>
  </si>
  <si>
    <t xml:space="preserve">Observatorio de resultados del Servicio Madrileño de Salud </t>
  </si>
  <si>
    <t>Uso de internet para buscar información sobre temas de salud</t>
  </si>
  <si>
    <t>1.7</t>
  </si>
  <si>
    <t>Administración electrónica</t>
  </si>
  <si>
    <t xml:space="preserve">Uso de Cl@ve </t>
  </si>
  <si>
    <t xml:space="preserve">DATAOBSAE - Área Atencion Ciudadano y Empresa  </t>
  </si>
  <si>
    <t>OBSAE</t>
  </si>
  <si>
    <t>Mensual</t>
  </si>
  <si>
    <t xml:space="preserve">Uso de FACe </t>
  </si>
  <si>
    <t>Uso de registro electrónico</t>
  </si>
  <si>
    <t>Contacto o interacción con las administraciones o servicios públicos por Internet, por motivos particulares, en los últimos 12 meses y tipo de acción: obtener información, descarga y envío de formularios.</t>
  </si>
  <si>
    <t>2.1</t>
  </si>
  <si>
    <t>2.2</t>
  </si>
  <si>
    <t>Seguridad Social</t>
  </si>
  <si>
    <t>EPA</t>
  </si>
  <si>
    <t>2.3</t>
  </si>
  <si>
    <t>2.4</t>
  </si>
  <si>
    <t>3.1</t>
  </si>
  <si>
    <t>Innovación en empresas</t>
  </si>
  <si>
    <t>3.2</t>
  </si>
  <si>
    <t>Empleo en innovación</t>
  </si>
  <si>
    <t>3.3</t>
  </si>
  <si>
    <t>Gasto en innovación</t>
  </si>
  <si>
    <t>3.4</t>
  </si>
  <si>
    <t>ISNE</t>
  </si>
  <si>
    <t>4.1</t>
  </si>
  <si>
    <t>4.3</t>
  </si>
  <si>
    <t>Cambios en patrones de consumo</t>
  </si>
  <si>
    <t>Movilidad intracomunitaria</t>
  </si>
  <si>
    <t>5.1</t>
  </si>
  <si>
    <t>Movilidad inteligente</t>
  </si>
  <si>
    <t>5.2</t>
  </si>
  <si>
    <t>Contaminación ambiental y acústica</t>
  </si>
  <si>
    <t>5.3</t>
  </si>
  <si>
    <t>Energía, agua y consumo</t>
  </si>
  <si>
    <t>1. Digitalización acelerada</t>
  </si>
  <si>
    <t>Indicador</t>
  </si>
  <si>
    <t>Mayor digitalización en las empresas</t>
  </si>
  <si>
    <t>Mayor digitalización en los hogares</t>
  </si>
  <si>
    <t>Despegue del teletrabajo</t>
  </si>
  <si>
    <t>Más compras online</t>
  </si>
  <si>
    <t>Digitalización de la Educación</t>
  </si>
  <si>
    <t>Digitalización de la sanidad</t>
  </si>
  <si>
    <t>Empresas que proporcionaron a sus plantillas dispositivos portátiles que permiten la conexión móvil a Internet para uso empresarial</t>
  </si>
  <si>
    <t>Personal al que se le proporciona un dispositivo portátil que permite la conexión móvil a Internet para uso empresarial</t>
  </si>
  <si>
    <t xml:space="preserve"> INE, Encuesta de uso de TIC y Comercio Electrónico (CE) en las empresas 2018-2019</t>
  </si>
  <si>
    <t>Enseñanzas no universitarias / sociedad de la información y la comunicación en los centros educativos / Curso 2018-2019</t>
  </si>
  <si>
    <t>Nº de accesos a Carpeta Ciudadana</t>
  </si>
  <si>
    <t>2.5</t>
  </si>
  <si>
    <t>Encuesta sobre innovación en las empresas 2016-2018</t>
  </si>
  <si>
    <t>Comunidad de Madrid</t>
  </si>
  <si>
    <t>Semestral</t>
  </si>
  <si>
    <t>1T2020</t>
  </si>
  <si>
    <t>Personal en I+D interna a TCE (personal, investigadores)</t>
  </si>
  <si>
    <t>Estadística de I+D</t>
  </si>
  <si>
    <t>Empleo en Grupos 2 y 3 de la Clasificación Nacional de Ocupaciones 2011 (CNO-11): Técnicos, profesionales, científicos e intelectuales (grupo 2) y técnicos y profesionales de apoyo (grupo 3)</t>
  </si>
  <si>
    <t>Gasto (abs. y % PIB) en I+D interna por sectores de ejecución (Total, Administración Pública, Enseñanza Superior, Empresas e IPFSL)</t>
  </si>
  <si>
    <t>Gasto de las familias en Protección Social (grupo 12.3.0, clasificación ECOICOP), servicios de apoyo a personas de edad, personas con discapacidad, familias y niños</t>
  </si>
  <si>
    <t>Encuesta de Empleo del Tiempo, 2010-11</t>
  </si>
  <si>
    <t>Uso de las TIC por parte de personas mayores de 75 años</t>
  </si>
  <si>
    <t>Evolución de nº de personas perceptoras del Ingreso Mínimo Vital en Comunidad de Madrid desde su aprobación</t>
  </si>
  <si>
    <t>Evolución de nº de personas perceptoras de EREs/ERTEs en Comunidad de Madrid desde marzo 2020</t>
  </si>
  <si>
    <t>SEPE</t>
  </si>
  <si>
    <t>Evolución trabajadoras/os Autónomas/os beneficiarias/os de la prestación extraordinaria de cese de actividad</t>
  </si>
  <si>
    <t>Evolución trabajadoras/os beneficiarias/os del subsidio extraordinario para personas empleadas de hogar</t>
  </si>
  <si>
    <t>Evolución de la población por tamaño del municipio (menos de 10.000 hab y de 5.000 hab): incremento del nº de habitantes en pueblos pequeños desde marzo 2020</t>
  </si>
  <si>
    <t>Encuesta de Presupuestos Familiares</t>
  </si>
  <si>
    <t>Ministerio de Empleo y Seguridad Social</t>
  </si>
  <si>
    <t>Estadística de Convenios Colectivos</t>
  </si>
  <si>
    <t>Agosto 2020</t>
  </si>
  <si>
    <t>No regular</t>
  </si>
  <si>
    <t xml:space="preserve">Padrón de Población </t>
  </si>
  <si>
    <t xml:space="preserve">Indicadores Clave del Sistema Nacional de Salud - Indicadores de recursos </t>
  </si>
  <si>
    <t>Conferencia de Rectores de las Universidades Españolas, CRUE</t>
  </si>
  <si>
    <t>Actividades vinculadas a la Digitalización</t>
  </si>
  <si>
    <t>Actividades vinculadas a la I+D+i</t>
  </si>
  <si>
    <t>Indicador sintético de penetración regional de la nueva economía 2020 (ISNE)</t>
  </si>
  <si>
    <t>Impacto en algunos colectivos</t>
  </si>
  <si>
    <t>Agosto 20</t>
  </si>
  <si>
    <t>Organismo</t>
  </si>
  <si>
    <t>262</t>
  </si>
  <si>
    <t>Fabricación de ordenadores y equipos periféricos</t>
  </si>
  <si>
    <t>465</t>
  </si>
  <si>
    <t>Comercio al por mayor de equipos para las tecnologías de la información y las comunicaciones</t>
  </si>
  <si>
    <t>582</t>
  </si>
  <si>
    <t>Edición de programas informáticos</t>
  </si>
  <si>
    <t>591</t>
  </si>
  <si>
    <t>Actividades cinematográficas, de vídeo y de programas de televisión</t>
  </si>
  <si>
    <t>602</t>
  </si>
  <si>
    <t>Actividades de programación y emisión de televisión</t>
  </si>
  <si>
    <t>611</t>
  </si>
  <si>
    <t>Telecomunicaciones por cable</t>
  </si>
  <si>
    <t>612</t>
  </si>
  <si>
    <t>Telecomunicaciones inalámbricas</t>
  </si>
  <si>
    <t>613</t>
  </si>
  <si>
    <t>Telecomunicaciones por satélite</t>
  </si>
  <si>
    <t>619</t>
  </si>
  <si>
    <t>Otras actividades de telecomunicaciones</t>
  </si>
  <si>
    <t>620</t>
  </si>
  <si>
    <t>Programación, consultoría y otras actividades relacionadas con la informática</t>
  </si>
  <si>
    <t>631</t>
  </si>
  <si>
    <t>Proceso de datos, hosting y actividades relacionadas; portales web</t>
  </si>
  <si>
    <t>712</t>
  </si>
  <si>
    <t>Ensayos y análisis técnicos</t>
  </si>
  <si>
    <t>721</t>
  </si>
  <si>
    <t>741</t>
  </si>
  <si>
    <t>Actividades de diseño especializado</t>
  </si>
  <si>
    <t>803</t>
  </si>
  <si>
    <t>Actividades de investigación</t>
  </si>
  <si>
    <t>821</t>
  </si>
  <si>
    <t>Actividades administrativas y auxiliares de oficina</t>
  </si>
  <si>
    <t>841</t>
  </si>
  <si>
    <t>Administración Pública y de la política económica y social</t>
  </si>
  <si>
    <t>856</t>
  </si>
  <si>
    <t>Actividades auxiliares a la educación</t>
  </si>
  <si>
    <t>812</t>
  </si>
  <si>
    <t>Actividades de limpieza</t>
  </si>
  <si>
    <t>532</t>
  </si>
  <si>
    <t>Otras actividades postales y de correos</t>
  </si>
  <si>
    <t>842</t>
  </si>
  <si>
    <t>Prestación de servicios a la comunidad en general</t>
  </si>
  <si>
    <t>941</t>
  </si>
  <si>
    <t>Actividades de organizaciones empresariales, profesionales y patronales</t>
  </si>
  <si>
    <t>211</t>
  </si>
  <si>
    <t>Fabricación de productos farmacéuticos de base</t>
  </si>
  <si>
    <t>212</t>
  </si>
  <si>
    <t>Fabricación de especialidades farmacéuticas</t>
  </si>
  <si>
    <t>861</t>
  </si>
  <si>
    <t>Actividades hospitalarias</t>
  </si>
  <si>
    <t>862</t>
  </si>
  <si>
    <t>Actividades médicas y odontológicas</t>
  </si>
  <si>
    <t>869</t>
  </si>
  <si>
    <t>Otras actividades sanitarias</t>
  </si>
  <si>
    <t>881</t>
  </si>
  <si>
    <t>Actividades de servicios sociales sin alojamiento para personas mayores y con discapacidad</t>
  </si>
  <si>
    <t>889</t>
  </si>
  <si>
    <t>Otros actividades de servicios sociales sin alojamiento</t>
  </si>
  <si>
    <t>351</t>
  </si>
  <si>
    <t>Producción, transporte y distribución de energía eléctrica</t>
  </si>
  <si>
    <t>381</t>
  </si>
  <si>
    <t>Recogida de residuos</t>
  </si>
  <si>
    <t>412</t>
  </si>
  <si>
    <t>Construcción de edificios</t>
  </si>
  <si>
    <t>433</t>
  </si>
  <si>
    <t>Acabado de edificios</t>
  </si>
  <si>
    <t>771</t>
  </si>
  <si>
    <t>Alquiler de vehículos de motor</t>
  </si>
  <si>
    <t>439</t>
  </si>
  <si>
    <t>Otras actividades de construcción especializada</t>
  </si>
  <si>
    <t>Indicadores de Economía y Sociedad Digital por comunidades autónomas</t>
  </si>
  <si>
    <t>ONTSI</t>
  </si>
  <si>
    <t>Empresas que utilizan Internet para tratar con los poderes públicos, desglosado por motivo (Seguridad Social, impuestos, formularios, licitaciones, etc.)</t>
  </si>
  <si>
    <t>Indicadores relacionados con la administración electrónica y las TIC en la educación en España</t>
  </si>
  <si>
    <t>Otras actividades</t>
  </si>
  <si>
    <t>Valor añadido por hora trabajada y sector de actividad</t>
  </si>
  <si>
    <t>Contabilidad Regional</t>
  </si>
  <si>
    <t>Trimestral/Anual</t>
  </si>
  <si>
    <t>Actividades vinculadas a la sanidad y los cuidados</t>
  </si>
  <si>
    <t>Actividades vinculadas a la Transición energética y la sostenibilidad</t>
  </si>
  <si>
    <t>Descripción de la actividad</t>
  </si>
  <si>
    <t>Empresas que utilizan firma digital en alguna comunicación enviada desde su empresa (% sobre las empresas que tienen acceso a Internet)</t>
  </si>
  <si>
    <t xml:space="preserve">Enfermedades de Declaración Obligatoria (declaración individualizada). </t>
  </si>
  <si>
    <t>Red Nacional de Epidemiología. Centro Nacional de Epidemiología.</t>
  </si>
  <si>
    <t>Semanal</t>
  </si>
  <si>
    <t>Sept 2020</t>
  </si>
  <si>
    <t>Refuerzo en Salud y Educación no universitaria</t>
  </si>
  <si>
    <t>Mejora de la productividad</t>
  </si>
  <si>
    <t>INE + IMSERSO</t>
  </si>
  <si>
    <t xml:space="preserve">Valorización de materiales </t>
  </si>
  <si>
    <t>Investigación y desarrollo experimental en ciencias naturales y técnicas / Biotecnología</t>
  </si>
  <si>
    <t>Digitalización acelerada</t>
  </si>
  <si>
    <t>3.5</t>
  </si>
  <si>
    <t>Estadística</t>
  </si>
  <si>
    <t>INE.</t>
  </si>
  <si>
    <t>Total</t>
  </si>
  <si>
    <t>Andalucía</t>
  </si>
  <si>
    <t>Aragón</t>
  </si>
  <si>
    <t>Asturias</t>
  </si>
  <si>
    <t>Baleares</t>
  </si>
  <si>
    <t>Canarias</t>
  </si>
  <si>
    <t>Cantabria</t>
  </si>
  <si>
    <t>Castilla y León</t>
  </si>
  <si>
    <t>Castilla-La Mancha</t>
  </si>
  <si>
    <t>Cataluña</t>
  </si>
  <si>
    <t>Comunidad Valenciana</t>
  </si>
  <si>
    <t>Extremadura</t>
  </si>
  <si>
    <t>Galicia</t>
  </si>
  <si>
    <t>Murcia</t>
  </si>
  <si>
    <t>Navarra</t>
  </si>
  <si>
    <t>País Vasco</t>
  </si>
  <si>
    <t>La Rioja</t>
  </si>
  <si>
    <t>Ceuta</t>
  </si>
  <si>
    <t>Melilla</t>
  </si>
  <si>
    <t>Total nacional</t>
  </si>
  <si>
    <t>1.1 Mayor digitalización en las empresas</t>
  </si>
  <si>
    <t>Comunidad Autónoma</t>
  </si>
  <si>
    <t>Unidad</t>
  </si>
  <si>
    <t>Volver a índice general</t>
  </si>
  <si>
    <t>Ámbito</t>
  </si>
  <si>
    <t>Subámbito</t>
  </si>
  <si>
    <t>Volver a índice del ámbito</t>
  </si>
  <si>
    <t>Gasto en TIC en las empresas con 10 o más empleados por rúbricas de gasto y CCAA (miles de euros y % del total nacional), 2015-2018</t>
  </si>
  <si>
    <t xml:space="preserve">Gasto total en bienes de Tecnologías de la Información y  las  Comunicaciones  </t>
  </si>
  <si>
    <t xml:space="preserve"> Otros gastos en TIC  </t>
  </si>
  <si>
    <t xml:space="preserve"> Gasto en las TIC (miles de euros): Gasto total en bienes de Tecnologías de la Información y de Comunicación  </t>
  </si>
  <si>
    <t xml:space="preserve"> Gasto en las TIC (miles de euros): Otros gastos en TIC  </t>
  </si>
  <si>
    <t xml:space="preserve"> Gasto en las TIC (miles de euros): Gasto total en servicios y consulta de tecnologías de la información, servicios de telecomunicaciones o de otros servicios TIC</t>
  </si>
  <si>
    <t xml:space="preserve"> Gasto total en servicios y consulta de tecnologías de la información, servicios de telecomunicaciones o de otros servicios TIC</t>
  </si>
  <si>
    <t xml:space="preserve"> Gasto total en software, estándar o a medida</t>
  </si>
  <si>
    <t xml:space="preserve"> Gasto total en software, estándar o a medida  </t>
  </si>
  <si>
    <t xml:space="preserve"> Gasto en las TIC (miles de euros): Gasto total en software, estándar o a medida</t>
  </si>
  <si>
    <t>Gasto Total</t>
  </si>
  <si>
    <t>CLM</t>
  </si>
  <si>
    <t>Otras</t>
  </si>
  <si>
    <t xml:space="preserve"> Gasto total en bienes de Tecnologías de la Información y  las  Comunicaciones  </t>
  </si>
  <si>
    <t>Gasto total en software, estándar o a medida</t>
  </si>
  <si>
    <t>Gasto total en servicios y consulta de tecnologías de la información, servicios de telecomunicaciones o de otros servicios TIC</t>
  </si>
  <si>
    <t xml:space="preserve">Otros gastos en TIC  </t>
  </si>
  <si>
    <t>Distribución del gasto total por CCAA (%)</t>
  </si>
  <si>
    <t>% de empresas que emplean especialistas en TIC</t>
  </si>
  <si>
    <t xml:space="preserve">    Andalucía</t>
  </si>
  <si>
    <t xml:space="preserve">    Aragón</t>
  </si>
  <si>
    <t xml:space="preserve">    Asturias, Principado de</t>
  </si>
  <si>
    <t xml:space="preserve">    Balears, Illes</t>
  </si>
  <si>
    <t xml:space="preserve">    Canarias</t>
  </si>
  <si>
    <t xml:space="preserve">    Cantabria</t>
  </si>
  <si>
    <t xml:space="preserve">    Castilla y León</t>
  </si>
  <si>
    <t xml:space="preserve">    Castilla-La Mancha</t>
  </si>
  <si>
    <t xml:space="preserve">    Cataluña</t>
  </si>
  <si>
    <t xml:space="preserve">    Comunitat Valenciana</t>
  </si>
  <si>
    <t xml:space="preserve">    Extremadura</t>
  </si>
  <si>
    <t xml:space="preserve">    Galicia</t>
  </si>
  <si>
    <t xml:space="preserve">    Madrid, Comunidad de</t>
  </si>
  <si>
    <t xml:space="preserve">    Murcia, Región de</t>
  </si>
  <si>
    <t xml:space="preserve">    Navarra, Comunidad Foral de</t>
  </si>
  <si>
    <t xml:space="preserve">    País Vasco</t>
  </si>
  <si>
    <t xml:space="preserve">    Rioja, La</t>
  </si>
  <si>
    <t xml:space="preserve">    Ceuta</t>
  </si>
  <si>
    <t xml:space="preserve">    Melilla</t>
  </si>
  <si>
    <t xml:space="preserve">    Total nacional</t>
  </si>
  <si>
    <t>(**) Dato no disponible para ese año.</t>
  </si>
  <si>
    <t>Porcentaje.</t>
  </si>
  <si>
    <t>(*) Porcentaje sobre el total de empresas que emplean especialistas en TIC.</t>
  </si>
  <si>
    <t>Porcentaje de empresas que emplean especialistas en TIC (empresas con 10 o más empleados) por Comunidades Autónomas, 2019.</t>
  </si>
  <si>
    <t>Encuesta sobre Equipamiento y Uso de Tecnologías de Información y Comunicación en los hogares.</t>
  </si>
  <si>
    <t xml:space="preserve"> </t>
  </si>
  <si>
    <t>2019</t>
  </si>
  <si>
    <t>2018</t>
  </si>
  <si>
    <t>Viviendas con algún tipo de ordenador</t>
  </si>
  <si>
    <t>Viviendas que disponen de acceso a Internet</t>
  </si>
  <si>
    <t>Viviendas con conexión de Banda Ancha  (ADSL, Red de cable, etc.)</t>
  </si>
  <si>
    <t>Viviendas con  teléfono fijo</t>
  </si>
  <si>
    <t>Viviendas con  teléfono móvil</t>
  </si>
  <si>
    <t>Madrid (Comunidad de)</t>
  </si>
  <si>
    <t>2017</t>
  </si>
  <si>
    <t>2016</t>
  </si>
  <si>
    <t>2015</t>
  </si>
  <si>
    <t>Personas que han utilizado Internet en los últimos 3 meses</t>
  </si>
  <si>
    <t>Personas que han utilizado Internet diariamente (al menos 5 días a la semana)</t>
  </si>
  <si>
    <t>Han comprado alguna vez</t>
  </si>
  <si>
    <t>Han comprado en los últimos 12 meses</t>
  </si>
  <si>
    <t>Han comprado en los últimos 3 meses</t>
  </si>
  <si>
    <t>Han comprado en los último mes</t>
  </si>
  <si>
    <t>Personas que han comprado en los últimos 12 meses</t>
  </si>
  <si>
    <t>Personas que han comprado en los últimos 3 meses</t>
  </si>
  <si>
    <t>Personas que han comprado en los último mes</t>
  </si>
  <si>
    <t>1.4 Más compras online</t>
  </si>
  <si>
    <t>Porcentaje del personal que utiliza ordenadores con fines empresariales</t>
  </si>
  <si>
    <t>Porcentaje de empresas que analizaron Big Data</t>
  </si>
  <si>
    <t>Asturias, Principado de</t>
  </si>
  <si>
    <t>Balears, Illes</t>
  </si>
  <si>
    <t>Comunitat Valenciana</t>
  </si>
  <si>
    <t xml:space="preserve">Comunidad de Madrid </t>
  </si>
  <si>
    <t>Madrid, Comunidad de</t>
  </si>
  <si>
    <t>Murcia, Región de</t>
  </si>
  <si>
    <t>Navarra, Comunidad Foral de</t>
  </si>
  <si>
    <t>Rioja, La</t>
  </si>
  <si>
    <t>Nota: Porcentaje sobre el total de empresas con conexión a Internet.</t>
  </si>
  <si>
    <t>Nota. El porcentaje no contempla aquellos dispositivos que sólo sean utilizados vía wifi y no vía redes de telefonía móvil pagadas total o parcialmente por la empresa.</t>
  </si>
  <si>
    <t>(1) Porcentaje sobre el total de empresas con conexión a Internet</t>
  </si>
  <si>
    <t>Porcentaje de empresas que utilizan Medios Sociales (1)</t>
  </si>
  <si>
    <t>Porcentaje de empresas que compran algún servicio de cloud computing usado a través de Internet (1)</t>
  </si>
  <si>
    <t>Ocio y cultura en casa: Descarga de películas, música, libros electrónicos, revistas o periódicos digitales, juegos de ordenador y de videoconsolas, personas 16 a 74 años (2015-2019).</t>
  </si>
  <si>
    <t>Servicios de comunicación y acceso a la información: Recibir o enviar correo electrónico</t>
  </si>
  <si>
    <t>Servicios de comunicación y acceso a la información: Telefonear o realizar videollamadas a través de Internet(p.ej. WhatsApp...)</t>
  </si>
  <si>
    <t>Servicios de comunicación y acceso a la información: Participar en redes sociales (p.ej. Facebook, Instagram...)</t>
  </si>
  <si>
    <t>Servicios de comunicación y acceso a la información: Usar mensajería instantánea, intercambiar mensajes (p.ej. WhatsApp...)</t>
  </si>
  <si>
    <t>Servicios relacionados con el acceso a la información: Leer noticias, periódicos o revistas de actualidad on-line</t>
  </si>
  <si>
    <t>Servicios relacionados con el acceso a la información: Buscar información sobre bienes o servicios</t>
  </si>
  <si>
    <t>Servicios de comunicación y acceso a la información: Recibir o enviar correos electrónicos</t>
  </si>
  <si>
    <t>Servicios de comunicación y acceso a la información: Telefonear a través de Internet ó videollamadas (vía webcam) a través de Internet</t>
  </si>
  <si>
    <t>Servicios de comunicación y acceso a la información: Participar en redes sociales (creando un perfil de usuario, enviando mensajes u otras contribuciones a Facebook, Twitter, Instagram,Snapchat, etc.)</t>
  </si>
  <si>
    <t>Servicios de comunicación y acceso a la información: Buscar información sobre bienes y servicios</t>
  </si>
  <si>
    <t>Servicios de comunicación y acceso a la información: Participar en redes sociales (creando un perfil de usuario, enviando mensajes u otras contribuciones a Facebook, Twitter, Tuenti, etc.).</t>
  </si>
  <si>
    <t>Servicios de comunicación y acceso a la información: Leer noticias, periódicos o revistas de actualidad on line</t>
  </si>
  <si>
    <t>Servicios de comunicación y acceso a la información: Búscar información sobre bienes y servicios</t>
  </si>
  <si>
    <t>Servicios de comunicación y acceso a la información: Participar en redes sociales (creando un perfil de usuario,  enviando mensajes u otras contribuciones a Facebook, Twitter, Tuenti, etc.).</t>
  </si>
  <si>
    <t>Servicios de comunicación: Recibir o enviar correo electrónico</t>
  </si>
  <si>
    <t>Servicios de comunicación: Telefonear a través de Internet ó videollamadas (vía webcam) a través de Internet</t>
  </si>
  <si>
    <t>Servicios de comunicación: Participar en redes sociales. En los últimos 3 meses. Total.</t>
  </si>
  <si>
    <t>Servicios relacionados con el acceso a la información: Leer noticias, periódicos o revistas de actualidad on line</t>
  </si>
  <si>
    <t>Películas, música</t>
  </si>
  <si>
    <t>Otros servicios: Escuchar música (p.ej. YouTube, Spotify...)</t>
  </si>
  <si>
    <t>Servicios relacionados con el entretenimiento: Jugar o descargar juegos</t>
  </si>
  <si>
    <t>Servicios relacionados con el entretenimiento: Escuchar música (p.ej. de una radio emitida por Internet o en streaming ûp.ej. Spotifyû)</t>
  </si>
  <si>
    <t>Servicios relacionados con el entretenimiento: Ver programas emitidos por Internet (en directo o en diferido) de canales de televisión</t>
  </si>
  <si>
    <t>Servicios relacionados con el entretenimiento: Ver películas o videos bajo demanda de empresas comerciales (como Movistar +, Vodafone One, Netflix o HBO)</t>
  </si>
  <si>
    <t>Descarga de determinados productos a través de Internet en los últimos 12 meses: Libros electrónicos</t>
  </si>
  <si>
    <t>Descarga de determinados productos a través de Internet en los últimos 12 meses: Juegos de ordenador y de videoconsolas (y sus actualizaciones)</t>
  </si>
  <si>
    <t>1 ó 2 veces</t>
  </si>
  <si>
    <t>De 3 a 5 veces</t>
  </si>
  <si>
    <t>De 6 a 10 veces</t>
  </si>
  <si>
    <t>Más de 10 veces</t>
  </si>
  <si>
    <t>Total de personas que han comprado por Internet en los últimos 3 meses</t>
  </si>
  <si>
    <t>Productos de alimentación y otros de consumo no duraderos</t>
  </si>
  <si>
    <t>Bienes para el hogar (de tipo duradero)</t>
  </si>
  <si>
    <t>Medicamentos</t>
  </si>
  <si>
    <t>Libros, revistas, periódicos (incluye libros electrónicos)</t>
  </si>
  <si>
    <t>Material formativo on line</t>
  </si>
  <si>
    <t>Material deportivo, ropa</t>
  </si>
  <si>
    <t>Juegos de ordenador o videoconsolas y sus actualizaciones</t>
  </si>
  <si>
    <t>Otro software de ordenador y sus actualizaciones</t>
  </si>
  <si>
    <t>Equipo informático (ordenadores y accesorios)</t>
  </si>
  <si>
    <t>Equipamiento electrónico (p. ej. cámaras fotográficas)</t>
  </si>
  <si>
    <t>Servicios de telecomunicaciones (p. ej., contratos de banda  ancha, líneas telefónicas o TV, recarga de tarjetas prepago, etc.)</t>
  </si>
  <si>
    <t>Alojamiento de vacaciones (hotel, apartamento, etc.)</t>
  </si>
  <si>
    <t>Otros servicios para viajes (billetes de transporte público, alquiler de coches, etc.)</t>
  </si>
  <si>
    <t>Entradas para espectáculos (cine, teatros, conciertos,...)</t>
  </si>
  <si>
    <t>Otros productos o servicios</t>
  </si>
  <si>
    <t>Total de personas que han comprado por Internet en los últimos 12 meses</t>
  </si>
  <si>
    <t>Otro software de ordenador</t>
  </si>
  <si>
    <t>Juegos de ordenador, videoconsolas, software de ordenador y sus actualizaciones</t>
  </si>
  <si>
    <t>Compra de acciones, pólizas de seguros u otros servicios financieros</t>
  </si>
  <si>
    <t>Menos de 50 euros</t>
  </si>
  <si>
    <t>De 50 a menos de 100 euros</t>
  </si>
  <si>
    <t>De 100 a menos de 500 euros</t>
  </si>
  <si>
    <t>De 500 a menos de 1.000 euros</t>
  </si>
  <si>
    <t>1.000 o más euros</t>
  </si>
  <si>
    <t>NS/NR</t>
  </si>
  <si>
    <t>..</t>
  </si>
  <si>
    <t>Comprar o vender acciones, bonos, fondos u otros productos de inversión financiera</t>
  </si>
  <si>
    <t>Suscribir pólizas de seguros o renovar las existentes, incluyendo las ofrecidas como un paquete junto con otro servicio</t>
  </si>
  <si>
    <t>Formalizar un préstamo o disponer de un crédito de bancos u otros proveedores financieros</t>
  </si>
  <si>
    <t>Total de personas (16 a 74 años)</t>
  </si>
  <si>
    <t>Total usuarios de Internet en los últimos 3 meses</t>
  </si>
  <si>
    <t>Total de usuarios de Internet en los últimos 12 meses</t>
  </si>
  <si>
    <t>Utilización de alguna página web o aplicación (app) para concertar con otro particular un alojamiento en los últimos 12 meses: Total</t>
  </si>
  <si>
    <t>Utilización de alguna página web o aplicación (app) para concertar con otro particular un alojamiento en los últimos 12 meses: Uso de webs o apps especializadas en concertar alojamientos que hacen de intermediarias entre particulares</t>
  </si>
  <si>
    <t>Utilización de alguna página web o aplicación (app) para concertar con otro particular un alojamiento en los últimos 12 meses: Otras páginas web o apps (incluidas redes sociales)</t>
  </si>
  <si>
    <t>Utilización de alguna página web o aplicación (app) para concertar con otro particular un servicio de transporte en los últimos 12 meses: Total</t>
  </si>
  <si>
    <t>Utilización de alguna página web o aplicación (app) para concertar con otro particular un servicio de transporte en los últimos 12 meses: Uso de webs o apps especializadas en concertar servicios de transporte que hacen de intermediarias entre particulares</t>
  </si>
  <si>
    <t>Utilización de alguna página web o aplicación (app) para concertar con otro particular un servicio de transporte en los últimos 12 meses: Otras páginas web o apps (incluidas redes sociales)</t>
  </si>
  <si>
    <t>Utilización de alguna página web o aplicación (app) para concertar con otro particular un alojamiento: Total</t>
  </si>
  <si>
    <t>Utilización de alguna página web o aplicación (app) para concertar con otro particular un alojamiento: Uso de webs o apps especializadas que hacen de intermediarias entre particulares</t>
  </si>
  <si>
    <t>Utilización de alguna página web o aplicación (app) para concertar con otro particular un alojamiento: Otras páginas web o apps (incluidas redes sociales)</t>
  </si>
  <si>
    <t>Utilización de alguna página web o aplicación (app) para concertar con otro particular un servicio de transporte: Total</t>
  </si>
  <si>
    <t>Utilización de alguna página web o aplicación (app) para concertar con otro particular un servicio de transporte: Uso de webs o apps que hacen de intermediarias entre particulares y están especializadas en concertar servicios de transporte</t>
  </si>
  <si>
    <t>Utilización de alguna página web o aplicación (app) para concertar con otro particular un servicio de transporte: Otras páginas web o apps (incluidas redes sociales)</t>
  </si>
  <si>
    <t>Utilización de alguna página web o aplicación (app) para concertar con otro particular un alojamiento: Cualquier tipo de páginas web o apps</t>
  </si>
  <si>
    <t>Utilización de alguna página web o aplicación (app) para concertar con otro particular un alojamiento: Páginas web o apps especializadas en el tema</t>
  </si>
  <si>
    <t>Utilización de alguna página web o aplicación (app) para concertar con otro particular un servicio de transporte: Cualquier tipo de páginas web o apps</t>
  </si>
  <si>
    <t>Utilización de alguna página web o aplicación (app) para concertar con otro particular un servicio de transporte: Páginas web o apps especializadas en el tema</t>
  </si>
  <si>
    <t>Otros servicios: Vender bienes o servicios</t>
  </si>
  <si>
    <t>Otros servicios: Vender bienes o servicios (venta directa, mediante subastas, etc.)</t>
  </si>
  <si>
    <t>Servicios relacionados con el acceso a la información: Buscar información sobre temas de salud</t>
  </si>
  <si>
    <t>Servicios relacionados con temas de salud: Buscar información sobre temas de salud (p.ej. lesiones, enfermedades, nutrición, etc.)</t>
  </si>
  <si>
    <t>Servicios de comunicación y acceso a la información: Buscar información sobre temas de salud (p.ej. lesiones, enfermedades, nutrición, etc.)</t>
  </si>
  <si>
    <t>Servicios relacionados con el acceso a la información: Buscar información sobre temas de salud (p.ej. lesiones, enfermedades, nutrición, etc.)</t>
  </si>
  <si>
    <t>Total personas que han contactado o interactuado con las administraciones o servicios públicos a través de Internet, por motivos particulares, en los últimos 12 meses</t>
  </si>
  <si>
    <t>Obtener información de páginas web de la Administración</t>
  </si>
  <si>
    <t>Descargar formularios oficiales</t>
  </si>
  <si>
    <t>Enviar formularios cumplimentados (incluye pago de impuestos, solicitud de cita médica...)</t>
  </si>
  <si>
    <t>Total personas que han contactado o interactuado con las administraciones o servicios públicos por Internet, por motivos particulares, en los últimos 12 meses</t>
  </si>
  <si>
    <t>Enviar formularios cumplimentados (incluye pago de impuestos, solicitud de cita médicaà)</t>
  </si>
  <si>
    <t>Enviar formularios cumplimentados</t>
  </si>
  <si>
    <t>Servicios relacionados con el aprendizaje con fines educativos, profesionales o privados: Realizar algún curso on line (o parcialmente on line)</t>
  </si>
  <si>
    <t>Servicios relacionados con el aprendizaje con fines educativos, profesionales o privados: Utilizar material de aprendizaje on line que no sea un curso completo on line</t>
  </si>
  <si>
    <t>Servicios relacionados con el aprendizaje con fines educativos, profesionales o privados: Comunicarse con monitores o alumnos utilizando portales o sitios web educativos</t>
  </si>
  <si>
    <t>Servicios relacionados con el aprendizaje con fines educativos, profesionales o privados: Otras actividades de aprendizaje</t>
  </si>
  <si>
    <t>Realización de actividades de aprendizaje a través de Internet con fines profesionales o privados: Realizar algún curso on line</t>
  </si>
  <si>
    <t>Realización de actividades de aprendizaje a través de Internet con fines profesionales o privados: Utilizar material de aprendizaje on line que no sea un curso completo on line (p. ej. material audiovisual, software de aprendizaje on line, ...)</t>
  </si>
  <si>
    <t>Realización de actividades de aprendizaje a través de Internet con fines profesionales o privados: Comunicarse con monitores o alumnos utilizando portales o sitios web educativos</t>
  </si>
  <si>
    <t>Realización de actividades de aprendizaje a través de Internet con fines profesionales o privados: Otras actividades de aprendizaje por Internet</t>
  </si>
  <si>
    <t>Realización de actividades de aprendizaje a traves de Internet con fines profesionales o privados: Realizar algún curso on line</t>
  </si>
  <si>
    <t>Realización de actividades de aprendizaje a traves de Internet con fines profesionales o privados: Utilizar material de aprendizaje on line que no sea un curso completo on line (p. ej. material audiovisual, software de aprendizaje on line, ...)</t>
  </si>
  <si>
    <t>Realización de actividades de aprendizaje a traves de Internet con fines profesionales o privados: Comunicarse con monitores o alumnos utilizando portales o sitios web educativos</t>
  </si>
  <si>
    <t>Realización de actividades de aprendizaje a traves de Internet con fines profesionales o privados: Otras actividades de aprendizaje por Internet</t>
  </si>
  <si>
    <t>Realización de actividades de aprendizaje a traves de Internet con fines profesionales o privados: Utilizar material de aprendizaje on line que no sea un curso completo on line (material audiov., software de aprendizaje on line, libros de texto electr.)</t>
  </si>
  <si>
    <t>Ambos sexos</t>
  </si>
  <si>
    <t>Ocasionalmente</t>
  </si>
  <si>
    <t>Más de la mitad de los días que trabajó</t>
  </si>
  <si>
    <t>Ningún día</t>
  </si>
  <si>
    <t>No sabe</t>
  </si>
  <si>
    <t xml:space="preserve">    Total Nacional</t>
  </si>
  <si>
    <t xml:space="preserve">    01 Andalucía</t>
  </si>
  <si>
    <t xml:space="preserve">    02 Aragón</t>
  </si>
  <si>
    <t xml:space="preserve">    03 Asturias, Principado de</t>
  </si>
  <si>
    <t xml:space="preserve">    04 Balears, Illes</t>
  </si>
  <si>
    <t xml:space="preserve">    05 Canarias</t>
  </si>
  <si>
    <t xml:space="preserve">    06 Cantabria</t>
  </si>
  <si>
    <t xml:space="preserve">    07 Castilla y León</t>
  </si>
  <si>
    <t xml:space="preserve">    08 Castilla - La Mancha</t>
  </si>
  <si>
    <t xml:space="preserve">    09 Cataluña</t>
  </si>
  <si>
    <t xml:space="preserve">    10 Comunitat Valenciana</t>
  </si>
  <si>
    <t xml:space="preserve">    11 Extremadura</t>
  </si>
  <si>
    <t xml:space="preserve">    12 Galicia</t>
  </si>
  <si>
    <t xml:space="preserve">    13 Madrid, Comunidad de</t>
  </si>
  <si>
    <t xml:space="preserve">    14 Murcia, Región de</t>
  </si>
  <si>
    <t xml:space="preserve">    15 Navarra, Comunidad Foral de</t>
  </si>
  <si>
    <t xml:space="preserve">    16 País Vasco</t>
  </si>
  <si>
    <t xml:space="preserve">    17 Rioja, La</t>
  </si>
  <si>
    <t xml:space="preserve">    18 Ceuta</t>
  </si>
  <si>
    <t xml:space="preserve">    19 Melilla</t>
  </si>
  <si>
    <t>Hombres</t>
  </si>
  <si>
    <t>Mujeres</t>
  </si>
  <si>
    <t>Nota: El periodo 2020  se refiere a los datos T2-2020</t>
  </si>
  <si>
    <t>Ocupados por frecuencia con la que trabajan en su domicilio particular, sexo y comunidad autónoma. Porcentaje de la población ocupada en la CM y ES, por sexo.</t>
  </si>
  <si>
    <t xml:space="preserve"> Comunidad Autónoma</t>
  </si>
  <si>
    <t>Encuesta de uso de TIC y Comercio Electrónico (CE) en las empresas y Contabilidad Regional</t>
  </si>
  <si>
    <t>1.5 Digitalización de la Educación</t>
  </si>
  <si>
    <t>Enseñanzas no universitarias / sociedad de la información y la comunicación en los centros educativos</t>
  </si>
  <si>
    <t>1.6 Digitalización de la sanidad</t>
  </si>
  <si>
    <t>1.7 Administración electrónica</t>
  </si>
  <si>
    <t>Gasto total sobre el PIB de la CCAA (%)</t>
  </si>
  <si>
    <t>PIB regional</t>
  </si>
  <si>
    <t xml:space="preserve">Porcentaje de empresas que utilizan firma digital en alguna comunicación enviada desde su empresa </t>
  </si>
  <si>
    <t>Empresas que utilizan Internet para tratar con los poderes públicos, desglosado por motivo</t>
  </si>
  <si>
    <t>Declaración de contribuciones a la Seguridad Social sin necesidad de ningún trámite adicional en papel</t>
  </si>
  <si>
    <t>Declaración de impuestos de forma electrónica sin necesidad de ningún trámite adicional en papel</t>
  </si>
  <si>
    <t>Descarga de formularios oficiales</t>
  </si>
  <si>
    <t>Obtener información de las páginas web de la Administración</t>
  </si>
  <si>
    <t>Porcentaje</t>
  </si>
  <si>
    <t>67,44% </t>
  </si>
  <si>
    <t>78,02% </t>
  </si>
  <si>
    <t>85,81% </t>
  </si>
  <si>
    <t>Evolución del porcentaje de envases dispensados en receta electrónica, Comunidad de Madrid, 2016-2018</t>
  </si>
  <si>
    <t>Porcentaje de empresas que emplean especialistas en TIC</t>
  </si>
  <si>
    <t>Porcentaje de empresas con mujeres especialistas TIC (*)</t>
  </si>
  <si>
    <t>Porcentaje de empresas con mujeres especialistas TIC (**)</t>
  </si>
  <si>
    <t>Telefonear o realizar videollamadas</t>
  </si>
  <si>
    <t>Participar en redes sociales</t>
  </si>
  <si>
    <t>Leer noticias o revistas</t>
  </si>
  <si>
    <t>Correo electrónico</t>
  </si>
  <si>
    <t>Tipo de producto</t>
  </si>
  <si>
    <t>España</t>
  </si>
  <si>
    <t>Transporte</t>
  </si>
  <si>
    <t>Madrid</t>
  </si>
  <si>
    <t>2019 (porcentaje sobre total de personas de 16 a 74 años)</t>
  </si>
  <si>
    <t>2019 (porcentaje sobre usuarios de Internet en los últimos 3 meses)</t>
  </si>
  <si>
    <t>2018 (porcentaje sobre el total de usuarios de Internet en los últimos 12 meses)</t>
  </si>
  <si>
    <t>2017 (porcentaje sobre el total de usuarios de Internet en los últimos 12 meses)</t>
  </si>
  <si>
    <t>2016 (porcentaje sobre el total de usuarios de Internet en los últimos 12 meses)</t>
  </si>
  <si>
    <t>Curso on line (o parcialmente on line)</t>
  </si>
  <si>
    <t>Utilizar material de aprendizaje on line</t>
  </si>
  <si>
    <t>Comunicarse con monitores o alumnos</t>
  </si>
  <si>
    <t>Uso de internet con fines educativos, Comunidad de Madrid, 2015-2019</t>
  </si>
  <si>
    <t>1.1.1</t>
  </si>
  <si>
    <t>1.1.2</t>
  </si>
  <si>
    <t>1.1.3</t>
  </si>
  <si>
    <t>1.1.4</t>
  </si>
  <si>
    <t>1.1.5</t>
  </si>
  <si>
    <t>Porcentaje de empresas que emplean especialistas en TIC y Porcentaje de empresas con mujeres especialistas en TIC (empresas de 10 o más empleados), 2015-2019</t>
  </si>
  <si>
    <t>Variables sobre el uso de las TIC en empresas de 10 o más empleados: uso de ordenadores, medios sociales, servicios cloud computing y big data (empresas de 10 o más empleados), 2015-2019</t>
  </si>
  <si>
    <t>Gasto en TIC en las empresas con 10 o más empleados por CCAA (miles de euros y % del PIB regional), 2015-2018</t>
  </si>
  <si>
    <t>Nota: los datos de la Encuesta sobre Equipamiento y Uso de Tecnologías de Información y Comunicación en los hogares son muy dispares entre las diferentes ediciones, lo que impide analizar la evolución en el tiempo.</t>
  </si>
  <si>
    <t>Comunidad de Madrid 2019</t>
  </si>
  <si>
    <t>Comunidad de Madrid 2015</t>
  </si>
  <si>
    <t>Refuerzo de la protección social</t>
  </si>
  <si>
    <t>Gasto en TIC en las empresas con 10 o más empleados por rúbricas de gasto y CCAA (miles de euros y % del total nacional), 2015-2018.</t>
  </si>
  <si>
    <t>1.2.1</t>
  </si>
  <si>
    <t>1.2.2</t>
  </si>
  <si>
    <t>1.2.3</t>
  </si>
  <si>
    <t>Encuesta de Población Activa</t>
  </si>
  <si>
    <t>1.3.1</t>
  </si>
  <si>
    <t>1.3.2</t>
  </si>
  <si>
    <t>1.3.3</t>
  </si>
  <si>
    <t>1.3.4</t>
  </si>
  <si>
    <t>1.4.1</t>
  </si>
  <si>
    <t>1.4.2</t>
  </si>
  <si>
    <t>1.4.3</t>
  </si>
  <si>
    <t>1.4.4</t>
  </si>
  <si>
    <t>1.4.5</t>
  </si>
  <si>
    <t>1.4.6</t>
  </si>
  <si>
    <t>1.4.7</t>
  </si>
  <si>
    <t>1.5.1</t>
  </si>
  <si>
    <t>1.5.2</t>
  </si>
  <si>
    <t>1.5.3</t>
  </si>
  <si>
    <t>1.5.4</t>
  </si>
  <si>
    <t>1.5.5</t>
  </si>
  <si>
    <t>1.6.1</t>
  </si>
  <si>
    <t>1.6.2</t>
  </si>
  <si>
    <t>1.6.3</t>
  </si>
  <si>
    <t>1.7.1</t>
  </si>
  <si>
    <t>1.7.2</t>
  </si>
  <si>
    <t>1.7.3</t>
  </si>
  <si>
    <t>1.7.4</t>
  </si>
  <si>
    <t>1.7.5</t>
  </si>
  <si>
    <t>1.7.6</t>
  </si>
  <si>
    <t>Usos del tiempo, bienestar y conciliación vida laboral y familiar</t>
  </si>
  <si>
    <t>Ámbitos y Subámbitos</t>
  </si>
  <si>
    <t>Código</t>
  </si>
  <si>
    <t>Gasto en I+D</t>
  </si>
  <si>
    <t>3.1.1</t>
  </si>
  <si>
    <t>Empleo en I+D</t>
  </si>
  <si>
    <t>3.2.1</t>
  </si>
  <si>
    <t>3.2.2</t>
  </si>
  <si>
    <t>3.3.1</t>
  </si>
  <si>
    <t>Empresas y gasto en actividades innovadoras por comunidades y ciudades autónomas donde se realizó el gasto (2015-2018)</t>
  </si>
  <si>
    <t>3.3.2</t>
  </si>
  <si>
    <t>Empresas y gasto en actividades innovadoras por comunidades y ciudades autónomas donde se ubica la sede social, 2018</t>
  </si>
  <si>
    <t>Expectativas futuras y valoración del Esfuerzo innovador en las empresas de la Comunidad de Madrid</t>
  </si>
  <si>
    <t>Barómetro Sectorial de la Comunidad de Madrid (panel de expertos)</t>
  </si>
  <si>
    <t>3.4.1</t>
  </si>
  <si>
    <t>La investigación y la innovación como factores de recuperación</t>
  </si>
  <si>
    <t>Gasto (euros y % del PIB) en I+D interna por sectores de ejecución (Total, Administración Pública, Enseñanza Superior, Empresas e IPFSL)</t>
  </si>
  <si>
    <t>Miles de euros y porcentaje</t>
  </si>
  <si>
    <t>Empresas</t>
  </si>
  <si>
    <t>Administración Pública</t>
  </si>
  <si>
    <t>Enseñanza Superior</t>
  </si>
  <si>
    <t>IPSFL</t>
  </si>
  <si>
    <t>PIB</t>
  </si>
  <si>
    <t>Gasto Total sobre PIB</t>
  </si>
  <si>
    <t>Gasto Total sobre PIB regional</t>
  </si>
  <si>
    <t>Castilla - La Mancha</t>
  </si>
  <si>
    <t>IPSFL: Ins. Privadas sin fines lucro.</t>
  </si>
  <si>
    <t>Número de personas en equivalencia a jornada completa (EJC)</t>
  </si>
  <si>
    <t>Personal en EJC: Total personal</t>
  </si>
  <si>
    <t>Personal en EJC: Mujeres</t>
  </si>
  <si>
    <t>Investigadores en EJC: Total personal</t>
  </si>
  <si>
    <t>Investigadores en EJC: Mujeres</t>
  </si>
  <si>
    <t>Personal en I+D en EJC: Total personal</t>
  </si>
  <si>
    <t>Personal en I+D en EJC: Mujeres</t>
  </si>
  <si>
    <t>Investigadores en I+D en EJC: Mujeres</t>
  </si>
  <si>
    <t>Personal Total</t>
  </si>
  <si>
    <t>% Mujeres</t>
  </si>
  <si>
    <t>Encuesta de Población Activa (EPA)</t>
  </si>
  <si>
    <t>Miles de personas</t>
  </si>
  <si>
    <t>2020T2</t>
  </si>
  <si>
    <t>2020T1</t>
  </si>
  <si>
    <t>2019T4</t>
  </si>
  <si>
    <t>2019T3</t>
  </si>
  <si>
    <t>2019T2</t>
  </si>
  <si>
    <t>2019T1</t>
  </si>
  <si>
    <t>2018T4</t>
  </si>
  <si>
    <t>2018T3</t>
  </si>
  <si>
    <t>2018T2</t>
  </si>
  <si>
    <t>2018T1</t>
  </si>
  <si>
    <t>2017T4</t>
  </si>
  <si>
    <t>2017T3</t>
  </si>
  <si>
    <t>2017T2</t>
  </si>
  <si>
    <t>2017T1</t>
  </si>
  <si>
    <t>2016T4</t>
  </si>
  <si>
    <t>2016T3</t>
  </si>
  <si>
    <t>2016T2</t>
  </si>
  <si>
    <t>2016T1</t>
  </si>
  <si>
    <t>2015T4</t>
  </si>
  <si>
    <t>2015T3</t>
  </si>
  <si>
    <t>2015T2</t>
  </si>
  <si>
    <t>2015T1</t>
  </si>
  <si>
    <t>2 Técnicos y profesionales científicos e intelectuales</t>
  </si>
  <si>
    <t>3 Técnicos; profesionales de apoyo</t>
  </si>
  <si>
    <t>Total Nacional</t>
  </si>
  <si>
    <t>Grupo 2 + Grupo 3 (miles de personas)</t>
  </si>
  <si>
    <t>Grupo 2 + Grupo 3 (% crecimiento trimestre año anterior)</t>
  </si>
  <si>
    <t>Grupo 2 + Grupo 3 (% crecimiento año anterior)</t>
  </si>
  <si>
    <t>Gasto en innovación en miles de euros y distribución porcentual</t>
  </si>
  <si>
    <t>Número de empresas con gasto en innovación</t>
  </si>
  <si>
    <t>Distribución del Gasto en innovación %</t>
  </si>
  <si>
    <t>Empresas con actividades innovadoras en 2016</t>
  </si>
  <si>
    <t>Gastos totales en actividades innovadoras en 2016 (en miles de euros)</t>
  </si>
  <si>
    <t>Empresas con actividades innovadoras en 2015</t>
  </si>
  <si>
    <t>Gastos totales en actividades innovadoras en 2015 (en miles de euros)</t>
  </si>
  <si>
    <t>Número de empresas con gasto en innovación (por CCAA en que se realizó su gasto)</t>
  </si>
  <si>
    <t>Gasto en innovación (por CCAA en que se realizó su gasto)</t>
  </si>
  <si>
    <t>Distribución del gasto de empresas en actividades innovadoras por Comunidades Autónomas donde se realizó el gasto, 2018</t>
  </si>
  <si>
    <t>Gasto en innovación en miles de euros</t>
  </si>
  <si>
    <t>Número de empresas con gasto en actividades innovadoras</t>
  </si>
  <si>
    <t>Gastos en actividades innovadoras en 2018 (miles de euros)</t>
  </si>
  <si>
    <t>Distribución por Comunidades Autónomas %</t>
  </si>
  <si>
    <t>Distribución del gasto de empresas en actividades innovadoras por Comunidades Autónomas donde se ubica la sede social, 2018</t>
  </si>
  <si>
    <t>Empresas innovadoras por tipo de innovación</t>
  </si>
  <si>
    <t>Número de empresas innovadoras</t>
  </si>
  <si>
    <t>Total de empresas innovadoras (producto y/o procesos de negocio)</t>
  </si>
  <si>
    <t>Empresas innovadoras de producto</t>
  </si>
  <si>
    <t>Exclusivamente innovadoras de producto</t>
  </si>
  <si>
    <t>Empresas innovadoras de procesos de negocio</t>
  </si>
  <si>
    <t>Exclusivamente innovadoras de procesos de negocio</t>
  </si>
  <si>
    <t>Empresas innovadoras de producto y de procesos de negocio</t>
  </si>
  <si>
    <t>Valores de las expectativas. Valores &lt; 50 a 0 puntos → menor crecimiento respecto al periodo previo; valores = 50 puntos → crecimiento similar al periodo previo; valores &gt; 50 a 100 puntos → mayor crecimiento respecto al periodo previo</t>
  </si>
  <si>
    <t>2º Semestre 20 
(Junio-20)</t>
  </si>
  <si>
    <t>Actividades inmobiliarias</t>
  </si>
  <si>
    <t>Servicios empresariales</t>
  </si>
  <si>
    <t>Comercio</t>
  </si>
  <si>
    <t xml:space="preserve">Construcción </t>
  </si>
  <si>
    <t>Transportes</t>
  </si>
  <si>
    <t>Servicios de información</t>
  </si>
  <si>
    <t xml:space="preserve">Intermediación financiera   </t>
  </si>
  <si>
    <t>Seguros</t>
  </si>
  <si>
    <t>n.d.</t>
  </si>
  <si>
    <t>Establecimientos hoteleros</t>
  </si>
  <si>
    <t>n.d</t>
  </si>
  <si>
    <t>Restauración</t>
  </si>
  <si>
    <t>Actividades sanitarias y servicios sociales</t>
  </si>
  <si>
    <t>Servicios personales</t>
  </si>
  <si>
    <t>Educación</t>
  </si>
  <si>
    <t>Industria del papel; edición y artes gráficas</t>
  </si>
  <si>
    <t>Energía eléctrica, gas y agua</t>
  </si>
  <si>
    <t>Automóviles y sus componentes</t>
  </si>
  <si>
    <t>Industria farmacéutica</t>
  </si>
  <si>
    <t>Industria del metal</t>
  </si>
  <si>
    <t>Industria alimentación</t>
  </si>
  <si>
    <t>Actividades recreativas: Juego</t>
  </si>
  <si>
    <t>TOTAL</t>
  </si>
  <si>
    <t xml:space="preserve">Nota: los datos se refieren al semestre señalado y la fecha de la valoración por parte de las personas expertas aparece entre paréntesis. Así, para el primer semestre de 2020 hay dos valoraciones: una realizada ex-ante en diciembre de 2019 y la segunda ex-post en junio de 2020 </t>
  </si>
  <si>
    <t>Valor añadido por hora trabajada y sector de actividad. VAB pb y horas trabajadas,  Comunidad de Madrid, 2016-2018</t>
  </si>
  <si>
    <t>Miles de euros, miles de horas</t>
  </si>
  <si>
    <t>Valor añadido por hora trabajada</t>
  </si>
  <si>
    <t>Valor añadido bruto a precios básicos por ramas de actividad</t>
  </si>
  <si>
    <t>Horas trabajadas</t>
  </si>
  <si>
    <t>Divisiones NACE rev.2</t>
  </si>
  <si>
    <t>A*10</t>
  </si>
  <si>
    <t>2017 (P)</t>
  </si>
  <si>
    <t>2018 (A)</t>
  </si>
  <si>
    <t>2019 (1ªE)</t>
  </si>
  <si>
    <t xml:space="preserve">Agricultura, ganadería, silvicultura y pesca </t>
  </si>
  <si>
    <t>01-03</t>
  </si>
  <si>
    <t>A</t>
  </si>
  <si>
    <t>Industrias extractivas; industria manufacturera; suministro de energía eléctrica, gas, vapor y aire acondicionado; suministro de agua, actividades de saneamiento, gestión de residuos y descontaminación</t>
  </si>
  <si>
    <t>05-39</t>
  </si>
  <si>
    <t>B_E</t>
  </si>
  <si>
    <t>10-33</t>
  </si>
  <si>
    <t>C</t>
  </si>
  <si>
    <t>Construcción</t>
  </si>
  <si>
    <t>41-43</t>
  </si>
  <si>
    <t>F</t>
  </si>
  <si>
    <t>Comercio al por mayor y al por menor; reparación de vehículos de motor y motocicletas; transporte y almacenamiento; hostelería</t>
  </si>
  <si>
    <t>45-56</t>
  </si>
  <si>
    <t>G_I</t>
  </si>
  <si>
    <t>Información y comunicaciones</t>
  </si>
  <si>
    <t>58-63</t>
  </si>
  <si>
    <t>J</t>
  </si>
  <si>
    <t>Actividades financieras y de seguros</t>
  </si>
  <si>
    <t>64-66</t>
  </si>
  <si>
    <t>K</t>
  </si>
  <si>
    <t>68</t>
  </si>
  <si>
    <t>L</t>
  </si>
  <si>
    <t>Actividades profesionales, científicas y técnicas; actividades administrativas y servicios auxiliares</t>
  </si>
  <si>
    <t>69-82</t>
  </si>
  <si>
    <t>M_N</t>
  </si>
  <si>
    <t>Administración pública y defensa; seguridad social obligatoria; educación; actividades sanitarias y de servicios sociales</t>
  </si>
  <si>
    <t>84-88</t>
  </si>
  <si>
    <t>O_Q</t>
  </si>
  <si>
    <t>Actividades artísticas, recreativas y de entretenimiento; reparación de artículos de uso doméstico y otros servicios</t>
  </si>
  <si>
    <t>90-98</t>
  </si>
  <si>
    <t>R_U</t>
  </si>
  <si>
    <t>(P) Estimación provisional</t>
  </si>
  <si>
    <t>(A) Estimación avance</t>
  </si>
  <si>
    <t>Valor añadido por hora trabajada por sectores de actividad, Comunidad de Madrid, 2016-2018</t>
  </si>
  <si>
    <t>Industria manufacturera</t>
  </si>
  <si>
    <t>No se incluyen en el gráfico las Actividades Inmobiliarias</t>
  </si>
  <si>
    <t>4.1.1</t>
  </si>
  <si>
    <t>Duración media dedicada (DMD) a la familia y el hogar y al resto de actividades</t>
  </si>
  <si>
    <t>4.1.2</t>
  </si>
  <si>
    <t xml:space="preserve">Nº de convenios colectivos con medidas de flexibilidad y conciliación de vida laboral, personal y familiar y número de trabajadores afectados </t>
  </si>
  <si>
    <t>4.2</t>
  </si>
  <si>
    <t>4.2.1</t>
  </si>
  <si>
    <t>Evolución del gasto medio por hogar (€) en selección de productos y servicios a 4 dígitos ECOICOP/EPF cuyo consumo está ligado a los sectores estratégicos relevantes para el consumo por las familias (digitalización, sanidad y cuidados, transición energética/sostenibilidad, transportes, otras)</t>
  </si>
  <si>
    <t>4.2.3</t>
  </si>
  <si>
    <t>Evolución del gasto de las familias en Sanidad (Grupo 6. Sanidad, clasificación ECOICOP)</t>
  </si>
  <si>
    <t>4.2.4</t>
  </si>
  <si>
    <t>Evolución del gasto de las familias en Enseñanza Grupo 10. Enseñanza, calsificación ECOICOP)</t>
  </si>
  <si>
    <t>4.3.1</t>
  </si>
  <si>
    <t>4.3.2</t>
  </si>
  <si>
    <t>Porcentaje de personas ocupadas con discapacidad que teletrabajan</t>
  </si>
  <si>
    <t>Encuesta de Población Activa + Base de Datos Estatal de Personas con Discapacidad</t>
  </si>
  <si>
    <t>Evolución mensual nº personas perceptoras de la prestación por desempleo/subsidio de desempleo/rentas mínimas en Comunidad de Madrid desde marzo 2020</t>
  </si>
  <si>
    <t>Evolución mensual nº personas perceptoras de la Renta Mínima de Inserción (RMI) y Extinciones de RMI por Ingreso Mínimo Vital (IMV), Comunidad de Madrid</t>
  </si>
  <si>
    <t>Número de casos y tasas por cada 100.000 habitantes de enfermedades de declaración obligatoria</t>
  </si>
  <si>
    <t>Mejor preparación para futuras pandemias: Tasa de personal sanitario (médicos, enfermeros y farmacéuticos) por cada 100.000 habitantes</t>
  </si>
  <si>
    <t>Estadística de profesionales sanitarios colegiados.</t>
  </si>
  <si>
    <t>Mejor preparación para futuras pandemias: Nº de camas hospitalarias en funcionamiento por 1000 habitantes. Nº de puestos en hospitales de día por 1000 habitantes. Nº de quirófanos en funcionamiento por 100 000 habitantes.</t>
  </si>
  <si>
    <t>Ministerio de Sanidad, Consumo y Bienestar Social</t>
  </si>
  <si>
    <t>Refuerzo del sistema educativo: Número medio de alumnos por profesor en Enseñanzas de Régimen General por titularidad del centro, 2014/2015 - 2019/2020</t>
  </si>
  <si>
    <t>Estadística de las Enseñanzas no universitarias. Profesorado y otro personal.</t>
  </si>
  <si>
    <t>Ministerio de Educación y Formación Profesional</t>
  </si>
  <si>
    <t>Cambios sociales</t>
  </si>
  <si>
    <t>Horas y minutos</t>
  </si>
  <si>
    <t>DMD (horas)</t>
  </si>
  <si>
    <t>DMD (minutos)</t>
  </si>
  <si>
    <t>3 Hogar y familia</t>
  </si>
  <si>
    <t>9 Trayectos y empleo del tiempo no especificado</t>
  </si>
  <si>
    <t>Resto de actividades</t>
  </si>
  <si>
    <t>0 Cuidados personales</t>
  </si>
  <si>
    <t>1 Trabajo remunerado</t>
  </si>
  <si>
    <t>2 Estudios</t>
  </si>
  <si>
    <t>4 Trabajo voluntario y reuniones</t>
  </si>
  <si>
    <t>5 Vida social y diversión</t>
  </si>
  <si>
    <t>6 Deportes y actividades al aire libre</t>
  </si>
  <si>
    <t>7 Aficiones e informática</t>
  </si>
  <si>
    <t>8 Medios de comunicación</t>
  </si>
  <si>
    <t>Hogar y familia</t>
  </si>
  <si>
    <t>Trayectos y empleo del tiempo no especificado</t>
  </si>
  <si>
    <t>Relación entre el tiempo empleado en trayectos y empleo no especificado y conjunto de actividades</t>
  </si>
  <si>
    <t>Vida social y diversión</t>
  </si>
  <si>
    <t>Deportes y actividades al aire libre</t>
  </si>
  <si>
    <t>Aficiones e informática</t>
  </si>
  <si>
    <t>Nº empresas con medidas de flexibilidad incluidas en los Convenios Colectivos</t>
  </si>
  <si>
    <t>Número de Convenios firmados y número de trabajadores afectados</t>
  </si>
  <si>
    <t>Valores
absolutos</t>
  </si>
  <si>
    <t>JORNADA LABORAL</t>
  </si>
  <si>
    <t>Reducción de Jornada respecto al año anterior</t>
  </si>
  <si>
    <t>Medidas para conciliar la vida personal, familiar y laboral</t>
  </si>
  <si>
    <t>Adaptación de jornada</t>
  </si>
  <si>
    <t>Reducción de jornada</t>
  </si>
  <si>
    <t>Permisos retribuidos por circunstancias familiares o personales que mejoren la legislación vigente</t>
  </si>
  <si>
    <t>Duración de los permisos</t>
  </si>
  <si>
    <t>Inclusión de nuevos permisos</t>
  </si>
  <si>
    <t>Medidas en materia de excedencia por cuidado de familiares que mejoren la legislación vigente</t>
  </si>
  <si>
    <t>Acumulación de la lactancia en jornadas completas</t>
  </si>
  <si>
    <t>HORAS EXTRAORDINARIAS</t>
  </si>
  <si>
    <t>Cláusulas relativas a horas extraordinarias</t>
  </si>
  <si>
    <t>Eliminación de horas extraordinarias</t>
  </si>
  <si>
    <t>Reducción respecto al año anterior</t>
  </si>
  <si>
    <t>Reducción respecto al tope máximo legal</t>
  </si>
  <si>
    <t>Compensación de horas extraordinarias con tiempo de descanso</t>
  </si>
  <si>
    <t>(1) Indica los convenios y trabajadores afectados por esos convenios que incluyen las cláusulas señaladas respecto del total en cada ámbito funcional, de manera que un mismo convenio puede incluir varias cláusulas.</t>
  </si>
  <si>
    <t>Número de Convenios</t>
  </si>
  <si>
    <t>Número de trabajadores</t>
  </si>
  <si>
    <t>Evolución del gasto medio por hogar (€) en selección de productos y servicios a 4 dígitos ECOICOP de la EPF cuyo consumo está ligado a los sectores estratégicos relevantes para el consumo por las familias (digitalización,  transición energética/sostenibilidad, sanidad y cuidados y otras)</t>
  </si>
  <si>
    <t>Euros</t>
  </si>
  <si>
    <t>Digitalización</t>
  </si>
  <si>
    <t>Transición energética y sostenibilidad</t>
  </si>
  <si>
    <t>.</t>
  </si>
  <si>
    <t>Sanidad y cuidados</t>
  </si>
  <si>
    <t>Equipos de telefonía y fax</t>
  </si>
  <si>
    <t>Servicios postales, de telefonía y fax</t>
  </si>
  <si>
    <t>Equipos para la recepción, registro y reproducción de sonido e imagen</t>
  </si>
  <si>
    <t>Equipos de procesamiento de la información</t>
  </si>
  <si>
    <t>Soportes de imagen, sonido y datos</t>
  </si>
  <si>
    <t>Suministro de agua</t>
  </si>
  <si>
    <t>Electricidad</t>
  </si>
  <si>
    <t>Gas</t>
  </si>
  <si>
    <t>Combustibles líquidos</t>
  </si>
  <si>
    <t>Automóviles</t>
  </si>
  <si>
    <t>Bicicletas</t>
  </si>
  <si>
    <t>Transporte de pasajeros por ferrocarril</t>
  </si>
  <si>
    <t>Transporte de pasajeros por carretera</t>
  </si>
  <si>
    <t>Transporte aéreo de pasajeros</t>
  </si>
  <si>
    <t>Notas:</t>
  </si>
  <si>
    <t xml:space="preserve">Transportes  por  ferrocarril  (tren,  metro,  tranvía...  urbano,  interurbano  y  de  larga distancia). Bajo  esta  rúbrica  se  recogen  los  transportes  de  cercanías  e  interurbanos,  individuales y colectivos, de personas y equipajes en tren, tranvía o metro. </t>
  </si>
  <si>
    <t>Transportes por carretera (local y larga distancia): Taxi, autobús y taxi urbano e interurbano escolar y no escolar.</t>
  </si>
  <si>
    <t>Protección Social</t>
  </si>
  <si>
    <t>Enseñanza</t>
  </si>
  <si>
    <t>Salud</t>
  </si>
  <si>
    <t>Servicio doméstico y otros servicios para el hogar</t>
  </si>
  <si>
    <t>Muebles y accesorios, alfombras y otros revestimientos de suelos</t>
  </si>
  <si>
    <t>Otros servicios relacionados con la vivienda n.c.o.p.</t>
  </si>
  <si>
    <t>Medios de transporte</t>
  </si>
  <si>
    <t>Servicios básicos y bienestar</t>
  </si>
  <si>
    <t>Gasto de las familias en Protección Social, Grupo 12.3.0, clasificación ECOICOP), servicios de apoyo a personas de edad, personas con discapacidad, familias y niños</t>
  </si>
  <si>
    <t>Miles de euros, Euros</t>
  </si>
  <si>
    <t>13 Madrid, Comunidad de</t>
  </si>
  <si>
    <t>Gasto medio por hogar (euros)</t>
  </si>
  <si>
    <t>Gasto total (miles de euros)</t>
  </si>
  <si>
    <t xml:space="preserve">06.1.1 T Productos farmacéuticos </t>
  </si>
  <si>
    <t>06.1.2 T Otros productos médicos</t>
  </si>
  <si>
    <t>06.1.3 T Aparatos y equipos terapéuticos</t>
  </si>
  <si>
    <t>06.2.1 T Servicios médicos y hospitalarios</t>
  </si>
  <si>
    <t>06.2.2 T Servicios dentales</t>
  </si>
  <si>
    <t>06.2.3 T Servicios paramédicos</t>
  </si>
  <si>
    <t>06 Sanidad</t>
  </si>
  <si>
    <t xml:space="preserve">Productos farmacéuticos </t>
  </si>
  <si>
    <t>Otros productos médicos</t>
  </si>
  <si>
    <t>Aparatos y equipos terapéuticos</t>
  </si>
  <si>
    <t>Servicios médicos y hospitalarios</t>
  </si>
  <si>
    <t>Servicios dentales</t>
  </si>
  <si>
    <t>Servicios paramédicos</t>
  </si>
  <si>
    <t>Evolución del gasto medio por hogar en Enseñanza (Grupo 10 en la clasificación ECOICOP)</t>
  </si>
  <si>
    <t xml:space="preserve">10.1.1 T Enseñanza Infantil </t>
  </si>
  <si>
    <t xml:space="preserve">10.1.2 T Enseñanza Primaria </t>
  </si>
  <si>
    <t xml:space="preserve">10.2.1 T Enseñanza Secundaria Obligatoria </t>
  </si>
  <si>
    <t>10.2.2 T Bachillerato, FP de Grado Medio, FP Básica, otras Enseñanzas Secundarias Profesionales y Enseñanza Postsecundaria no Superior</t>
  </si>
  <si>
    <t>10.3.0 T Enseñanza superior</t>
  </si>
  <si>
    <t>10.4.0 T Enseñanza no definida por nivel</t>
  </si>
  <si>
    <t>10 Enseñanza</t>
  </si>
  <si>
    <t xml:space="preserve">Enseñanza Infantil </t>
  </si>
  <si>
    <t xml:space="preserve">Enseñanza Primaria </t>
  </si>
  <si>
    <t xml:space="preserve">Enseñanza Secundaria Obligatoria </t>
  </si>
  <si>
    <t>Enseñanza superior</t>
  </si>
  <si>
    <t>Enseñanza no definida por nivel</t>
  </si>
  <si>
    <t xml:space="preserve">INE </t>
  </si>
  <si>
    <t>Porcentaje de personas mayores de 75 años.</t>
  </si>
  <si>
    <t>Han utilizado Internet alguna vez</t>
  </si>
  <si>
    <t>Han utilizado Internet en los últimos 12 meses</t>
  </si>
  <si>
    <t>Han utilizado Internet en los últimos 3 meses</t>
  </si>
  <si>
    <t>Han utilizado Internet en el último mes</t>
  </si>
  <si>
    <t>Han utilizado internet semanalmente (al menos una vez a la semana)</t>
  </si>
  <si>
    <t>Han utilizado Internet diariamente (al menos una vez al día)</t>
  </si>
  <si>
    <t>Utilizan internet varias veces al día</t>
  </si>
  <si>
    <t>No han utilizado nunca Internet</t>
  </si>
  <si>
    <t>Alguna vez</t>
  </si>
  <si>
    <t>En el último año</t>
  </si>
  <si>
    <t>En los últimos 3 meses</t>
  </si>
  <si>
    <t>Mensualmente</t>
  </si>
  <si>
    <t>Semanalmente</t>
  </si>
  <si>
    <t>Diariamente</t>
  </si>
  <si>
    <t>Varias veces al día</t>
  </si>
  <si>
    <t>INE e IMSERSO</t>
  </si>
  <si>
    <t>Porcentaje de personas con discapacidad</t>
  </si>
  <si>
    <t xml:space="preserve">Indicador no disponible. </t>
  </si>
  <si>
    <t>Evolución de nº de personas perceptoras de EREs/ERTEs Covid-19 en Comunidad de Madrid desde abril 2020</t>
  </si>
  <si>
    <t>Informe de Prestaciones por Desempleo</t>
  </si>
  <si>
    <t>Número de personas</t>
  </si>
  <si>
    <t>Abril 2020</t>
  </si>
  <si>
    <t>Suspensión Empleo</t>
  </si>
  <si>
    <t>Desempleo Parcial</t>
  </si>
  <si>
    <t xml:space="preserve"> Total</t>
  </si>
  <si>
    <t xml:space="preserve">Asturias, Principado de </t>
  </si>
  <si>
    <t>Navarra, Comunidad Foral</t>
  </si>
  <si>
    <t xml:space="preserve">Rioja, La </t>
  </si>
  <si>
    <t>Abril 20</t>
  </si>
  <si>
    <t>Evolución mensual nº personas perceptoras de la prestación por desempleo/subsidio de desempleo/rentas activa de inserción, Comunidad de Madrid marzo y agosto 2020</t>
  </si>
  <si>
    <t>Media a agosto 2020</t>
  </si>
  <si>
    <t>Prestación Contributiva</t>
  </si>
  <si>
    <t>Subsidio por Desempleo</t>
  </si>
  <si>
    <t>Renta Activa de Inserción</t>
  </si>
  <si>
    <t>Programa de Activación
para el Empleo</t>
  </si>
  <si>
    <t>Marzo</t>
  </si>
  <si>
    <t>Agosto</t>
  </si>
  <si>
    <t>Otras prestaciones de la Seguridad Social</t>
  </si>
  <si>
    <t>Primer trimestre 2020</t>
  </si>
  <si>
    <t>Solicitudes presentadas               (1)</t>
  </si>
  <si>
    <t>Solicitudes desistidas                  (2)</t>
  </si>
  <si>
    <t>TOTAL NACIONAL</t>
  </si>
  <si>
    <t>ANDALUCIA</t>
  </si>
  <si>
    <t>ARAGON</t>
  </si>
  <si>
    <t>ASTURIAS</t>
  </si>
  <si>
    <t>ILLES BALEARS</t>
  </si>
  <si>
    <t>CANARIAS</t>
  </si>
  <si>
    <t>CANTABRIA</t>
  </si>
  <si>
    <t>CASTILLA Y LEON</t>
  </si>
  <si>
    <t>CASTILLA-LA MANCHA</t>
  </si>
  <si>
    <t>CATALUÑA</t>
  </si>
  <si>
    <t>EXTREMADURA</t>
  </si>
  <si>
    <t>GALICIA</t>
  </si>
  <si>
    <t>MURCIA</t>
  </si>
  <si>
    <t>NAVARRA</t>
  </si>
  <si>
    <t>LA RIOJA</t>
  </si>
  <si>
    <t>COMUNITAT VALENCIANA</t>
  </si>
  <si>
    <t>PAIS VASCO</t>
  </si>
  <si>
    <t>CEUTA</t>
  </si>
  <si>
    <t>MELILLA</t>
  </si>
  <si>
    <t>NOTA: (1)-(2)=(3)+(4)+(5)</t>
  </si>
  <si>
    <t>Solicitudes presentadas</t>
  </si>
  <si>
    <t>2020 (1T)</t>
  </si>
  <si>
    <t>Solicitudes resueltas favorablemente en primera instancia</t>
  </si>
  <si>
    <t>Perceptores de la Renta Mínima de Inserción</t>
  </si>
  <si>
    <t>Consejería de Políticas Sociales y Familia</t>
  </si>
  <si>
    <t>Número de personas titulares</t>
  </si>
  <si>
    <t>Titulares de Renta Mínima de Inserción</t>
  </si>
  <si>
    <t>Total RMI</t>
  </si>
  <si>
    <t>Extinciones de RMI por IMV</t>
  </si>
  <si>
    <t>Enero</t>
  </si>
  <si>
    <t>Febrero</t>
  </si>
  <si>
    <t>Abril</t>
  </si>
  <si>
    <t>Mayo</t>
  </si>
  <si>
    <t>Junio</t>
  </si>
  <si>
    <t>Julio</t>
  </si>
  <si>
    <t>Septiembre</t>
  </si>
  <si>
    <t>Octubre</t>
  </si>
  <si>
    <t>Evolución mensual nº personas perceptoras del Ingreso Mínimo Vital (IMV), Comunidad de Madrid</t>
  </si>
  <si>
    <t>Perceptores del Ingreso Mínimo Vital</t>
  </si>
  <si>
    <t>Diciembre</t>
  </si>
  <si>
    <t>Enfermedades de declaración obligatoria</t>
  </si>
  <si>
    <t>Centro Nacional de Epidemiología. Instituto de Salud Carlos III. Ministerio de Ciencia, Innovación e Universidades</t>
  </si>
  <si>
    <t>Casos y tasa por cada 100.000 habitantes</t>
  </si>
  <si>
    <t>Casos</t>
  </si>
  <si>
    <t>Tasas</t>
  </si>
  <si>
    <t>Gripe</t>
  </si>
  <si>
    <t xml:space="preserve">Campilobacteriosis </t>
  </si>
  <si>
    <t xml:space="preserve">Enfermedad  Meningocócica </t>
  </si>
  <si>
    <t xml:space="preserve">Enfermedad Neumocócica Invasora </t>
  </si>
  <si>
    <t xml:space="preserve">Legionelosis </t>
  </si>
  <si>
    <t xml:space="preserve">Salmonelosis </t>
  </si>
  <si>
    <t xml:space="preserve">Tos ferina </t>
  </si>
  <si>
    <t xml:space="preserve">Tuberculosis </t>
  </si>
  <si>
    <t xml:space="preserve">Evolución de la tasa de gripe, Comunidad de Madrid y España, </t>
  </si>
  <si>
    <t>Tasa de personal sanitario (médicos, enfermeros y farmacéuticos) por cada 100.000 habitantes</t>
  </si>
  <si>
    <t>Tasa de profesionales sanitarios  (médicos, enfermeros y farmacéuticos), por cada 100.000 habitantes</t>
  </si>
  <si>
    <t>Médicos por cada 100.000 habitantes</t>
  </si>
  <si>
    <t>Enfermeros por cada 100.000 habitantes</t>
  </si>
  <si>
    <t>Farmacéuticos por cada 100.000 habitantes</t>
  </si>
  <si>
    <t>Colegiados no jubilados</t>
  </si>
  <si>
    <t>Colegiados jubilados</t>
  </si>
  <si>
    <t>No consta</t>
  </si>
  <si>
    <t>Principales indicadores de salud. 2019 y 2018</t>
  </si>
  <si>
    <t>Tasa de médicos/as colegiados no jubilados por cada 100.000 habitantes (2019)</t>
  </si>
  <si>
    <t>Tasa de enfermeros/as colegiados no jubilados por cada 100.000 habitantes (2019)</t>
  </si>
  <si>
    <t>Tasa de farmacéuticos/as colegiados no jubilados por cada 100.000 habitantes (2019)</t>
  </si>
  <si>
    <t>Número de camas hospitalarias en funcionamiento por 1000 habitantes (2018)</t>
  </si>
  <si>
    <t>Número de puestos en hospitales de día por 1000 habitantes (2018)</t>
  </si>
  <si>
    <t>Número de quirófanos en funcionamiento por 100.000 habitantes (2018)</t>
  </si>
  <si>
    <t>Nº de camas hospitalarias en funcionamiento por 1000 habitantes. Nº de puestos en hospitales de día por 1000 habitantes. Nº de quirófanos en funcionamiento por 100 000 habitantes.</t>
  </si>
  <si>
    <t>Tasas por 1.000 o por 100.000 habitantes</t>
  </si>
  <si>
    <t>Camas hospitalarias en funcionamiento por 1000 hab.</t>
  </si>
  <si>
    <t>Puestos en hospitales de día por 1000 hab.</t>
  </si>
  <si>
    <t>Quirófanos en funcionamiento por 100 000 hab.</t>
  </si>
  <si>
    <t xml:space="preserve">España </t>
  </si>
  <si>
    <t xml:space="preserve">Andalucía </t>
  </si>
  <si>
    <t xml:space="preserve">Aragón </t>
  </si>
  <si>
    <t xml:space="preserve">Balears, Illes </t>
  </si>
  <si>
    <t xml:space="preserve">Canarias </t>
  </si>
  <si>
    <t xml:space="preserve">Cantabria </t>
  </si>
  <si>
    <t xml:space="preserve">Castilla y León </t>
  </si>
  <si>
    <t xml:space="preserve">Castilla - La Mancha </t>
  </si>
  <si>
    <t xml:space="preserve">Cataluña </t>
  </si>
  <si>
    <t xml:space="preserve">Comunitat Valenciana </t>
  </si>
  <si>
    <t xml:space="preserve">Extremadura </t>
  </si>
  <si>
    <t xml:space="preserve">Galicia </t>
  </si>
  <si>
    <t xml:space="preserve">Madrid, Comunidad de </t>
  </si>
  <si>
    <t xml:space="preserve">Murcia, Región de </t>
  </si>
  <si>
    <t xml:space="preserve">Navarra, C. Foral de </t>
  </si>
  <si>
    <t xml:space="preserve">País Vasco </t>
  </si>
  <si>
    <t xml:space="preserve">La Rioja </t>
  </si>
  <si>
    <t xml:space="preserve">Ceuta </t>
  </si>
  <si>
    <t xml:space="preserve">Melilla </t>
  </si>
  <si>
    <t>Número medio de alumnos por profesor en Enseñanzas de Régimen General por titularidad del centro, 2014/2015 - 2019/2020</t>
  </si>
  <si>
    <t>Cociente entre las cifras totales de alumnado y de profesorado de las Enseñanzas de Régimen General</t>
  </si>
  <si>
    <t>2019-20 (1)</t>
  </si>
  <si>
    <t>2018-19</t>
  </si>
  <si>
    <t>2017-18</t>
  </si>
  <si>
    <t>2016-17</t>
  </si>
  <si>
    <t>2015-16</t>
  </si>
  <si>
    <t>2014-15</t>
  </si>
  <si>
    <t>TODOS LOS CENTROS</t>
  </si>
  <si>
    <t>CENTROS PÚBLICOS</t>
  </si>
  <si>
    <t>CENTROS PRIVADOS</t>
  </si>
  <si>
    <t>Andalucía (*)</t>
  </si>
  <si>
    <t>País Vasco (**)</t>
  </si>
  <si>
    <t>(1) Avance de datos.</t>
  </si>
  <si>
    <t xml:space="preserve">(*) Los datos del curso 2015-16 de esta comunidad fueron calculados  con otra metodología en 2018-2019 se actualiza la metodología, lo  que supone una cierta ruptura con los cursos anteriores.     </t>
  </si>
  <si>
    <t>(**) Los datos de los cursos 2010-2011 hasta 2015-2016 de esta CA han  sido actualizados para ajustarlos a la metodología actual, pudiendo  diferir de los datos publicados en la estadística del curso  correspondiente.</t>
  </si>
  <si>
    <t>2019-20</t>
  </si>
  <si>
    <t>1.8</t>
  </si>
  <si>
    <t>1.8.1</t>
  </si>
  <si>
    <t xml:space="preserve">Detalle por ámbitos y subámbitos e indicadores </t>
  </si>
  <si>
    <t xml:space="preserve">2. La investigación y la innovación como factores de recuperación </t>
  </si>
  <si>
    <t>3. Cambios sociales</t>
  </si>
  <si>
    <t>4. Transición ecológica acelerada</t>
  </si>
  <si>
    <t>5. Oportunidades de recuperación ligadas a sectores estratégicos</t>
  </si>
  <si>
    <t>3.6</t>
  </si>
  <si>
    <t>5.4</t>
  </si>
  <si>
    <t>5.5</t>
  </si>
  <si>
    <t>Código CNAE-2009</t>
  </si>
  <si>
    <t>Total gasto medio por hogar</t>
  </si>
  <si>
    <t>Total sectores estratégicos</t>
  </si>
  <si>
    <t>2. La investigación y la innovación como factores de recuperación</t>
  </si>
  <si>
    <t>2.1.1</t>
  </si>
  <si>
    <t>2.2.1</t>
  </si>
  <si>
    <t>2.2.2</t>
  </si>
  <si>
    <t>2.3.1</t>
  </si>
  <si>
    <t>2.3.2</t>
  </si>
  <si>
    <t>2.3.3</t>
  </si>
  <si>
    <t>2.3.4</t>
  </si>
  <si>
    <t>2.4.1</t>
  </si>
  <si>
    <t>4.2.2</t>
  </si>
  <si>
    <t>3.1.2</t>
  </si>
  <si>
    <t>3.2.3</t>
  </si>
  <si>
    <t>3.2.4</t>
  </si>
  <si>
    <t>3.2.5</t>
  </si>
  <si>
    <t>3.2.6</t>
  </si>
  <si>
    <t>3.5.1</t>
  </si>
  <si>
    <t>3.5.2</t>
  </si>
  <si>
    <t>3.5.3</t>
  </si>
  <si>
    <t>3.5.4</t>
  </si>
  <si>
    <t>3.5.5</t>
  </si>
  <si>
    <t>3.5.6</t>
  </si>
  <si>
    <t>3.6.1</t>
  </si>
  <si>
    <t>3.6.2</t>
  </si>
  <si>
    <t>3.6.3</t>
  </si>
  <si>
    <t>3.6.4</t>
  </si>
  <si>
    <t>No disponible en la fecha para Comunidad de Madrid.</t>
  </si>
  <si>
    <t>Base 2005=100</t>
  </si>
  <si>
    <t>Datos de movilidad de Google</t>
  </si>
  <si>
    <t>Informes de movilidad local sobre el Covid-19</t>
  </si>
  <si>
    <t>Google</t>
  </si>
  <si>
    <t>Diaria</t>
  </si>
  <si>
    <t>Datos de uso de transporte público</t>
  </si>
  <si>
    <t>Demanda de transporte</t>
  </si>
  <si>
    <t>Consorcio Regional de Transportes de la CM</t>
  </si>
  <si>
    <t>4.1.3</t>
  </si>
  <si>
    <t>Puntos públicos de recarga inteligente</t>
  </si>
  <si>
    <t>Mapa de puntos públicos de recarga inteligente</t>
  </si>
  <si>
    <t>Red Eléctrica</t>
  </si>
  <si>
    <t>Actualización continua</t>
  </si>
  <si>
    <t>4.1.4</t>
  </si>
  <si>
    <t>Parque de vehículos (turismos y motocicletas) con distintivo ambiental cero emisiones</t>
  </si>
  <si>
    <t>Parque de vehículos</t>
  </si>
  <si>
    <t>DGT</t>
  </si>
  <si>
    <t>4.1.5</t>
  </si>
  <si>
    <t>Movilidad urbana. Reparto de viajes por modo de transporte (a pie, transporte público, vehículo privado, otros)</t>
  </si>
  <si>
    <t>Encuesta de la Movilidad de la Comunidad de Madrid (EDM)</t>
  </si>
  <si>
    <t>Plurianual</t>
  </si>
  <si>
    <t>4.1.6</t>
  </si>
  <si>
    <t>Movilidad urbana. Promedio de la distancia del viaje (en km), por medio de transporte</t>
  </si>
  <si>
    <t>4.1.7</t>
  </si>
  <si>
    <t>Movilidad urbana. Promedio del tiempo de viaje (en minutos), por medio de transporte</t>
  </si>
  <si>
    <t>Emisiones de CO2 (Millones de t CO2 eq.)</t>
  </si>
  <si>
    <t>Inventario de Emisiones a la Atmósfera en la Comunidad de Madrid</t>
  </si>
  <si>
    <t>Dirección General de Medioambiente y sostenibilidad</t>
  </si>
  <si>
    <t>Media mensual y anual de contaminantes</t>
  </si>
  <si>
    <t>Red de Calidad del Aire</t>
  </si>
  <si>
    <t>CONSEJERÍA DE MEDIO AMBIENTE, ORDENACIÓN DEL TERRITORIO Y SOSTENIBILIDAD</t>
  </si>
  <si>
    <t>Hogares que sufren determinados problemas en la vivienda y su entorno por tipo de hogar: problemas de contaminación y otros problemas ambientales en la zona en que viven</t>
  </si>
  <si>
    <t>Encuesta de Condiciones de Vida</t>
  </si>
  <si>
    <t>Hogares que sufren determinados problemas en la vivienda y su entorno por tipo de hogar: ruidos producidos por los vecinos o procedentes del exterior</t>
  </si>
  <si>
    <t>Consumo de energía eléctrica en los distintos sectores en la Comunidad de Madrid</t>
  </si>
  <si>
    <t>Fenosa e Iberdrdola</t>
  </si>
  <si>
    <t>Instituto de Estadística de la Comunidad de Madrid</t>
  </si>
  <si>
    <t>Potencia renovable instalada para la generación de electricidad</t>
  </si>
  <si>
    <t>Las energías renovables en el sistema eléctrico español</t>
  </si>
  <si>
    <t>4.3.3</t>
  </si>
  <si>
    <t>Electricidad generada por fuentes renovables</t>
  </si>
  <si>
    <t>Anual/Mensual</t>
  </si>
  <si>
    <t>4.3.4</t>
  </si>
  <si>
    <t>Importaciones de petróleo</t>
  </si>
  <si>
    <t>Datacomex</t>
  </si>
  <si>
    <t>Secretaría de Estado de Comercio</t>
  </si>
  <si>
    <t>4.3.5</t>
  </si>
  <si>
    <t>Cantidad de residuos urbanos recogidos clasificados (residuos clasificados y residuos mezclados)</t>
  </si>
  <si>
    <t>Estadísticas sobre recogida y tratamiento de residuos.</t>
  </si>
  <si>
    <t>4.3.6</t>
  </si>
  <si>
    <t>Cantidad de residuos urbanos recogidos clasificados (residuos clasificados y residuos mezclados: detalle)</t>
  </si>
  <si>
    <t>4.3.7</t>
  </si>
  <si>
    <t>Cantidad de residuos urbanos recogidos clasificados (cantidad per cápita y año)</t>
  </si>
  <si>
    <t>Datos de movilidad</t>
  </si>
  <si>
    <t>Cambios en la movilidad respecto el valor de referencia 
(valor medio de cada día de la semana, calculado durante un periodo de 5 semanas, desde el 3 de enero hasta el 6 de febrero del 2020)</t>
  </si>
  <si>
    <t>Día</t>
  </si>
  <si>
    <t>Tiendas y ocio</t>
  </si>
  <si>
    <t>Supermercados y farmacias</t>
  </si>
  <si>
    <t>Parques</t>
  </si>
  <si>
    <t>Estaciones de transporte</t>
  </si>
  <si>
    <t>Lugares de trabajo</t>
  </si>
  <si>
    <t>Zonas residenciales</t>
  </si>
  <si>
    <t>Media total periodo</t>
  </si>
  <si>
    <t>Media 13 marzo - 30 mayo</t>
  </si>
  <si>
    <t>Media junio - octubre</t>
  </si>
  <si>
    <t>Media 21 junio - 10 octubre</t>
  </si>
  <si>
    <t>Variación diaria respecto al valor de referencia: valor medio decada día de la semana, calculado durante un periodo de 5 semanas, desde el 3 de enero hasta el 6 de febrero del 2020</t>
  </si>
  <si>
    <t>Promedio de la variación diaria respecto al valor de referencia: valor medio decada día de la semana, calculado durante un periodo de 5 semanas, desde el 3 de enero hasta el 6 de febrero del 2020</t>
  </si>
  <si>
    <t>Promedio de la variación diaria en el periodo</t>
  </si>
  <si>
    <t>Número de viajes</t>
  </si>
  <si>
    <t>Fecha</t>
  </si>
  <si>
    <t>Variación 2019 - 2020 (absoluta)</t>
  </si>
  <si>
    <t>Variación 2019 - 2020 (relativa)</t>
  </si>
  <si>
    <t>Metro de Madrid</t>
  </si>
  <si>
    <t>EMT</t>
  </si>
  <si>
    <t>Conc. por carretera</t>
  </si>
  <si>
    <t>Renfe-Cercanías</t>
  </si>
  <si>
    <t>Nota: Las fechas mostradas en color rojo corresponden a domingos o festivos.</t>
  </si>
  <si>
    <t>Número de puntos públicos de recarga inteligente</t>
  </si>
  <si>
    <t>Número de vehículos (turismos o motocicletas)</t>
  </si>
  <si>
    <t>Turismos</t>
  </si>
  <si>
    <t>Porcentaje CERO sobre total vehículos</t>
  </si>
  <si>
    <t>Porcentaje ECO sobre total vehículos</t>
  </si>
  <si>
    <t>CERO</t>
  </si>
  <si>
    <t>ECO</t>
  </si>
  <si>
    <t>B</t>
  </si>
  <si>
    <t>Sin distintivo</t>
  </si>
  <si>
    <t>Se desconoce</t>
  </si>
  <si>
    <t>Total vehículos</t>
  </si>
  <si>
    <t>Motocicletas</t>
  </si>
  <si>
    <t>Porcentaje de viajes</t>
  </si>
  <si>
    <t>Corona de Residencia</t>
  </si>
  <si>
    <t>A pie</t>
  </si>
  <si>
    <t>Transporte público</t>
  </si>
  <si>
    <t>Vehículo privado</t>
  </si>
  <si>
    <t>Otros</t>
  </si>
  <si>
    <t>Madrid almendra</t>
  </si>
  <si>
    <t>Madrid periferia</t>
  </si>
  <si>
    <t>Corona metropolitana</t>
  </si>
  <si>
    <t>Corona regional</t>
  </si>
  <si>
    <t>Kilómetros</t>
  </si>
  <si>
    <t>Distancia diaria personas que viajan</t>
  </si>
  <si>
    <t>Promedio del viaje</t>
  </si>
  <si>
    <t>Minutos</t>
  </si>
  <si>
    <t>Tiempo medio personas que viajan</t>
  </si>
  <si>
    <t>Emisiones de CO2</t>
  </si>
  <si>
    <t>Millones de t CO2 eq.</t>
  </si>
  <si>
    <t>Total Emisiones con Cambios de uso del suelo y silvicultura</t>
  </si>
  <si>
    <t>Total Emisiones sin Cambios de uso del suelo y silvicultura</t>
  </si>
  <si>
    <t>1. Procesado de la energía</t>
  </si>
  <si>
    <t>A.  Actividades de combustión</t>
  </si>
  <si>
    <t>1.  Industrias del Sector Energético</t>
  </si>
  <si>
    <t>2.  Industrias manufactureras y de la construcción</t>
  </si>
  <si>
    <t>3.  Transporte</t>
  </si>
  <si>
    <t>4.  Otros Sectores</t>
  </si>
  <si>
    <t>5. Otros</t>
  </si>
  <si>
    <t>B.  Emisiones fugitivas de los combustibles</t>
  </si>
  <si>
    <t>1. Combustibles sólidos</t>
  </si>
  <si>
    <t>2. Petróleo y gas natural</t>
  </si>
  <si>
    <t>2.. Procesos Industriales</t>
  </si>
  <si>
    <t>A.  Productos Minerales</t>
  </si>
  <si>
    <t>B.  Industria química</t>
  </si>
  <si>
    <t xml:space="preserve">C.  Producción metalúrgica  </t>
  </si>
  <si>
    <t>D.  Otras Industrias</t>
  </si>
  <si>
    <t>E.  Producción de halocarburos y SF6</t>
  </si>
  <si>
    <t>F.  Consumo de halocarburos y SF6</t>
  </si>
  <si>
    <t>G.  Otros</t>
  </si>
  <si>
    <t>3.  Uso de disolventes y otros productos</t>
  </si>
  <si>
    <t>4.  Agricultura</t>
  </si>
  <si>
    <t>A.  Fermentación entérica</t>
  </si>
  <si>
    <t>B. Gestión del estiércol</t>
  </si>
  <si>
    <t>C.  Cultivo de arroz</t>
  </si>
  <si>
    <t>D. Suelos agrícolas</t>
  </si>
  <si>
    <t>E. Quemas planificadas de sabanas</t>
  </si>
  <si>
    <t>F.  Quema en el campo de residuos agrícolas</t>
  </si>
  <si>
    <t>5.  Cambios de uso del suelo y silvicultura</t>
  </si>
  <si>
    <t>6.  Tratamiento y eliminación de residuos</t>
  </si>
  <si>
    <t>A.  Depósito en vertederos</t>
  </si>
  <si>
    <t>B.  Tratmiento de aguas residuales</t>
  </si>
  <si>
    <t>C.  Incineración de residuos</t>
  </si>
  <si>
    <t>D.  Otros</t>
  </si>
  <si>
    <t>7.  Otros</t>
  </si>
  <si>
    <t>Distribución de las emisiones de CO2 por categoría de actividad, Comunidad de Madrid, 2017</t>
  </si>
  <si>
    <t>Industrias manufactureras y de la construcción</t>
  </si>
  <si>
    <t>Otros Sectores y actividades</t>
  </si>
  <si>
    <t>Procesos Industriales</t>
  </si>
  <si>
    <t>Residuos</t>
  </si>
  <si>
    <t>Microgramos por metro cúbico</t>
  </si>
  <si>
    <t>Tipo de partícula</t>
  </si>
  <si>
    <t>Intervalo de la media</t>
  </si>
  <si>
    <t>2020*</t>
  </si>
  <si>
    <r>
      <t>Partículas PM</t>
    </r>
    <r>
      <rPr>
        <vertAlign val="subscript"/>
        <sz val="10"/>
        <rFont val="Arial"/>
        <family val="2"/>
      </rPr>
      <t>10</t>
    </r>
    <r>
      <rPr>
        <sz val="10"/>
        <rFont val="Arial"/>
        <family val="2"/>
      </rPr>
      <t xml:space="preserve"> (µg/m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)</t>
    </r>
  </si>
  <si>
    <t xml:space="preserve">Anual </t>
  </si>
  <si>
    <r>
      <t>Partículas PM</t>
    </r>
    <r>
      <rPr>
        <vertAlign val="subscript"/>
        <sz val="10"/>
        <rFont val="Arial"/>
        <family val="2"/>
      </rPr>
      <t>2,5</t>
    </r>
    <r>
      <rPr>
        <sz val="10"/>
        <rFont val="Arial"/>
        <family val="2"/>
      </rPr>
      <t xml:space="preserve"> (µg/m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)</t>
    </r>
  </si>
  <si>
    <r>
      <t>Dióxido de Azufre SO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 (µg/m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)</t>
    </r>
  </si>
  <si>
    <r>
      <t>Dióxido de Nitrógeno NO</t>
    </r>
    <r>
      <rPr>
        <vertAlign val="subscript"/>
        <sz val="10"/>
        <rFont val="Arial"/>
        <family val="2"/>
      </rPr>
      <t xml:space="preserve">2 </t>
    </r>
    <r>
      <rPr>
        <sz val="10"/>
        <rFont val="Arial"/>
        <family val="2"/>
      </rPr>
      <t>(µg/m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)</t>
    </r>
  </si>
  <si>
    <r>
      <t>**Óxidos de Nitrógeno NO</t>
    </r>
    <r>
      <rPr>
        <vertAlign val="subscript"/>
        <sz val="10"/>
        <rFont val="Arial"/>
        <family val="2"/>
      </rPr>
      <t xml:space="preserve">x </t>
    </r>
    <r>
      <rPr>
        <sz val="10"/>
        <rFont val="Arial"/>
        <family val="2"/>
      </rPr>
      <t>(µg/m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)</t>
    </r>
  </si>
  <si>
    <r>
      <t>Ozono O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(µg/m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) </t>
    </r>
  </si>
  <si>
    <r>
      <t>Monóxido de Carbono CO (mg/m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)</t>
    </r>
  </si>
  <si>
    <r>
      <t>Benceno C</t>
    </r>
    <r>
      <rPr>
        <vertAlign val="subscript"/>
        <sz val="10"/>
        <rFont val="Arial"/>
        <family val="2"/>
      </rPr>
      <t>6</t>
    </r>
    <r>
      <rPr>
        <sz val="10"/>
        <rFont val="Arial"/>
        <family val="2"/>
      </rPr>
      <t>H</t>
    </r>
    <r>
      <rPr>
        <vertAlign val="subscript"/>
        <sz val="10"/>
        <rFont val="Arial"/>
        <family val="2"/>
      </rPr>
      <t>6</t>
    </r>
    <r>
      <rPr>
        <sz val="10"/>
        <rFont val="Arial"/>
        <family val="2"/>
      </rPr>
      <t xml:space="preserve">  (µg/m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)</t>
    </r>
  </si>
  <si>
    <t>* Datos hasta 31 de Agosto de 2020.</t>
  </si>
  <si>
    <t>** Concentraciones medias calculadas a partir de los datos registrados por las estaciones de protección de la vegetación (El Atazar, Villa del Prado, Puerto de Cotos y Orusco de Tajuña).</t>
  </si>
  <si>
    <t>Consumo de energía eléctrica</t>
  </si>
  <si>
    <t>Megawatios hora y porcentaje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</si>
  <si>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</si>
  <si>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</si>
  <si>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</si>
  <si>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</si>
  <si>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</si>
  <si>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</si>
  <si>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</si>
  <si>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</si>
  <si>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diciembre</t>
  </si>
  <si>
    <t>noviembre</t>
  </si>
  <si>
    <t>octubre</t>
  </si>
  <si>
    <t>septiembre</t>
  </si>
  <si>
    <t>Megawatios hora</t>
  </si>
  <si>
    <t>T1_1: Tasa de variación sobre el periodo anterior</t>
  </si>
  <si>
    <t>T1_12: Tasa de variación sobre igual periodo del año anterior</t>
  </si>
  <si>
    <t>TA_A: Tasa de variación de la media del periodo transcurrido sobre la media de igual periodo año anterior</t>
  </si>
  <si>
    <t>Agricultura</t>
  </si>
  <si>
    <t>Industria</t>
  </si>
  <si>
    <t>Construcción y obras publicas</t>
  </si>
  <si>
    <t>Servicios total</t>
  </si>
  <si>
    <t>Comercio (incluye hostelería)</t>
  </si>
  <si>
    <t>Otras actividades (Administración y otros servicios públicos, Usos domésticos, No especificados)</t>
  </si>
  <si>
    <t>Consumo total</t>
  </si>
  <si>
    <t>Hostelería</t>
  </si>
  <si>
    <t>Comercio y servicios</t>
  </si>
  <si>
    <t>Administración y otros servicios públicos</t>
  </si>
  <si>
    <t>Usos domésticos</t>
  </si>
  <si>
    <t>No especificados</t>
  </si>
  <si>
    <t>Enero agosto 2020</t>
  </si>
  <si>
    <t>Potencia renovable instalada (MW) para la generación de electricidad</t>
  </si>
  <si>
    <t>MW</t>
  </si>
  <si>
    <t>Renovable (MW)</t>
  </si>
  <si>
    <t>No renovable (MW)</t>
  </si>
  <si>
    <t>% Potencia renovable en cada CC.AA.</t>
  </si>
  <si>
    <t>Islas Baleares</t>
  </si>
  <si>
    <t>Islas Canarias</t>
  </si>
  <si>
    <t>Castilla La-Mancha</t>
  </si>
  <si>
    <t>Castilla León</t>
  </si>
  <si>
    <t>% Potencia renovable/ total nacional</t>
  </si>
  <si>
    <t xml:space="preserve"> 2017 - 2019</t>
  </si>
  <si>
    <t>Total nacional (escala derecha)</t>
  </si>
  <si>
    <t>Madrid (escala izquierda)</t>
  </si>
  <si>
    <t>GWh</t>
  </si>
  <si>
    <t>Renovable</t>
  </si>
  <si>
    <t>No renovable</t>
  </si>
  <si>
    <t>% Generación renovable en cada CC.AA.</t>
  </si>
  <si>
    <t>C. Valenciana</t>
  </si>
  <si>
    <t>MWh</t>
  </si>
  <si>
    <t>ene/20</t>
  </si>
  <si>
    <t>feb/20</t>
  </si>
  <si>
    <t>mar/20</t>
  </si>
  <si>
    <t>abr/20</t>
  </si>
  <si>
    <t>may/20</t>
  </si>
  <si>
    <t>jun/20</t>
  </si>
  <si>
    <t>Hidráulica</t>
  </si>
  <si>
    <t>Solar fotovoltaica</t>
  </si>
  <si>
    <t>Otras renovables</t>
  </si>
  <si>
    <t>Residuos renovables</t>
  </si>
  <si>
    <t>Generación renovable</t>
  </si>
  <si>
    <t>Cogeneración</t>
  </si>
  <si>
    <t>Residuos no renovables</t>
  </si>
  <si>
    <t>Generación no renovable</t>
  </si>
  <si>
    <t>Saldo de intercambios</t>
  </si>
  <si>
    <t>Demanda en b.c.</t>
  </si>
  <si>
    <t>jul/20</t>
  </si>
  <si>
    <t>ago/20</t>
  </si>
  <si>
    <t>sep/20</t>
  </si>
  <si>
    <t>oct/20</t>
  </si>
  <si>
    <t>Eólica</t>
  </si>
  <si>
    <t>Solar térmica</t>
  </si>
  <si>
    <t>Hidroeólica</t>
  </si>
  <si>
    <t>Turbinación bombeo</t>
  </si>
  <si>
    <t>Nuclear</t>
  </si>
  <si>
    <t>Ciclo combinado</t>
  </si>
  <si>
    <t>Carbón</t>
  </si>
  <si>
    <t>Fuel + Gas</t>
  </si>
  <si>
    <t>Consumos en bombeo</t>
  </si>
  <si>
    <t>Saldo I. internacionales</t>
  </si>
  <si>
    <t>Notas REE:</t>
  </si>
  <si>
    <t>Balance eléctrico: asignación de unidades de producción según combustible principal.</t>
  </si>
  <si>
    <t>Otras renovables: incluye biogás, biomasa, hidráulica marina y geotérmica.</t>
  </si>
  <si>
    <t>Los valores de incrementos y año móvil incluyen residuos hasta el 31/12/2014.</t>
  </si>
  <si>
    <t>Residuos renovables : generación incluida en otras renovables y cogeneración hasta el 31/12/2014.</t>
  </si>
  <si>
    <t>Turbinación de bombeo puro + estimación de turbinación de bombeo mixto.</t>
  </si>
  <si>
    <t>Ciclo combinado: Incluye funcionamiento en ciclo abierto.</t>
  </si>
  <si>
    <t>Fuel + Gas: En el sistema eléctrico nacional se incluye la generación con grupos auxiliares de Baleares.</t>
  </si>
  <si>
    <t>Cogeneración: los valores de incrementos y año móvil incluyen residuos hasta el 31/12/2014.</t>
  </si>
  <si>
    <t>Residuos no renovables: generación incluida en otras renovables y cogeneración hasta el 31/12/2014.</t>
  </si>
  <si>
    <t>Demanda corregida: corregidos los efectos de temperatura y laboralidad.</t>
  </si>
  <si>
    <t>Valor positivo: saldo importador; valor negativo: saldo exportador.</t>
  </si>
  <si>
    <t>Los valores de incrementos no se calculan cuando los saldos de intercambios tienen distinto signo.</t>
  </si>
  <si>
    <t>% Comunidad de Madrid</t>
  </si>
  <si>
    <t>Importaciones de combustibles y aceites minerales</t>
  </si>
  <si>
    <t>Miles de euros</t>
  </si>
  <si>
    <t xml:space="preserve">Agosto </t>
  </si>
  <si>
    <t xml:space="preserve">Julio </t>
  </si>
  <si>
    <t xml:space="preserve">Junio </t>
  </si>
  <si>
    <t xml:space="preserve">Mayo </t>
  </si>
  <si>
    <t xml:space="preserve">Abril </t>
  </si>
  <si>
    <t xml:space="preserve">Marzo </t>
  </si>
  <si>
    <t xml:space="preserve">Febrero </t>
  </si>
  <si>
    <t xml:space="preserve">Enero </t>
  </si>
  <si>
    <t xml:space="preserve">Diciembre </t>
  </si>
  <si>
    <t xml:space="preserve">Noviembre </t>
  </si>
  <si>
    <t xml:space="preserve">Octubre </t>
  </si>
  <si>
    <t xml:space="preserve">Septiembre </t>
  </si>
  <si>
    <t>2709 Aceites crudos de petróleo o derivados</t>
  </si>
  <si>
    <t>2710 Aceites de petróleo o de minerales</t>
  </si>
  <si>
    <t>2711 Gas de petróleo y demás hidrocarburos</t>
  </si>
  <si>
    <t>2716 Energía eléctrica</t>
  </si>
  <si>
    <t>Otros combustibles</t>
  </si>
  <si>
    <t>Total Importaciones de combustibles y aceites minerales</t>
  </si>
  <si>
    <t>Exportaciones de combustibles y aceites minerales</t>
  </si>
  <si>
    <t>Total Exportaciones de combustibles y aceites minerales</t>
  </si>
  <si>
    <t>Importaciones Netas de combustibles y aceites minerales</t>
  </si>
  <si>
    <t>Total Importaciones Netas</t>
  </si>
  <si>
    <t>Importaciones</t>
  </si>
  <si>
    <t>Importaciones combustibles y aceites derivados de petróleo o de minerales (2709+2710+2711)</t>
  </si>
  <si>
    <t>Total Importaciones de combustibles</t>
  </si>
  <si>
    <t>Exportaciones</t>
  </si>
  <si>
    <t>Exportaciones de combustibles y aceites de petróleo o de minerales (2710 )</t>
  </si>
  <si>
    <t>Total Exportaciones de combustibles</t>
  </si>
  <si>
    <t>Importaciones Netas de combustibles y aceites de petróleo o minerales</t>
  </si>
  <si>
    <t>Comparaciones de magnitudes pre y desde la pandemia</t>
  </si>
  <si>
    <t>Diferencia absoluta</t>
  </si>
  <si>
    <t>Diferencia relativa</t>
  </si>
  <si>
    <t>PIB C. Madrid</t>
  </si>
  <si>
    <t>% PIB regional</t>
  </si>
  <si>
    <t>Importaciones combustibles y aceites derivados del petróleo (2709+2710+2711)</t>
  </si>
  <si>
    <t>Total importaciones</t>
  </si>
  <si>
    <t>2. Comparaciones flujos periodo enero - agosto de 2019 y 2020</t>
  </si>
  <si>
    <t>Ene - Ago 2019</t>
  </si>
  <si>
    <t>Ene - Ago 2020</t>
  </si>
  <si>
    <t>Exportaciones combustibles y aceites derivados del petróleo (2710)</t>
  </si>
  <si>
    <t>Importaciones Netas</t>
  </si>
  <si>
    <t>Importaciones 2019</t>
  </si>
  <si>
    <t>Exportaciones 2019</t>
  </si>
  <si>
    <t>Importaciones netas 2019</t>
  </si>
  <si>
    <t>Importaciones netas 2019 / PIB</t>
  </si>
  <si>
    <t>Toneladas</t>
  </si>
  <si>
    <t>2014</t>
  </si>
  <si>
    <t>TOTAL RESIDUOS MEZCLADOS</t>
  </si>
  <si>
    <t>TOTAL RESIDUOS DE RECOGIDA SEPARADA</t>
  </si>
  <si>
    <t>TOTAL RESIDUOS</t>
  </si>
  <si>
    <t>2014-2017</t>
  </si>
  <si>
    <t>Madrid, Comunidad de (escala izquierda)</t>
  </si>
  <si>
    <t>Porcentaje recogidos de manera separada</t>
  </si>
  <si>
    <t>10.1.1 Residuos domésticos y similares (domésticos y vías públicas)</t>
  </si>
  <si>
    <t>10.1.2 Residuos domésticos voluminosos mezclados (enseres domésticos)</t>
  </si>
  <si>
    <t>06 Residuos metálicos</t>
  </si>
  <si>
    <t>07.1 Residuos de vidrio</t>
  </si>
  <si>
    <t>07.2 Residuos de papel y cartón</t>
  </si>
  <si>
    <t>07.4 Residuos de plásticos</t>
  </si>
  <si>
    <t>07.5 Residuos de Madera</t>
  </si>
  <si>
    <t>07.6 Residuos textiles</t>
  </si>
  <si>
    <t>08.2 y 08.43 Equipos eléctricos desechados y Componentes de equipos eléctrónicos desechados</t>
  </si>
  <si>
    <t>08.41 Residuos de pilas y acumuladores</t>
  </si>
  <si>
    <t>09. Residuos animales y vegetales</t>
  </si>
  <si>
    <t>10.21 Envases mixtos y embalajes mezclados</t>
  </si>
  <si>
    <t>11 Lodos comunes (secos)</t>
  </si>
  <si>
    <t>12 Residuos minerales (incluye residuos de construcción y demolición)</t>
  </si>
  <si>
    <t>18 Otros</t>
  </si>
  <si>
    <t>Total residuos</t>
  </si>
  <si>
    <t>Residuos mezclados</t>
  </si>
  <si>
    <t>Residuos de vidrio</t>
  </si>
  <si>
    <t>Residuos de papel y cartón</t>
  </si>
  <si>
    <t>Envases mixtos y embalajes mezclados</t>
  </si>
  <si>
    <t>Total residuos de recogida separada</t>
  </si>
  <si>
    <t>Kilogramos por habitante y año</t>
  </si>
  <si>
    <t>Ceuta y Melilla</t>
  </si>
  <si>
    <t>Consejería de Medio Ambiente, Ordenación del territorio y Sostenibilidad</t>
  </si>
  <si>
    <t>Ventas totales en Grandes Empresas y Pymes.</t>
  </si>
  <si>
    <t>Ventas, Empleos y Salarios en Grandes Empresas y Pymes (trimestral).</t>
  </si>
  <si>
    <t>Agencia Tributaria</t>
  </si>
  <si>
    <t>Número de empresas con trabajadores afiliados, CNAE 3 dígitos</t>
  </si>
  <si>
    <t>Nº empresas afiliadas</t>
  </si>
  <si>
    <t>Empleo (número de afiliados a la seguridad social).</t>
  </si>
  <si>
    <t>Afiliados</t>
  </si>
  <si>
    <t>Empleo (número de ocupados).</t>
  </si>
  <si>
    <t>Exportaciones e Importaciones</t>
  </si>
  <si>
    <t>Actividades vinculadas a la Sanidad y cuidados</t>
  </si>
  <si>
    <t>Actividades vinculadas a la Transición energética y sostenibilidad</t>
  </si>
  <si>
    <t>Oportunidades de recuperación ligadas a sectores estratégicos</t>
  </si>
  <si>
    <t xml:space="preserve">Número de empresas  </t>
  </si>
  <si>
    <t>CNAE</t>
  </si>
  <si>
    <t>2T</t>
  </si>
  <si>
    <t>1T</t>
  </si>
  <si>
    <t>4T</t>
  </si>
  <si>
    <t>3T</t>
  </si>
  <si>
    <t>Total actividades</t>
  </si>
  <si>
    <t>Total sectores</t>
  </si>
  <si>
    <t>Empleo: número de trabajadores/as afiliados/as a la seguridad social</t>
  </si>
  <si>
    <t>Número de personas trabajadoras afiliadas</t>
  </si>
  <si>
    <t>Actividades cinematográficas, de video y de programas de televisión</t>
  </si>
  <si>
    <t>Octubre 2019/
Octubre 2020</t>
  </si>
  <si>
    <t>Actividades digitalización</t>
  </si>
  <si>
    <t>Número de ocupados</t>
  </si>
  <si>
    <t>Fabricacion de ordenadores y equipos perifericos</t>
  </si>
  <si>
    <t>Comercio al por mayor de equipos para las tecnologias de la informacion y las comunicaciones</t>
  </si>
  <si>
    <t>Edicion de programas informaticos</t>
  </si>
  <si>
    <t>Actividades cinematograficas, de video y de programas de television</t>
  </si>
  <si>
    <t>Actividades de programacion y emision de television</t>
  </si>
  <si>
    <t>Telecomunicaciones inalambricas</t>
  </si>
  <si>
    <t>Telecomunicaciones por satelite</t>
  </si>
  <si>
    <t>Programacion, consultoria y otras actividades relacionadas con la informatica</t>
  </si>
  <si>
    <t>T2 2019 - 2020</t>
  </si>
  <si>
    <t>Agosto de 2020</t>
  </si>
  <si>
    <t>Julio de 2020</t>
  </si>
  <si>
    <t>Junio de 2020</t>
  </si>
  <si>
    <t>Mayo de 2020</t>
  </si>
  <si>
    <t>Abril de 2020</t>
  </si>
  <si>
    <t>Marzo de 2020</t>
  </si>
  <si>
    <t>Febrero de 2020</t>
  </si>
  <si>
    <t>Enero de 2020</t>
  </si>
  <si>
    <t>Diciembre de 2019</t>
  </si>
  <si>
    <t>Noviembre de 2019</t>
  </si>
  <si>
    <t>Octubre de 2019</t>
  </si>
  <si>
    <t>Septiembre de 2019</t>
  </si>
  <si>
    <t>Agosto de 2019</t>
  </si>
  <si>
    <t>Julio de 2019</t>
  </si>
  <si>
    <t>Junio de 2019</t>
  </si>
  <si>
    <t>Mayo de 2019</t>
  </si>
  <si>
    <t>Abril de 2019</t>
  </si>
  <si>
    <t>Marzo de 2019</t>
  </si>
  <si>
    <t>Febrero de 2019</t>
  </si>
  <si>
    <t>Enero de 2019</t>
  </si>
  <si>
    <t>Total CNAE</t>
  </si>
  <si>
    <t>262 Fabricación de ordenadores y equipos periféricos</t>
  </si>
  <si>
    <t>582 Edición de programas informáticos</t>
  </si>
  <si>
    <t>591 Actividades cinematográficas, de vídeo y de programas de televisión</t>
  </si>
  <si>
    <t>262 Fabricación de ordenadores y e</t>
  </si>
  <si>
    <t>582 Edición de programas informáti</t>
  </si>
  <si>
    <t>591 Actividades cinematográficas,</t>
  </si>
  <si>
    <t>Saldo Exportaciones-Importaciones</t>
  </si>
  <si>
    <t>Exportaciones actividades digitalización</t>
  </si>
  <si>
    <t>Importaciones actividades digitalización</t>
  </si>
  <si>
    <t>Saldo actividades digitalización</t>
  </si>
  <si>
    <t>Número de personas afiliadas</t>
  </si>
  <si>
    <t>Investigación y desarrollo experimental en ciencias naturales y técnicas</t>
  </si>
  <si>
    <t>Actividades I+D+i</t>
  </si>
  <si>
    <t>Ensayos y analisis tecnicos</t>
  </si>
  <si>
    <t>Investigacion y desarrollo experimental en ciencias naturales y tecnicas</t>
  </si>
  <si>
    <t>Actividades de disenio especializado</t>
  </si>
  <si>
    <t>Actividades de investigacion</t>
  </si>
  <si>
    <t>Otras actividades de servicios sociales sin alojamiento</t>
  </si>
  <si>
    <t>Actividades Sanidad y cuidados</t>
  </si>
  <si>
    <t>Fabricacion de productos farmaceuticos de base</t>
  </si>
  <si>
    <t>Fabricacion de especialidades farmaceuticas</t>
  </si>
  <si>
    <t>Actividades medicas y odontologicas</t>
  </si>
  <si>
    <t>Exportaciones, Importaciones y Saldo</t>
  </si>
  <si>
    <t>211 Fabricación de productos farmacéuticos de base</t>
  </si>
  <si>
    <t>212 Fabricación de especialidades farmacéuticas</t>
  </si>
  <si>
    <t>Total actividades / Total CNAE</t>
  </si>
  <si>
    <t>211 Fabricación de productos farma</t>
  </si>
  <si>
    <t>212 Fabricación de especialidades</t>
  </si>
  <si>
    <t>Total actividades  / Total CNAE</t>
  </si>
  <si>
    <t>Exportaciones actividades sanidad</t>
  </si>
  <si>
    <t>Importaciones actividades sanidad</t>
  </si>
  <si>
    <t>Saldo actividades sanidad</t>
  </si>
  <si>
    <t>Exportaciones sanidad</t>
  </si>
  <si>
    <t>Importaciones sanidad</t>
  </si>
  <si>
    <t>Saldo sanidad</t>
  </si>
  <si>
    <t>Valorización</t>
  </si>
  <si>
    <t>Otras actividades de construcción especializadas</t>
  </si>
  <si>
    <t>Produccion, transporte y distribucion de energia electrica</t>
  </si>
  <si>
    <t>Valorizacion</t>
  </si>
  <si>
    <t>383</t>
  </si>
  <si>
    <t>Construccion de edificios</t>
  </si>
  <si>
    <t>Otras actividades de construccion especializada</t>
  </si>
  <si>
    <t>Alquiler de vehiculos de motor</t>
  </si>
  <si>
    <t>351 Producción, transporte y distribución de energía eléctrica</t>
  </si>
  <si>
    <t>381 Recogida de residuos</t>
  </si>
  <si>
    <t>Exportaciones actividades transición energética y sostenibilidad</t>
  </si>
  <si>
    <t>Importaciones actividades transición energética y sostenibilidad</t>
  </si>
  <si>
    <t>Saldo actividades transición energética y sostenibilidad</t>
  </si>
  <si>
    <t>Exportaciones Transición energética y sostenibilidad</t>
  </si>
  <si>
    <t>Importaciones Transición energética y sostenibilidad</t>
  </si>
  <si>
    <t>Saldo Transición energética y sostenibilidad</t>
  </si>
  <si>
    <t>Administracion Publica y de la politica economica y social</t>
  </si>
  <si>
    <t>Prestacion de servicios a la comunidad en general</t>
  </si>
  <si>
    <t>Actividades auxiliares a la educacion</t>
  </si>
  <si>
    <t xml:space="preserve">Digitalización </t>
  </si>
  <si>
    <t>I+D+i</t>
  </si>
  <si>
    <t>Total actividades ligadas a sectores estratégicos</t>
  </si>
  <si>
    <t>Total actividades sectores estratégicos</t>
  </si>
  <si>
    <t>Resto de sectores</t>
  </si>
  <si>
    <t>Transición ecológica y sostenibilidad</t>
  </si>
  <si>
    <t>Saldo</t>
  </si>
  <si>
    <t>Saldo comercial</t>
  </si>
  <si>
    <t>Enero 2020=100</t>
  </si>
  <si>
    <t>5.1.1</t>
  </si>
  <si>
    <t>5.1.3</t>
  </si>
  <si>
    <t>5.1.4</t>
  </si>
  <si>
    <t>5.5.1</t>
  </si>
  <si>
    <t>5.5.3</t>
  </si>
  <si>
    <t>5.5.4</t>
  </si>
  <si>
    <t>5.3.1</t>
  </si>
  <si>
    <t>5.3.3</t>
  </si>
  <si>
    <t>5.3.4</t>
  </si>
  <si>
    <t>5.3.2</t>
  </si>
  <si>
    <t>5.2.1</t>
  </si>
  <si>
    <t>5.2.2</t>
  </si>
  <si>
    <t>5.2.3</t>
  </si>
  <si>
    <t>5.2.4</t>
  </si>
  <si>
    <t>5.4.1</t>
  </si>
  <si>
    <t>5.4.5</t>
  </si>
  <si>
    <t>5.4.3</t>
  </si>
  <si>
    <t>5.4.4</t>
  </si>
  <si>
    <t>5.1.2</t>
  </si>
  <si>
    <t>5.4.2</t>
  </si>
  <si>
    <t>5.5.2</t>
  </si>
  <si>
    <t>Sin detalle disponible a fecha del informe para Comunidad de Madrid</t>
  </si>
  <si>
    <t>Ventas totales en Grandes Empresas y Pymes. CNAEs actividades ligadas a digitalización</t>
  </si>
  <si>
    <t>Ventas totales en Grandes Empresas y Pymes. CNAEs actividades ligadas a investigación e innovación</t>
  </si>
  <si>
    <t>Ventas totales en Grandes Empresas y Pymes. CNAEs actividades ligadas a sanidad y cuidados</t>
  </si>
  <si>
    <t>Ventas totales en Grandes Empresas y Pymes. CNAEs actividades ligadas a la transición energética y la sostenibilidad</t>
  </si>
  <si>
    <t>Universidades. Proporcionar soporte y promover la docencia no presencial (titulaciones no presenciales, aula virtual, docencia virtual o participación en MOOC)</t>
  </si>
  <si>
    <t>Murcia, Región de (1)</t>
  </si>
  <si>
    <t>1) Datos correspondientes al curso 2019-20 para esta CA.</t>
  </si>
  <si>
    <t>Alumnado</t>
  </si>
  <si>
    <t>Familias de alumnado</t>
  </si>
  <si>
    <t>Familias</t>
  </si>
  <si>
    <t>Porcentaje de respuestas</t>
  </si>
  <si>
    <t>Respuesta media</t>
  </si>
  <si>
    <t>Porcentaje de PDI que utiliza la plataforma de docencia virtual institucional</t>
  </si>
  <si>
    <t>Nº de titulaciones no presenciales</t>
  </si>
  <si>
    <t>Porcentaje de titulaciones no presenciales</t>
  </si>
  <si>
    <t>Nivel de madurez de la Universidad en relación con la adopción de MOOC</t>
  </si>
  <si>
    <t>Nº de cursos MOOC en las que participa (en exclusiva o compartidos) de forma activa la universidad</t>
  </si>
  <si>
    <t>Número de titulaciones</t>
  </si>
  <si>
    <t>No disponibles en la fecha</t>
  </si>
  <si>
    <t>2020 (ene-sep)</t>
  </si>
  <si>
    <t>2017-2019</t>
  </si>
  <si>
    <t>ene-sep</t>
  </si>
  <si>
    <t>Nº de autenticaciones en la pasarela Cl@ve a través de Entidades Locales, Comunidad de Madrid y España, 2017 - 2020 (septiembre)</t>
  </si>
  <si>
    <t>2019-2020</t>
  </si>
  <si>
    <t>Entidades Locales en la Comunidad de Madrid (eje izquierdo)</t>
  </si>
  <si>
    <t>Entidades Locales a nivel nacional (eje derecho)</t>
  </si>
  <si>
    <t>Comunidad de Madrid / Total nacional</t>
  </si>
  <si>
    <t>Uso de FACe (Nº facturas tramitadas en FACe)</t>
  </si>
  <si>
    <t>Uso de registro electrónico (Número de registros enviados a través de REC)</t>
  </si>
  <si>
    <t>Número de registros enviados a través de REC, España, 2017 - 2020 (septiembre)</t>
  </si>
  <si>
    <t>2020T3</t>
  </si>
  <si>
    <t>T3 2019 - 2020</t>
  </si>
  <si>
    <t>Ventas totales en Grandes Empresas y Pymes. CNAEs actividades ligadas a "Otras actividades"</t>
  </si>
  <si>
    <t>Total otras actividades</t>
  </si>
  <si>
    <t>Total actividades economía</t>
  </si>
  <si>
    <t>Total actividades transición energética y sostenibilidad</t>
  </si>
  <si>
    <t>Total actividades sanidad y cuidados</t>
  </si>
  <si>
    <t>Total actividades I+D+i</t>
  </si>
  <si>
    <t>Total actividades digitalización</t>
  </si>
  <si>
    <t>T3 2019-2020</t>
  </si>
  <si>
    <t>Número de accesos</t>
  </si>
  <si>
    <t>Número de facturas</t>
  </si>
  <si>
    <t>Número de registros</t>
  </si>
  <si>
    <t>Sector</t>
  </si>
  <si>
    <t>Grupos de actividades económicas ligadas a sectores estratégicos por Código CNAE-2009 a tres dígitos</t>
  </si>
  <si>
    <t>2020 (3T)</t>
  </si>
  <si>
    <t>2020 (2T)</t>
  </si>
  <si>
    <t>Total actividades digitalización / Total CNAE</t>
  </si>
  <si>
    <t>Actividades vinculadas a la transición energética y sostenibilidad</t>
  </si>
  <si>
    <t>Índice de Ámbitos y Subámbitos para la recuperación de la Covid-19</t>
  </si>
  <si>
    <t>5.1.5</t>
  </si>
  <si>
    <t>5.3.5</t>
  </si>
  <si>
    <t>Comparativa por grupo de actividades del número de personas ocupadas</t>
  </si>
  <si>
    <t>Comparativa por grupo de actividades del número de personas afiliadas a la seguridad social</t>
  </si>
  <si>
    <t>Anexo 1. CNAEs a tres dígitos de las actividades (afiliación a seguridad social y ocupados EPA)</t>
  </si>
  <si>
    <t>Anexo 2. CNAEs a tres dígitos de las actividades (datos comercio exterior Datacomex)</t>
  </si>
  <si>
    <t>5.6</t>
  </si>
  <si>
    <t>Conjunto de actividades y comparativa</t>
  </si>
  <si>
    <t>5.6.1</t>
  </si>
  <si>
    <t>5.6.2</t>
  </si>
  <si>
    <t>5.6.3</t>
  </si>
  <si>
    <t>2.4 Mejora de la productividad</t>
  </si>
  <si>
    <t>2.1 Gasto en innovación</t>
  </si>
  <si>
    <t>2.2 Empleo en I+D+i</t>
  </si>
  <si>
    <t>2.3 Innovación en empresas</t>
  </si>
  <si>
    <t>1.2 Despegue del teletrabajo</t>
  </si>
  <si>
    <t>1.3 Mayor digitalización en los hogares</t>
  </si>
  <si>
    <t>Consultas telemáticas a través de atención primaria</t>
  </si>
  <si>
    <t>1.8 ISNE</t>
  </si>
  <si>
    <t>3.1 Usos del tiempo / Conciliación vida laboral y familiar</t>
  </si>
  <si>
    <t>3.2 Cambios en patrones de consumo</t>
  </si>
  <si>
    <t>3.3 Impacto en algunos colectivos</t>
  </si>
  <si>
    <t>3.4 Movilidad intracomunitaria</t>
  </si>
  <si>
    <t>3.5 Refuerzo de la protección social</t>
  </si>
  <si>
    <t xml:space="preserve">3.6 Refuerzo en Salud y Educación no universitaria. Reducción de enfermedades contagiosas por uso de la mascarilla y mejores hábitos de higiene </t>
  </si>
  <si>
    <t>Transición ecológica acelerada</t>
  </si>
  <si>
    <t>4.1 Movilidad Inteligente</t>
  </si>
  <si>
    <t>4.2 Contaminación ambiental y acústica</t>
  </si>
  <si>
    <t>4.3 Energía, agua y consumo</t>
  </si>
  <si>
    <t>Porcentaje C. Madrid / España</t>
  </si>
  <si>
    <t>5.1 Actividades vinculadas a la Digitalización</t>
  </si>
  <si>
    <t>5.2 Actividades vinculadas a la I+D+i</t>
  </si>
  <si>
    <t>5.3 Actividades vinculadas a la Sanidad y cuidados</t>
  </si>
  <si>
    <t>5.4 Actividades vinculadas a la Transición energética y sostenibilidad</t>
  </si>
  <si>
    <t>5.5 Otras actividades</t>
  </si>
  <si>
    <t>5.6 Conjunto de actividades y comparativa</t>
  </si>
  <si>
    <t>Comparativa de comercio exterior</t>
  </si>
  <si>
    <t>Encuesta de uso de TIC y Comercio Electrónico (CE) en las empresas</t>
  </si>
  <si>
    <t>Distribución del gasto total en TIC en las empresas con 10 o más empleados por Comunidades Autónomas. 2018</t>
  </si>
  <si>
    <t>Ocupados por frecuencia con la que trabajan en su domicilio particular, sexo y comunidad autónoma. Porcentaje de la población ocupada en la CM y ES, por sexo</t>
  </si>
  <si>
    <t>Distribución de la población ocupada por frecuencia con la que trabaja desde su domicilio. 2015-2020</t>
  </si>
  <si>
    <t>Distribución de la población ocupada por frecuencia con la que trabaja desde su domicilio, por sexo. Comunidad de Madrid. 2020 (2T)</t>
  </si>
  <si>
    <t>Distribución de la población ocupada por frecuencia con la que trabaja desde su domicilio, por sexo. Comunidad de Madrid. 2020 (3T)</t>
  </si>
  <si>
    <t>Encuesta sobre Equipamiento y Uso de Tecnologías de Información y Comunicación en los hogares</t>
  </si>
  <si>
    <t>Equipamiento y conectividad en viviendas: disponibilidad de ordenadores, acceso a Internet, banda ancha, teléfono fijo, teléfono móvil (2015-2019)</t>
  </si>
  <si>
    <t>Porcentaje de viviendas con  teléfono móvil. Comunidad de Madrid y España. 2015-2019</t>
  </si>
  <si>
    <t>Frecuencia del uso de internet, personas 16 a 74 años (2015-2019)</t>
  </si>
  <si>
    <t>Uso en los últimos 3 meses</t>
  </si>
  <si>
    <t>Uso diario (al menos 5 días a la semana)</t>
  </si>
  <si>
    <t>Frecuencia de uso de internet. 2015-2019</t>
  </si>
  <si>
    <t>Servicios de Internet usados por motivos particulares en los últimos 3 meses: correo electrónico, videollamadas, redes sociales, mensajería instantánea, leer noticias, buscar información, personas 16 a 74 años que han usado Internet en los últimos 3 meses (2015-2019)</t>
  </si>
  <si>
    <t>Porcentaje de personas usuarias de internet en los últimos 3 meses</t>
  </si>
  <si>
    <t>Denominación empleada por el INE</t>
  </si>
  <si>
    <t>Personas que han comprado a través de Internet en los últimos 3 o 12 meses o en el último mes (personas de 16 a 74 años), 2018-2019</t>
  </si>
  <si>
    <t>Personas que han escuchado música por Internet en los últimos 3 meses. 2018-2019</t>
  </si>
  <si>
    <t>Uso de determinados servicios de Internet.  Porcentaje de personas usuarias de internet en los últimos 3 meses. 2015-2019</t>
  </si>
  <si>
    <t>Porcentaje de viviendas que disponen de acceso a Internet. 2015-2019</t>
  </si>
  <si>
    <t>Evolución del porcentaje del personal al que se le proporciona un dispositivo portátil que permite la conexión móvil a Internet para uso empresarial. 2015-2019</t>
  </si>
  <si>
    <t>Evolución del porcentaje de empresas que proporcionaron a sus plantillas dispositivos portátiles que permiten la conexión móvil a Internet para uso empresarial. 2018-2019</t>
  </si>
  <si>
    <t>Evolución del porcentaje de empresas que utilizan firma digital en alguna comunicación enviada desde su empresa (% sobre las empresas que tienen acceso a Internet). 2015-2019</t>
  </si>
  <si>
    <t>Evolución del gasto total en TIC en las empresas con 10 o más empleados como porcentaje del PIB. 2015-2018</t>
  </si>
  <si>
    <t>Evolución del gasto total en TIC en las empresas con 10 o más empleados. 2015-2018</t>
  </si>
  <si>
    <t>Evolución del porcentaje de empresas que emplean especialistas en TIC (empresas con 10 o más empleados). 2015-2019.</t>
  </si>
  <si>
    <t>Porcentaje de empresas que analizaron Big Data.2016-2019</t>
  </si>
  <si>
    <r>
      <t>Porcentaje de empresas que utilizan Medios Sociales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2015-2019</t>
    </r>
  </si>
  <si>
    <r>
      <t>Porcentaje de empresas que compran algún servicio de cloud computing usado a través de Internet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2015-2019</t>
    </r>
  </si>
  <si>
    <t>Porcentaje del personal que utiliza ordenadores con fines empresariales. 2015-2019</t>
  </si>
  <si>
    <t>Personas que han comprado a través de Internet en los últimos 3 meses. 2015-2019</t>
  </si>
  <si>
    <t>Número de veces que se ha comprado a través de Internet en los últimos 3 meses (personas de 16 a 74 años que han comprado al menos una vez por Internet en los últimos 3 meses). 2015-2019</t>
  </si>
  <si>
    <t>Evolución de la frecuencia de compra online (número de veces que se han comprado en los últimos 3 meses). 2015-2019</t>
  </si>
  <si>
    <t>Porcentaje de personas</t>
  </si>
  <si>
    <t>Tipo de producto comprado a través de Internet en los últimos 12 meses (personas de 16 a 74 años que han comprado a través de Internet en los últimos 12 meses). 2015-2019</t>
  </si>
  <si>
    <t>Tipo de producto comprado a través de Internet en los últimos 12 meses (personas de 16 a 74 años que han comprado a través de Internet en los últimos 12 meses). 2019</t>
  </si>
  <si>
    <t>Tipo de producto comprado a través de Internet en los últimos 12 meses (personas de 16 a 74 años que han comprado a través de Internet en los últimos 12 meses). 2015 y 2019</t>
  </si>
  <si>
    <t>Porcentaje de pesonas que han comprado por Internet en los últimos 3 meses</t>
  </si>
  <si>
    <t>Valor de las compras realizadas a través de Internet en los últimos tres meses (personas que han comprado por Internet en los últimos 3 meses de 16 a 74 años). 2015-2019</t>
  </si>
  <si>
    <t>Evolución del valor de las compras realizadas a través de Internet en los últimos 3 meses. 2015-2019</t>
  </si>
  <si>
    <t>Uso de internet para vender bienes o servicios en los últimos 3 meses (personas que han usado Internet en los últimos 3 meses de 16 a 74 años). 2015-2019</t>
  </si>
  <si>
    <t>Uso de internet para vender bienes o servicios en los últimos 3 meses (% personas que han usado Internet en los últimos 3 meses de 16 a 74 años). 2015-2019</t>
  </si>
  <si>
    <t>Uso de alguna página web o aplicación (app) para concertar con otro particular un alojamiento o un servicio de transporte, por motivos particulares, en los últimos 12 meses (personas de 16 a 74 años). 2015-2019</t>
  </si>
  <si>
    <t>Porcentaje de personas que han utilizado alguna página web o aplicación (app) para concertar con otro particular un alojamiento en los últimos 12 meses. 2017-2019</t>
  </si>
  <si>
    <t>Porcentaje de personas que han utilizado alguna página web o aplicación (app)  para concertar con otro particular un servicio de transporte o en los últimos 12 meses. 2017-2019</t>
  </si>
  <si>
    <t>Actividades financieras realizadas, con fines privados, (personas de 16 a 74 años). 2016-2019</t>
  </si>
  <si>
    <t>Actividades financieras realizadas, con fines privados. 2019</t>
  </si>
  <si>
    <t>Porcentaje de usuarios de Internet</t>
  </si>
  <si>
    <t>Actividades financieras realizadas, con fines privados. 2016 y 2019</t>
  </si>
  <si>
    <t>Porcentaje de personas de 16 a 74 años usuarias de Internet en los últimos 3 meses</t>
  </si>
  <si>
    <t>Uso de internet con fines educativos: realizar algún curso on line, utilizar material de aprendizaje on line, comunicarse con monitores o alumnos, otras actividades (en los últimos 3 meses). 2015-2019</t>
  </si>
  <si>
    <t>Total Centros</t>
  </si>
  <si>
    <t>Centros Públicos</t>
  </si>
  <si>
    <t>Centros Públicos de Educación Primaria</t>
  </si>
  <si>
    <t>Centros Públicos de Educación Secundaria y FP</t>
  </si>
  <si>
    <t>Centros Privados</t>
  </si>
  <si>
    <t>Curso 2018-2019</t>
  </si>
  <si>
    <t>Curso 2016-2017</t>
  </si>
  <si>
    <t>Porcentaje de centros con servicios de Entorno Virtual de Aprendizaje (EVA) por titularidad/tipo  de centro</t>
  </si>
  <si>
    <t>Porcentaje de centros con servicios de Entorno Virtual de Aprendizaje (EVA). 2016-2019</t>
  </si>
  <si>
    <t>Porcentaje de centros con servicios de Entorno Virtual de Aprendizaje (EVA) por titularidad/tipo de centro, por tipo de usuario (alumnado / familias)</t>
  </si>
  <si>
    <t>Porcentaje de centros con servicios de Entorno Virtual de Aprendizaje (EVA) por titularidad/tipo de centro, por tipo de usuario (alumnado / familias).  2016 - 2019</t>
  </si>
  <si>
    <t>Porcentaje de centros con servicios en la nube por titularidad/tipo de centro</t>
  </si>
  <si>
    <t>(1) Datos correspondientes al curso 2019-20 para esta CA.</t>
  </si>
  <si>
    <r>
      <t>Murcia, Región de</t>
    </r>
    <r>
      <rPr>
        <vertAlign val="superscript"/>
        <sz val="10"/>
        <color indexed="8"/>
        <rFont val="Arial"/>
        <family val="2"/>
      </rPr>
      <t>(1)</t>
    </r>
  </si>
  <si>
    <t>Porcentaje de centros con servicios en la nube. 2016-2019</t>
  </si>
  <si>
    <t>Porcentaje de centros  servicios en la nube por tipo de centro. Curso 2018-2019</t>
  </si>
  <si>
    <t>Nº de cursos MOOC en las que participa (en exclusiva o compartidos) de forma activa la universidad. 2015 - 2017</t>
  </si>
  <si>
    <t>Evolución de las de titulaciones no presenciales. 2015 - 2017</t>
  </si>
  <si>
    <t>Observatorio de resultados del Servicio Madrileño de Salud</t>
  </si>
  <si>
    <t>Uso de internet para buscar información sobre temas de salud (personas de 16 a 74 años que han utilizado Internet en los úlitmos 3 meses). 2015-2019</t>
  </si>
  <si>
    <t>Uso de internet para buscar información sobre temas de salud (personas de 16 a 74 años que han utilizado Internet en los úlitmos 3 meses). 2015-2019.</t>
  </si>
  <si>
    <t>Nº de accesos a Carpeta Ciudadana. 2017 - 2020 (septiembre)</t>
  </si>
  <si>
    <t>Nº de autenticaciones en la pasarela Cl@ve. 2017 - 2020 (septiembre)</t>
  </si>
  <si>
    <t>Nº facturas tramitadas en FACe. 2017 - 2020 (septiembre)</t>
  </si>
  <si>
    <t>Contacto o interacción con las administraciones o servicios públicos por Internet, por motivos particulares, en los últimos 12 meses y tipo de acción: obtener información, descarga y envío de formularios</t>
  </si>
  <si>
    <t>Total personas que han contactado o interactuado con las administraciones o servicios públicos a través de Internet, por motivos particulares, en los últimos 12 meses. 2015-2019</t>
  </si>
  <si>
    <t>Evolución del porcentaje de empresas que utilizan Internet para la declaración de contribuciones a la Seguridad Social sin necesidad de ningún trámite adicional en papel. 2015-2019</t>
  </si>
  <si>
    <t>Evolución del Indicador sintético de penetración regional de la nueva economía (ISNE). (2005= 100).</t>
  </si>
  <si>
    <t>Evolución del gasto en I+D interna. 2015-2018</t>
  </si>
  <si>
    <t>Evolución del personal investigador en EJC. 2015-2018</t>
  </si>
  <si>
    <t>Evolución del personal total en I+D (en EJC). 2015-2018</t>
  </si>
  <si>
    <t>Evolución del porcentaje de mujeres en el personal total. 2015-2018</t>
  </si>
  <si>
    <t>Número de ocupados técnicos y profesionales de apoyo. 2015-2020</t>
  </si>
  <si>
    <t>Número de ocupados técnicos y profesionales científicos e intelectuales. 2015-2020</t>
  </si>
  <si>
    <t>Crecimiento sobre trimestre año anterior de grupo 2 + grupo 3. 2015-2020</t>
  </si>
  <si>
    <t>Crecimiento anual (promedio de los cuatro trimestres, dos trimestres en 2020) grupo 2 + grupo 3. 2015-2020</t>
  </si>
  <si>
    <t>2º Semestre 2020
(Junio-20)</t>
  </si>
  <si>
    <t>1º Semestre 2020
(Junio-20)</t>
  </si>
  <si>
    <t>2º Semestre 2020 (Diciembre-19)</t>
  </si>
  <si>
    <t>1º Semestre 2020 (Diciembre-19)</t>
  </si>
  <si>
    <t>Empresas que innovan por tipo de innovación (% del total de empresas que innovan). 2018</t>
  </si>
  <si>
    <t>De las cuales: Industria manufacturera</t>
  </si>
  <si>
    <r>
      <t>Porcentaje sobre el total de convenios</t>
    </r>
    <r>
      <rPr>
        <vertAlign val="superscript"/>
        <sz val="10"/>
        <rFont val="Arial"/>
        <family val="2"/>
      </rPr>
      <t>(1)</t>
    </r>
  </si>
  <si>
    <t>Convenios</t>
  </si>
  <si>
    <t>Trabajadores</t>
  </si>
  <si>
    <t>Relación entre el tiempo empleado en trayectos y empleo no especificado y hogar y familia. 2009-2010</t>
  </si>
  <si>
    <t>Número de convenios firmados con información sobre claúsulas cualitiativas relevantes para la conciliación entre la vida laboral y la familiar. España. 2015 y 2018</t>
  </si>
  <si>
    <t>Número de trabajadores incluidos en convenios firmados con información sobre claúsulas cualitiativas relevantes para conciliación de la vida laboral y la familiar. España. 2015 y 2018</t>
  </si>
  <si>
    <t>TOTAL GASTO MEDIO POR HOGAR</t>
  </si>
  <si>
    <t>DIGITALIZACIÓN</t>
  </si>
  <si>
    <t>TRANSICIÓN ENERGÉTICA Y SOSTENIBILIDAD</t>
  </si>
  <si>
    <t>SANIDAD Y CUIDADOS</t>
  </si>
  <si>
    <t>OTRAS ACTIVIDADES</t>
  </si>
  <si>
    <t xml:space="preserve">  08.1.0 T Equipos de telefonía y fax</t>
  </si>
  <si>
    <t xml:space="preserve">  08.2.0 T Servicios postales, de telefonía y fax</t>
  </si>
  <si>
    <t xml:space="preserve">  09.1.1 T Equipos para la recepción, registro y reproducción de sonido e imagen</t>
  </si>
  <si>
    <t xml:space="preserve">  09.1.3 T Equipos de procesamiento de la información</t>
  </si>
  <si>
    <t xml:space="preserve">  09.1.4 T Soportes de imagen, sonido y datos</t>
  </si>
  <si>
    <t xml:space="preserve">  04.4.1 T Suministro de agua</t>
  </si>
  <si>
    <t xml:space="preserve">  04.4.2 T Recogida de basura</t>
  </si>
  <si>
    <t xml:space="preserve">  04.4.3 T Servicio de saneamiento</t>
  </si>
  <si>
    <t xml:space="preserve">  04.5.1 T Electricidad</t>
  </si>
  <si>
    <t xml:space="preserve">  04.5.2 T Gas</t>
  </si>
  <si>
    <t xml:space="preserve">  04.5.3 T Combustibles líquidos</t>
  </si>
  <si>
    <t xml:space="preserve">  04.5.4 T Combustibles sólidos</t>
  </si>
  <si>
    <t xml:space="preserve">  07.1.1 T Automóviles</t>
  </si>
  <si>
    <t xml:space="preserve">  07.1.2 T Motos y ciclomotores</t>
  </si>
  <si>
    <t xml:space="preserve">  07.1.3 T Bicicletas</t>
  </si>
  <si>
    <t xml:space="preserve">  07.3.1 T Transporte de pasajeros por ferrocarril</t>
  </si>
  <si>
    <t xml:space="preserve">  07.3.2 T Transporte de pasajeros por carretera</t>
  </si>
  <si>
    <t xml:space="preserve">  07.3.3 T Transporte aéreo de pasajeros</t>
  </si>
  <si>
    <t xml:space="preserve">   12.3.0 Gasto en protección Social: servicios de apoyo a personas de edad, personas con discapacidad, familias y niños, indicador 4.1.1</t>
  </si>
  <si>
    <t xml:space="preserve">  Grupo 6. Gasto en Sanidad, indicador 4.6.1</t>
  </si>
  <si>
    <t xml:space="preserve">  Grupo 10. Gasto en Enseñanza, indicador 4.6.5</t>
  </si>
  <si>
    <t xml:space="preserve">  04.4.4 T Otros servicios relacionados con la vivienda n.c.o.p.</t>
  </si>
  <si>
    <t xml:space="preserve">  05.1.0 T Muebles y accesorios, alfombras y otros revestimientos de suelos</t>
  </si>
  <si>
    <t xml:space="preserve">  05.5.2 T Servicio doméstico y otros servicios para el hogar</t>
  </si>
  <si>
    <t>Evolución del gasto medio por hogar en productos vinculados a la digitalización. Comunidad de Madrid. 2015-2019</t>
  </si>
  <si>
    <t>Evolución del gasto medio por hogar en productos vinculados a la digitalización, % del gasto medio total. Comunidad de Madrid. 2015-2019</t>
  </si>
  <si>
    <t>Evolución del gasto medio por hogar en suministros vinculados a la transición energética y sostenibilidad. Comunidad de Madrid. 2015-2019</t>
  </si>
  <si>
    <t>Evolución del gasto medio por hogar en suministros vinculados a la transición energética y sostenibilidad, % del gasto medio total. Comunidad de Madrid. 2015-2019</t>
  </si>
  <si>
    <t>Evolución del gasto medio por hogar en diferentes medios de transporte. Comunidad de Madrid. 2015-2019</t>
  </si>
  <si>
    <t>Evolución del gasto medio por hogar en diferentes medios de transporte, % del gasto medio total. Comunidad de Madrid. 2015-2019</t>
  </si>
  <si>
    <t>Evolución del gasto medio por hogar en diferentes gastos relacionados con servicios básicos y el bienestar. Comunidad de Madrid. 2015-2019</t>
  </si>
  <si>
    <t>Evolución del gasto medio por hogar en diferentes gastos relacionados con servicios básicos y el bienestar, % del gasto medio total. Comunidad de Madrid. 2015-2019</t>
  </si>
  <si>
    <t>Evolución del gasto medio por hogar en productos y servicios ligados a sectores estratégicos. 2015-2019</t>
  </si>
  <si>
    <t>Evolución del gasto medio por hogar en productos y servicios ligados a sectores estratégicos, en % del total del gasto medio. 2015-2019</t>
  </si>
  <si>
    <t>Evolución del gasto medio por hogar en Protección Social (grupo 12.3.0). 2015-2019</t>
  </si>
  <si>
    <t>Bachillerato, FP G Medio, FP Básica, otras Enseñanzas Secundarias Prof. y Postsecundaria no superior</t>
  </si>
  <si>
    <t>Número de personas perceptoras de EREs/ERTEs Covid-19. Comunidad de Madrid. Abril - agosto de 2020</t>
  </si>
  <si>
    <t>Número de personas perceptoras de EREs/ERTEs Covid-19. España. Abril - agosto de 2020</t>
  </si>
  <si>
    <t>Media: abril-agosto 2020</t>
  </si>
  <si>
    <t>Renta Agraria</t>
  </si>
  <si>
    <t>Subsidio Agrario</t>
  </si>
  <si>
    <t>marzo 2020</t>
  </si>
  <si>
    <t>Número de personas perceptoras de prestaciones por desempleo por tipo de prestación. España. Marzo - agosto de 2020</t>
  </si>
  <si>
    <t>Número de personas perceptoras de prestaciones por desempleo por tipo de prestación. Comunidad de Madrid. Marzo - agosto de 2020</t>
  </si>
  <si>
    <t>Número de personas perceptoras de prestaciones por desempleo por sexo. Comunidad de Madrid. Marzo - agosto de 2020</t>
  </si>
  <si>
    <t>Número de personas perceptoras de prestaciones por desempleo por sexo. España. Marzo - agosto de 2020</t>
  </si>
  <si>
    <t>COMUNIDAD DE MADRID</t>
  </si>
  <si>
    <t>Evolución del número de solicitudes presentadas y resueltas favorablemente de la prestación por cese de actividad para trabajadores autónomos. Comunidad de Madrid. 2015-2020</t>
  </si>
  <si>
    <t>Evolución del número de solicitudes presentadas y resueltas favorablemente de la prestación por cese de actividad para trabajadores autónomos. España. 2015-2020</t>
  </si>
  <si>
    <t>Solicitudes resueltas favorablemente en primera instancia (3)</t>
  </si>
  <si>
    <t>Solicitudes resueltas desfavorablemente en primera instancia (4)</t>
  </si>
  <si>
    <t>Solicitudes pendientes de resolver (5)</t>
  </si>
  <si>
    <t>Solicitudes resueltas favorablemente primera instancia</t>
  </si>
  <si>
    <t>Evolución del número de casos de gripe, Comunidad de Madrid y España</t>
  </si>
  <si>
    <t>Promedio de la variación diaria respecto al valor de referencia: valor medio cada día de la semana, calculado durante 5 semanas (del 3 de enero hasta el 6 de febrero del 2020)</t>
  </si>
  <si>
    <r>
      <t>Otros</t>
    </r>
    <r>
      <rPr>
        <vertAlign val="superscript"/>
        <sz val="10"/>
        <color indexed="8"/>
        <rFont val="Arial"/>
        <family val="2"/>
      </rPr>
      <t>(*)</t>
    </r>
  </si>
  <si>
    <t>(*) Otros: moto, taxi, bici (17%, pág 35, EDM 2018…)</t>
  </si>
  <si>
    <t>1. Comparaciones importaciones entre julio de 2019 y de 2020</t>
  </si>
  <si>
    <t>Evolución del número de trabajadores afiliados en sectores de actividades vinculadas a la digitalización. Comunidad de Madrid. Marzo 2019 - octubre 2020</t>
  </si>
  <si>
    <t>Evolución del número de empresas con trabajadores afiliados en actividades vinculadas a la sanidad y a los cuidados. Comunidad de Madrid. 1T 2019-2T 2020</t>
  </si>
  <si>
    <t>Evolución del número de ocupados en actividades vinculadas a la transición energética y la sostenibilidad. Comunidad de Madrid. Primer trimestre 2019 - tercer trimestre 2020</t>
  </si>
  <si>
    <t>Importaciones, exportaciones y saldo de actividades relacionadas con la transición energética y sostenibilidad. Comunidad de Madrid. Enero 2019 - agosto 2020</t>
  </si>
  <si>
    <t>Evolución del número de ocupados en actividades vinculadas a "Otras actividades". Comunidad de Madrid. Primer trimestre 2019 - segundo trimestre 2020</t>
  </si>
  <si>
    <t>Evolución del número de trabajadores afiliados en Otras actividades. Comunidad de Madrid. Marzo 2019 - octubre 2020</t>
  </si>
  <si>
    <t>Distribución de afiliados por sectores</t>
  </si>
  <si>
    <t>Evolución del número de trabajadores afiliados en actividades ligadas a sectores estratégicos. Comunidad de Madrid. Marzo 2019 - octubre 2020</t>
  </si>
  <si>
    <t>Evolución del número de trabajadores afiliados en actividades ligadas a sectores estratégicos. Comunidad de Madrid. Marzo 2019 - octubre 2020. Marzo 2019=100</t>
  </si>
  <si>
    <t>Evolución de las exportaciones, importaciones y saldo. Comunidad de Madrid. 2020</t>
  </si>
  <si>
    <t>Uso de internet con fines educativos. España. 2015-2019</t>
  </si>
  <si>
    <t>Porcentaje de centros con servicios de Entorno Virtual de Aprendizaje (EVA) por tipo de centro. Comunidad de Madrid y España. Curso 2018-2019</t>
  </si>
  <si>
    <t>Evolución del gasto en I+D interna como porcentaje del PIB. Comunidad de Madrid y España. 2015-2018</t>
  </si>
  <si>
    <t>Distribución del gasto en I+D interna por Comunidades Autónomas. 2018</t>
  </si>
  <si>
    <t>Distribución del gasto en I+D interna por sectores de ejecución (%). Comunidad de Madrid. 2018</t>
  </si>
  <si>
    <t>Esfuerzo innovador en las empresas de la Comunidad de Madrid (expectativas) por sectores. Junio de 2020</t>
  </si>
  <si>
    <t>Valor añadido por hora trabajada. Comunidad de Madrid. 2016-2018</t>
  </si>
  <si>
    <t>Evolución del gasto medio por hogar en productos de salud. Comunidad de Madrid. 2015-2019</t>
  </si>
  <si>
    <t>Evolución del gasto medio por hogar en productos de salud. España. 2015-2019</t>
  </si>
  <si>
    <t>Evolución del gasto medio por hogar en educación. Comunidad de Madrid. 2015-2019</t>
  </si>
  <si>
    <t>Evolución del gasto medio por hogar en educación. España. 2015-2019</t>
  </si>
  <si>
    <t>Distribución de las personas mayores de 75 años por uso de Internet. Comunidad de Madrid y España. 2019</t>
  </si>
  <si>
    <t>Evolución de la tasa de médicos colegiados por cada 100.000 habitantes. Comunidad de Madrid y España. 2015-2019</t>
  </si>
  <si>
    <t>Evolución de la tasa de médicos colegiados no jubilados por cada 100.000 habitantes. Comunidad de Madrid y España. 2015-2019</t>
  </si>
  <si>
    <t>Evolución de la tasa de enfermeros por cada 100.000 habitantes. Comunidad de Madrid y España. 2015-2019</t>
  </si>
  <si>
    <t>Evolución de la tasa de enfermeros no jubilados por cada 100.000 habitantes. Comunidad de Madrid y España. 2015-2019</t>
  </si>
  <si>
    <t>Evolución de la tasa de farmacéuticos por cada 100.000 habitantes. Comunidad de Madrid y España. 2015-2019</t>
  </si>
  <si>
    <t>Evolución de la tasa de farmacéuticos no jubilados por cada 100.000 habitantes. Comunidad de Madrid y España. 2015-2019</t>
  </si>
  <si>
    <t>Evolución del número de camas hospitalarias en funcionamiento por 1000 habitantes. Comunidad de Madrid y España. 2015-2018</t>
  </si>
  <si>
    <t>Evolución del número de puestos en hospitales de día por 1000 habitantes. Comunidad de Madrid y España. 2015-2018</t>
  </si>
  <si>
    <t>Evolución del número de quirófanos en funcionamiento por 100.000 habitantes. Comunidad de Madrid y España. 2015-2018</t>
  </si>
  <si>
    <t>Evolución del número de alumnos por profesor en Enseñanza de Régimen General. 2015-2020</t>
  </si>
  <si>
    <t>Tendencias de movilidad de lugares como restaurantes, cafeterías,centros comerciales, parques de atracciones, museos, bibliotecas y cines. Comunidad de Madrid. 15 de febrero 2020 - 16 de octubre 2020</t>
  </si>
  <si>
    <t>Tendencias de movilidad de lugares como supermercados, almacenes de comida, mercados de productos agrícolas, tiendas de comida especializada y farmacias. Comunidad de Madrid. 15 de febrero 2020 - 16 de octubre 2020</t>
  </si>
  <si>
    <t>Tendencias de movilidad de lugares como parques nacionales, playas públicas, puertos deportivos, parques para perros, plazas y jardines públicos. Comunidad de Madrid. 15 de febrero 2020 - 16 de octubre 2020</t>
  </si>
  <si>
    <t>Tendencias de movilidad de lugares como estaciones de transporte público (por ejemplo, estaciones de metro, tren o autobuses). Comunidad de Madrid. 15 de febrero 2020 - 16 de octubre 2020</t>
  </si>
  <si>
    <t>Tendencias de movilidad en lugares de trabajo. Comunidad de Madrid. 15 de febrero 2020 - 16 de octubre 2020</t>
  </si>
  <si>
    <t>Tendencias de movilidad en zonas residenciales. Comunidad de Madrid. 15 de febrero 2020 - 16 de octubre 2020</t>
  </si>
  <si>
    <t>Evolución de la movilidad en diferentes zonas. Comunidad de Madrid. 15 de febrero 2020 - 16 de octubre 2020</t>
  </si>
  <si>
    <t>Evolución de la movilidad en diferentes zonas. Comunidad de Madrid. 13 marzo - 30 mayo 2020</t>
  </si>
  <si>
    <t>Evolución de la movilidad en diferentes zonas. Comunidad de Madrid. Junio - octubre de 2020</t>
  </si>
  <si>
    <t>Evolución de la movilidad en diferentes zonas. Comunidad de Madrid. 21 junio - 10 octubre de 2020 (periodos sin estado de alarma en Madrid)</t>
  </si>
  <si>
    <t>Variación relativa del uso de distintos medios de transporte en la Comunidad de Madrid, en comparación con datos del año anterior. 2 de marzo de 2020 - 5 de octubre de 2020</t>
  </si>
  <si>
    <t>Número de puntos públicos de recarga inteligente. Comunidad de Madrid y España. Octubre de 2020</t>
  </si>
  <si>
    <t>Porcentaje de vehículos turismo con etiqueta ambiental CERO o ECO sobre el total de turismos. Comunidad de Madrid y España. 2017-2019</t>
  </si>
  <si>
    <t>Porcentaje de motocicletas con etiqueta ambiental CERO o ECO sobre el total de turismos. Comunidad de Madrid y España. 2017-2019</t>
  </si>
  <si>
    <t>Distribución de viajes por modo de transporte y zona de la Comunidad de Madrid. 2018</t>
  </si>
  <si>
    <t>Promedio de la distancia del viaje (en km), por medio de transporte y zona de la Comunidad de Madrid. 2018</t>
  </si>
  <si>
    <t>Promedio del tiempo de viaje (en minutos) por medio de transporte y zona de la Comunidad de Madrid. 2018</t>
  </si>
  <si>
    <t>Evolución de las emisiones de CO2. Comunidad de Madrid. 2015 - 2017</t>
  </si>
  <si>
    <t>Media mensual de PM10, PM2,5 y NO2. Comunidad de Madrid. 2017- 2020 (ago)</t>
  </si>
  <si>
    <t>Evolución del porcentaje de hogares que sufren problemas de contaminación y otros problemas ambientales en la zona en que viven. Comunidad de Madrid y España. 2014-2019</t>
  </si>
  <si>
    <t>Evolución del porcentaje de hogares que sufren problemas de ruidos producidos por los vecinos o procedentes del exterior. Comunidad de Madrid y España. 2014-2019</t>
  </si>
  <si>
    <t>Evolución del consumo eléctrico por sectores. Comunidad de Madrid. Enero de 2019 - agosto de 2020</t>
  </si>
  <si>
    <t>Distribución de la potencia de energías renovables por Comunidad Autónoma. España. 2019</t>
  </si>
  <si>
    <t>Evolución de la potencia renovable instalada. Comunidad de Madrid y España. 2017 - 2019</t>
  </si>
  <si>
    <t>Evolución de la energía generada por fuentes renovables. Comunidad de Madrid y España. 2017 - 2019</t>
  </si>
  <si>
    <t>Generación de energía, por meses. 2020</t>
  </si>
  <si>
    <t>Evolución mensual de la energía renovable generada. 2020 (MWh)</t>
  </si>
  <si>
    <t>Evolución mensual de las importaciones de combustibles y aceites derivados del petróleo y total combustibles. Comunidad de Madrid. Enero de 2019 - agosto de 2020</t>
  </si>
  <si>
    <t>3. Magnitud del comercio de combustibles y aceites minerales derivados del petróleo en la Comunidad de Madrid. 2019</t>
  </si>
  <si>
    <t>Evolución del total residuos y de los residuos de recogida separada. Comunidad de Madrid y España. 2014-2017</t>
  </si>
  <si>
    <t>Evolución del porcentaje de los residuos de recogida separada. Comunidad de Madrid y España. 2014-2017</t>
  </si>
  <si>
    <t>Distribución de los residuos urbanos recogidos. Comunidad de Madrid. 2017</t>
  </si>
  <si>
    <t>Evolución de la cantidad de residuos por habitante y año. Comunidad de Madrid y España. 2014-2017</t>
  </si>
  <si>
    <t>Evolución de la cantidad de residuos de papel y cartón por habitante y año. Comunidad de Madrid y España. 2014-2017</t>
  </si>
  <si>
    <t>Evolución del número de empresas con trabajadores afiliados en actividades vinculadas a la digitalización. Comunidad de Madrid. 1T 2019-2T 2020</t>
  </si>
  <si>
    <t>Evolución del número de ocupados en actividades vinculadas a la digitalización. Comunidad de Madrid. Primer trimestre 2019 - tercer trimestre 2020</t>
  </si>
  <si>
    <t>Importaciones, exportaciones y saldo de actividades relacionadas con la digitalización. Comunidad de Madrid. Enero 2019 -agosto 2020</t>
  </si>
  <si>
    <t>Evolución del número de empresas con trabajadores afiliados en actividades vinculadas a la I+D+i. Comunidad de Madrid. 1T 2019-2T 2020</t>
  </si>
  <si>
    <t>Evolución del número de ocupados en actividades vinculadas a la I+D+i. Comunidad de Madrid. Primer trimestre 2019 - tercer trimestre 2020</t>
  </si>
  <si>
    <t>Evolución del número de trabajadores afiliados en sectores de actividades vinculadas a la Sanidad y cuidados. Comunidad de Madrid. Marzo 2019 - octubre 2020</t>
  </si>
  <si>
    <t>Evolución del número de ocupados en actividades vinculadas a la sanidad y los cuidados. Comunidad de Madrid. Primer trimestre 2019 - tercer trimestre 2020</t>
  </si>
  <si>
    <t>Importaciones, exportaciones y saldo de actividades relacionadas con la digitalización. Comunidad de Madrid. Enero 2019 - agosto 2020</t>
  </si>
  <si>
    <t>Evolución del número de empresas con trabajadores afiliados en actividades vinculadas a la transición energética y sostenibilidad. Comunidad de Madrid. 1T 2019 - 2T 2020</t>
  </si>
  <si>
    <t>Evolución del número de trabajadores afiliados en actividades vinculadas a la digitalización. Comunidad de Madrid. Marzo 2019 - octubre 2020</t>
  </si>
  <si>
    <t>Evolución del número de empresas con trabajadores afiliados en actividades vinculadas a otros sectores. Comunidad de Madrid. 1T 2019 - 2T 2020</t>
  </si>
  <si>
    <t>Evolución del número de ocupados en actividades vinculadas a sectores estratégicos. Comunidad de Madrid. Primer trimestre 2019 - segundo trimestre 2020. 2019 T2=100</t>
  </si>
  <si>
    <t>Efectos del Covid: Oportunidades de recuperación en la Comunidad de Madrid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</si>
</sst>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0.0%"/>
    <numFmt numFmtId="165" formatCode="#,##0.0"/>
    <numFmt numFmtId="166" formatCode="0.0"/>
    <numFmt numFmtId="167" formatCode="[$-F400]h:mm:ss\ AM/PM"/>
    <numFmt numFmtId="168" formatCode="d\-m\-yy;@"/>
    <numFmt numFmtId="169" formatCode="#,##0_ ;\-#,##0\ "/>
    <numFmt numFmtId="170" formatCode="h:mm;@"/>
  </numFmts>
  <fonts count="57">
    <font>
      <sz val="11"/>
      <color theme="1"/>
      <name val="Calibri"/>
      <family val="2"/>
      <scheme val="minor"/>
    </font>
    <font>
      <sz val="8"/>
      <name val="Calibri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7"/>
      <color indexed="8"/>
      <name val="Arial"/>
      <family val="2"/>
    </font>
    <font>
      <sz val="10"/>
      <name val="Arial Greek"/>
    </font>
    <font>
      <sz val="11"/>
      <name val="Arial"/>
      <family val="2"/>
    </font>
    <font>
      <b/>
      <sz val="14"/>
      <name val="Arial"/>
      <family val="2"/>
    </font>
    <font>
      <sz val="8"/>
      <color indexed="8"/>
      <name val="Arial"/>
      <family val="2"/>
    </font>
    <font>
      <sz val="9"/>
      <color indexed="8"/>
      <name val="Arial"/>
      <family val="2"/>
    </font>
    <font>
      <sz val="8"/>
      <name val="Arial"/>
      <family val="2"/>
    </font>
    <font>
      <i/>
      <sz val="9"/>
      <name val="Tahoma"/>
      <family val="2"/>
    </font>
    <font>
      <vertAlign val="subscript"/>
      <sz val="10"/>
      <name val="Arial"/>
      <family val="2"/>
    </font>
    <font>
      <vertAlign val="superscript"/>
      <sz val="10"/>
      <name val="Arial"/>
      <family val="2"/>
    </font>
    <font>
      <sz val="10"/>
      <name val="FONT_ARIAL"/>
    </font>
    <font>
      <b/>
      <sz val="10"/>
      <name val="FONT_ARIAL"/>
    </font>
    <font>
      <b/>
      <sz val="1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vertAlign val="superscript"/>
      <sz val="12"/>
      <name val="Arial"/>
      <family val="2"/>
    </font>
    <font>
      <vertAlign val="superscript"/>
      <sz val="10"/>
      <color indexed="8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7"/>
      <color theme="1"/>
      <name val="Arial"/>
      <family val="2"/>
    </font>
    <font>
      <sz val="10"/>
      <color theme="0"/>
      <name val="Arial"/>
      <family val="2"/>
    </font>
    <font>
      <sz val="11"/>
      <color theme="1"/>
      <name val="Arial"/>
      <family val="2"/>
    </font>
    <font>
      <b/>
      <sz val="10"/>
      <color rgb="FF0070C0"/>
      <name val="Arial"/>
      <family val="2"/>
    </font>
    <font>
      <b/>
      <sz val="10"/>
      <color theme="1"/>
      <name val="Arial"/>
      <family val="2"/>
    </font>
    <font>
      <sz val="10"/>
      <color rgb="FF0000FF"/>
      <name val="Arial"/>
      <family val="2"/>
    </font>
    <font>
      <u/>
      <sz val="10"/>
      <color rgb="FF0000FF"/>
      <name val="Arial"/>
      <family val="2"/>
    </font>
    <font>
      <b/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sz val="10"/>
      <color theme="1" tint="0.249977111117893"/>
      <name val="Arial"/>
      <family val="2"/>
    </font>
    <font>
      <sz val="10"/>
      <color rgb="FFFF0000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sz val="11"/>
      <color rgb="FF000000"/>
      <name val="Calibri"/>
      <family val="2"/>
      <scheme val="mino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595959"/>
      <name val="Calibri"/>
      <family val="2"/>
      <scheme val="minor"/>
    </font>
    <font>
      <b/>
      <sz val="10"/>
      <color rgb="FF595959"/>
      <name val="Calibri"/>
      <family val="2"/>
      <scheme val="minor"/>
    </font>
    <font>
      <sz val="14"/>
      <color theme="1"/>
      <name val="Arial Narrow"/>
      <family val="2"/>
    </font>
    <font>
      <u/>
      <sz val="10"/>
      <color theme="10"/>
      <name val="Arial"/>
      <family val="2"/>
    </font>
    <font>
      <sz val="12"/>
      <color theme="1"/>
      <name val="Arial"/>
      <family val="2"/>
    </font>
    <font>
      <i/>
      <sz val="12"/>
      <color theme="1"/>
      <name val="Arial"/>
      <family val="2"/>
    </font>
    <font>
      <sz val="9"/>
      <color theme="1"/>
      <name val="Arial"/>
      <family val="2"/>
    </font>
    <font>
      <sz val="11"/>
      <color rgb="FF0000FF"/>
      <name val="Calibri"/>
      <family val="2"/>
      <scheme val="minor"/>
    </font>
    <font>
      <b/>
      <sz val="12"/>
      <color theme="1"/>
      <name val="Arial"/>
      <family val="2"/>
    </font>
    <font>
      <sz val="7"/>
      <name val="Arial"/>
      <family val="2"/>
    </font>
    <font>
      <b/>
      <sz val="11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68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/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9"/>
      </right>
      <top style="thin">
        <color auto="1"/>
      </top>
      <bottom/>
      <diagonal/>
    </border>
    <border>
      <left/>
      <right style="thin">
        <color indexed="9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16">
    <xf numFmtId="167" fontId="0" fillId="0" borderId="0"/>
    <xf numFmtId="167" fontId="24" fillId="0" borderId="0" applyNumberFormat="0" applyFill="0" applyBorder="0" applyAlignment="0" applyProtection="0"/>
    <xf numFmtId="167" fontId="25" fillId="0" borderId="0"/>
    <xf numFmtId="167" fontId="25" fillId="0" borderId="0"/>
    <xf numFmtId="167" fontId="25" fillId="0" borderId="0"/>
    <xf numFmtId="167" fontId="25" fillId="0" borderId="0"/>
    <xf numFmtId="167" fontId="25" fillId="0" borderId="0"/>
    <xf numFmtId="167" fontId="23" fillId="0" borderId="0"/>
    <xf numFmtId="167" fontId="25" fillId="0" borderId="0"/>
    <xf numFmtId="167" fontId="25" fillId="0" borderId="0"/>
    <xf numFmtId="167" fontId="25" fillId="0" borderId="0"/>
    <xf numFmtId="167" fontId="25" fillId="0" borderId="0"/>
    <xf numFmtId="167" fontId="25" fillId="0" borderId="0"/>
    <xf numFmtId="167" fontId="25" fillId="0" borderId="0"/>
    <xf numFmtId="167" fontId="4" fillId="0" borderId="0"/>
    <xf numFmtId="9" fontId="23" fillId="0" borderId="0" applyFont="0" applyFill="0" applyBorder="0" applyAlignment="0" applyProtection="0"/>
  </cellStyleXfs>
  <cellXfs count="1112">
    <xf numFmtId="167" fontId="0" fillId="0" borderId="0" xfId="0"/>
    <xf numFmtId="167" fontId="2" fillId="3" borderId="0" xfId="6" applyFont="1" applyFill="1" applyBorder="1" applyAlignment="1">
      <alignment horizontal="left" wrapText="1"/>
    </xf>
    <xf numFmtId="165" fontId="3" fillId="3" borderId="0" xfId="6" applyNumberFormat="1" applyFont="1" applyFill="1" applyBorder="1" applyAlignment="1">
      <alignment horizontal="right"/>
    </xf>
    <xf numFmtId="167" fontId="27" fillId="3" borderId="0" xfId="0" applyFont="1" applyFill="1" applyBorder="1"/>
    <xf numFmtId="167" fontId="4" fillId="3" borderId="0" xfId="0" applyFont="1" applyFill="1" applyBorder="1" applyAlignment="1">
      <alignment vertical="center"/>
    </xf>
    <xf numFmtId="167" fontId="27" fillId="3" borderId="0" xfId="0" applyFont="1" applyFill="1" applyBorder="1" applyAlignment="1"/>
    <xf numFmtId="167" fontId="27" fillId="0" borderId="0" xfId="0" applyFont="1" applyFill="1" applyBorder="1"/>
    <xf numFmtId="167" fontId="4" fillId="4" borderId="0" xfId="0" applyFont="1" applyFill="1" applyAlignment="1">
      <alignment horizontal="left" vertical="center" wrapText="1"/>
    </xf>
    <xf numFmtId="165" fontId="3" fillId="0" borderId="0" xfId="6" applyNumberFormat="1" applyFont="1" applyFill="1" applyBorder="1" applyAlignment="1">
      <alignment horizontal="right"/>
    </xf>
    <xf numFmtId="167" fontId="26" fillId="3" borderId="0" xfId="0" applyFont="1" applyFill="1" applyBorder="1" applyAlignment="1">
      <alignment horizontal="center" vertical="center" wrapText="1"/>
    </xf>
    <xf numFmtId="167" fontId="26" fillId="3" borderId="23" xfId="0" applyFont="1" applyFill="1" applyBorder="1" applyAlignment="1">
      <alignment horizontal="center" vertical="center" wrapText="1"/>
    </xf>
    <xf numFmtId="4" fontId="3" fillId="3" borderId="0" xfId="6" applyNumberFormat="1" applyFont="1" applyFill="1" applyBorder="1" applyAlignment="1">
      <alignment horizontal="right"/>
    </xf>
    <xf numFmtId="3" fontId="2" fillId="3" borderId="0" xfId="6" applyNumberFormat="1" applyFont="1" applyFill="1" applyBorder="1" applyAlignment="1">
      <alignment horizontal="right"/>
    </xf>
    <xf numFmtId="164" fontId="27" fillId="3" borderId="0" xfId="15" applyNumberFormat="1" applyFont="1" applyFill="1" applyBorder="1"/>
    <xf numFmtId="4" fontId="3" fillId="0" borderId="0" xfId="6" applyNumberFormat="1" applyFont="1" applyFill="1" applyBorder="1" applyAlignment="1">
      <alignment horizontal="right"/>
    </xf>
    <xf numFmtId="3" fontId="2" fillId="0" borderId="0" xfId="6" applyNumberFormat="1" applyFont="1" applyFill="1" applyBorder="1" applyAlignment="1">
      <alignment horizontal="right"/>
    </xf>
    <xf numFmtId="164" fontId="27" fillId="0" borderId="0" xfId="15" applyNumberFormat="1" applyFont="1" applyFill="1" applyBorder="1"/>
    <xf numFmtId="3" fontId="3" fillId="3" borderId="0" xfId="6" applyNumberFormat="1" applyFont="1" applyFill="1" applyBorder="1" applyAlignment="1">
      <alignment horizontal="right"/>
    </xf>
    <xf numFmtId="167" fontId="3" fillId="3" borderId="0" xfId="6" applyFont="1" applyFill="1" applyBorder="1" applyAlignment="1">
      <alignment horizontal="left" wrapText="1"/>
    </xf>
    <xf numFmtId="167" fontId="27" fillId="4" borderId="0" xfId="0" applyFont="1" applyFill="1" applyBorder="1"/>
    <xf numFmtId="165" fontId="3" fillId="4" borderId="0" xfId="6" applyNumberFormat="1" applyFont="1" applyFill="1" applyBorder="1" applyAlignment="1">
      <alignment horizontal="right"/>
    </xf>
    <xf numFmtId="167" fontId="4" fillId="4" borderId="0" xfId="6" applyFont="1" applyFill="1" applyBorder="1" applyAlignment="1">
      <alignment horizontal="left" wrapText="1"/>
    </xf>
    <xf numFmtId="167" fontId="4" fillId="4" borderId="2" xfId="6" applyFont="1" applyFill="1" applyBorder="1" applyAlignment="1">
      <alignment horizontal="center" wrapText="1"/>
    </xf>
    <xf numFmtId="167" fontId="4" fillId="4" borderId="2" xfId="6" applyFont="1" applyFill="1" applyBorder="1" applyAlignment="1">
      <alignment horizontal="left" wrapText="1"/>
    </xf>
    <xf numFmtId="167" fontId="5" fillId="4" borderId="2" xfId="0" applyFont="1" applyFill="1" applyBorder="1" applyAlignment="1">
      <alignment horizontal="center" vertical="center" wrapText="1"/>
    </xf>
    <xf numFmtId="167" fontId="3" fillId="4" borderId="0" xfId="6" applyFont="1" applyFill="1" applyBorder="1" applyAlignment="1">
      <alignment horizontal="left" wrapText="1"/>
    </xf>
    <xf numFmtId="167" fontId="4" fillId="3" borderId="0" xfId="0" applyFont="1" applyFill="1" applyBorder="1"/>
    <xf numFmtId="167" fontId="4" fillId="4" borderId="2" xfId="0" applyFont="1" applyFill="1" applyBorder="1" applyAlignment="1">
      <alignment horizontal="center" vertical="center"/>
    </xf>
    <xf numFmtId="167" fontId="4" fillId="3" borderId="0" xfId="0" applyFont="1" applyFill="1" applyBorder="1" applyAlignment="1">
      <alignment horizontal="left" vertical="center"/>
    </xf>
    <xf numFmtId="167" fontId="4" fillId="4" borderId="2" xfId="0" applyFont="1" applyFill="1" applyBorder="1" applyAlignment="1">
      <alignment horizontal="left" vertical="center" wrapText="1"/>
    </xf>
    <xf numFmtId="3" fontId="3" fillId="0" borderId="0" xfId="6" applyNumberFormat="1" applyFont="1" applyFill="1" applyBorder="1" applyAlignment="1">
      <alignment horizontal="right"/>
    </xf>
    <xf numFmtId="167" fontId="28" fillId="0" borderId="0" xfId="0" applyFont="1"/>
    <xf numFmtId="165" fontId="3" fillId="3" borderId="1" xfId="0" applyNumberFormat="1" applyFont="1" applyFill="1" applyBorder="1" applyAlignment="1">
      <alignment horizontal="right"/>
    </xf>
    <xf numFmtId="167" fontId="3" fillId="4" borderId="0" xfId="0" applyFont="1" applyFill="1" applyBorder="1" applyAlignment="1">
      <alignment horizontal="left" wrapText="1"/>
    </xf>
    <xf numFmtId="167" fontId="28" fillId="3" borderId="0" xfId="0" applyFont="1" applyFill="1" applyBorder="1"/>
    <xf numFmtId="167" fontId="6" fillId="0" borderId="0" xfId="2" applyFont="1"/>
    <xf numFmtId="167" fontId="4" fillId="4" borderId="0" xfId="0" applyFont="1" applyFill="1" applyBorder="1" applyAlignment="1">
      <alignment horizontal="left" vertical="center" wrapText="1"/>
    </xf>
    <xf numFmtId="165" fontId="3" fillId="3" borderId="3" xfId="6" applyNumberFormat="1" applyFont="1" applyFill="1" applyBorder="1" applyAlignment="1">
      <alignment horizontal="right"/>
    </xf>
    <xf numFmtId="165" fontId="3" fillId="3" borderId="1" xfId="6" applyNumberFormat="1" applyFont="1" applyFill="1" applyBorder="1" applyAlignment="1">
      <alignment horizontal="right"/>
    </xf>
    <xf numFmtId="165" fontId="3" fillId="3" borderId="4" xfId="6" applyNumberFormat="1" applyFont="1" applyFill="1" applyBorder="1" applyAlignment="1">
      <alignment horizontal="right"/>
    </xf>
    <xf numFmtId="165" fontId="3" fillId="3" borderId="5" xfId="6" applyNumberFormat="1" applyFont="1" applyFill="1" applyBorder="1" applyAlignment="1">
      <alignment horizontal="right"/>
    </xf>
    <xf numFmtId="3" fontId="3" fillId="0" borderId="4" xfId="6" applyNumberFormat="1" applyFont="1" applyFill="1" applyBorder="1" applyAlignment="1">
      <alignment horizontal="right"/>
    </xf>
    <xf numFmtId="165" fontId="3" fillId="0" borderId="3" xfId="6" applyNumberFormat="1" applyFont="1" applyFill="1" applyBorder="1" applyAlignment="1">
      <alignment horizontal="right"/>
    </xf>
    <xf numFmtId="165" fontId="3" fillId="0" borderId="1" xfId="6" applyNumberFormat="1" applyFont="1" applyFill="1" applyBorder="1" applyAlignment="1">
      <alignment horizontal="right"/>
    </xf>
    <xf numFmtId="3" fontId="3" fillId="0" borderId="1" xfId="6" applyNumberFormat="1" applyFont="1" applyFill="1" applyBorder="1" applyAlignment="1">
      <alignment horizontal="right"/>
    </xf>
    <xf numFmtId="3" fontId="3" fillId="0" borderId="5" xfId="6" applyNumberFormat="1" applyFont="1" applyFill="1" applyBorder="1" applyAlignment="1">
      <alignment horizontal="right"/>
    </xf>
    <xf numFmtId="3" fontId="3" fillId="0" borderId="3" xfId="6" applyNumberFormat="1" applyFont="1" applyFill="1" applyBorder="1" applyAlignment="1">
      <alignment horizontal="right"/>
    </xf>
    <xf numFmtId="3" fontId="3" fillId="3" borderId="3" xfId="6" applyNumberFormat="1" applyFont="1" applyFill="1" applyBorder="1" applyAlignment="1">
      <alignment horizontal="right"/>
    </xf>
    <xf numFmtId="3" fontId="3" fillId="3" borderId="1" xfId="6" applyNumberFormat="1" applyFont="1" applyFill="1" applyBorder="1" applyAlignment="1">
      <alignment horizontal="right"/>
    </xf>
    <xf numFmtId="167" fontId="3" fillId="3" borderId="1" xfId="6" applyFont="1" applyFill="1" applyBorder="1" applyAlignment="1">
      <alignment horizontal="right"/>
    </xf>
    <xf numFmtId="3" fontId="3" fillId="3" borderId="4" xfId="6" applyNumberFormat="1" applyFont="1" applyFill="1" applyBorder="1" applyAlignment="1">
      <alignment horizontal="right"/>
    </xf>
    <xf numFmtId="3" fontId="3" fillId="3" borderId="5" xfId="6" applyNumberFormat="1" applyFont="1" applyFill="1" applyBorder="1" applyAlignment="1">
      <alignment horizontal="right"/>
    </xf>
    <xf numFmtId="167" fontId="4" fillId="3" borderId="0" xfId="0" applyFont="1" applyFill="1" applyBorder="1" applyAlignment="1">
      <alignment vertical="center" wrapText="1"/>
    </xf>
    <xf numFmtId="167" fontId="4" fillId="3" borderId="0" xfId="6" applyFont="1" applyFill="1" applyBorder="1" applyAlignment="1">
      <alignment horizontal="left" wrapText="1"/>
    </xf>
    <xf numFmtId="3" fontId="7" fillId="3" borderId="0" xfId="0" applyNumberFormat="1" applyFont="1" applyFill="1" applyBorder="1" applyAlignment="1">
      <alignment horizontal="right"/>
    </xf>
    <xf numFmtId="164" fontId="3" fillId="3" borderId="0" xfId="15" applyNumberFormat="1" applyFont="1" applyFill="1" applyBorder="1" applyAlignment="1">
      <alignment horizontal="right"/>
    </xf>
    <xf numFmtId="167" fontId="4" fillId="3" borderId="0" xfId="0" applyFont="1" applyFill="1" applyAlignment="1">
      <alignment horizontal="left" vertical="center" wrapText="1"/>
    </xf>
    <xf numFmtId="167" fontId="27" fillId="3" borderId="0" xfId="0" applyFont="1" applyFill="1"/>
    <xf numFmtId="167" fontId="29" fillId="3" borderId="0" xfId="7" applyFont="1" applyFill="1" applyBorder="1" applyAlignment="1"/>
    <xf numFmtId="167" fontId="4" fillId="3" borderId="0" xfId="0" applyFont="1" applyFill="1" applyBorder="1" applyAlignment="1">
      <alignment horizontal="right" vertical="center"/>
    </xf>
    <xf numFmtId="167" fontId="26" fillId="3" borderId="24" xfId="0" applyFont="1" applyFill="1" applyBorder="1" applyAlignment="1">
      <alignment horizontal="center" vertical="center" wrapText="1"/>
    </xf>
    <xf numFmtId="167" fontId="4" fillId="4" borderId="7" xfId="0" applyFont="1" applyFill="1" applyBorder="1" applyAlignment="1">
      <alignment horizontal="center" vertical="center"/>
    </xf>
    <xf numFmtId="165" fontId="3" fillId="0" borderId="5" xfId="6" applyNumberFormat="1" applyFont="1" applyFill="1" applyBorder="1" applyAlignment="1">
      <alignment horizontal="right"/>
    </xf>
    <xf numFmtId="3" fontId="3" fillId="4" borderId="5" xfId="6" applyNumberFormat="1" applyFont="1" applyFill="1" applyBorder="1" applyAlignment="1">
      <alignment horizontal="right"/>
    </xf>
    <xf numFmtId="165" fontId="3" fillId="4" borderId="1" xfId="6" applyNumberFormat="1" applyFont="1" applyFill="1" applyBorder="1" applyAlignment="1">
      <alignment horizontal="right"/>
    </xf>
    <xf numFmtId="3" fontId="3" fillId="4" borderId="1" xfId="6" applyNumberFormat="1" applyFont="1" applyFill="1" applyBorder="1" applyAlignment="1">
      <alignment horizontal="right"/>
    </xf>
    <xf numFmtId="3" fontId="3" fillId="4" borderId="0" xfId="6" applyNumberFormat="1" applyFont="1" applyFill="1" applyBorder="1" applyAlignment="1">
      <alignment horizontal="right"/>
    </xf>
    <xf numFmtId="3" fontId="7" fillId="4" borderId="0" xfId="0" applyNumberFormat="1" applyFont="1" applyFill="1" applyBorder="1" applyAlignment="1">
      <alignment horizontal="right"/>
    </xf>
    <xf numFmtId="164" fontId="3" fillId="4" borderId="0" xfId="15" applyNumberFormat="1" applyFont="1" applyFill="1" applyBorder="1" applyAlignment="1">
      <alignment horizontal="right"/>
    </xf>
    <xf numFmtId="4" fontId="3" fillId="4" borderId="0" xfId="6" applyNumberFormat="1" applyFont="1" applyFill="1" applyBorder="1" applyAlignment="1">
      <alignment horizontal="right"/>
    </xf>
    <xf numFmtId="3" fontId="2" fillId="4" borderId="0" xfId="6" applyNumberFormat="1" applyFont="1" applyFill="1" applyBorder="1" applyAlignment="1">
      <alignment horizontal="right"/>
    </xf>
    <xf numFmtId="164" fontId="27" fillId="4" borderId="0" xfId="15" applyNumberFormat="1" applyFont="1" applyFill="1" applyBorder="1"/>
    <xf numFmtId="165" fontId="4" fillId="3" borderId="0" xfId="0" applyNumberFormat="1" applyFont="1" applyFill="1" applyBorder="1"/>
    <xf numFmtId="165" fontId="27" fillId="3" borderId="0" xfId="0" applyNumberFormat="1" applyFont="1" applyFill="1" applyBorder="1"/>
    <xf numFmtId="167" fontId="4" fillId="3" borderId="0" xfId="0" applyFont="1" applyFill="1" applyBorder="1" applyAlignment="1">
      <alignment horizontal="center" vertical="center" wrapText="1"/>
    </xf>
    <xf numFmtId="167" fontId="30" fillId="3" borderId="0" xfId="0" applyFont="1" applyFill="1" applyAlignment="1">
      <alignment vertical="center" wrapText="1"/>
    </xf>
    <xf numFmtId="167" fontId="31" fillId="3" borderId="0" xfId="0" applyFont="1" applyFill="1" applyAlignment="1">
      <alignment vertical="center"/>
    </xf>
    <xf numFmtId="167" fontId="27" fillId="3" borderId="0" xfId="0" applyFont="1" applyFill="1" applyAlignment="1">
      <alignment vertical="center" wrapText="1"/>
    </xf>
    <xf numFmtId="167" fontId="27" fillId="3" borderId="0" xfId="0" applyFont="1" applyFill="1" applyAlignment="1">
      <alignment horizontal="left" vertical="center" wrapText="1"/>
    </xf>
    <xf numFmtId="167" fontId="27" fillId="3" borderId="0" xfId="0" applyFont="1" applyFill="1" applyAlignment="1">
      <alignment horizontal="center" vertical="center" wrapText="1"/>
    </xf>
    <xf numFmtId="167" fontId="27" fillId="3" borderId="0" xfId="0" applyFont="1" applyFill="1" applyAlignment="1">
      <alignment horizontal="center" vertical="center"/>
    </xf>
    <xf numFmtId="167" fontId="27" fillId="3" borderId="0" xfId="0" applyFont="1" applyFill="1" applyAlignment="1">
      <alignment vertical="center"/>
    </xf>
    <xf numFmtId="167" fontId="32" fillId="3" borderId="0" xfId="0" applyFont="1" applyFill="1" applyAlignment="1">
      <alignment vertical="center" wrapText="1"/>
    </xf>
    <xf numFmtId="167" fontId="32" fillId="3" borderId="0" xfId="0" applyFont="1" applyFill="1" applyAlignment="1">
      <alignment horizontal="left" vertical="center" wrapText="1"/>
    </xf>
    <xf numFmtId="167" fontId="9" fillId="3" borderId="0" xfId="0" applyFont="1" applyFill="1" applyAlignment="1">
      <alignment vertical="center"/>
    </xf>
    <xf numFmtId="167" fontId="5" fillId="4" borderId="2" xfId="0" applyFont="1" applyFill="1" applyBorder="1" applyAlignment="1">
      <alignment horizontal="center" vertical="center" wrapText="1"/>
    </xf>
    <xf numFmtId="167" fontId="27" fillId="3" borderId="0" xfId="0" applyFont="1" applyFill="1" applyBorder="1" applyAlignment="1">
      <alignment vertical="center"/>
    </xf>
    <xf numFmtId="167" fontId="27" fillId="0" borderId="0" xfId="0" applyFont="1" applyFill="1" applyBorder="1" applyAlignment="1">
      <alignment vertical="center"/>
    </xf>
    <xf numFmtId="167" fontId="33" fillId="3" borderId="0" xfId="0" applyFont="1" applyFill="1" applyBorder="1" applyAlignment="1">
      <alignment horizontal="center" vertical="center" wrapText="1"/>
    </xf>
    <xf numFmtId="167" fontId="4" fillId="3" borderId="0" xfId="1" applyFont="1" applyFill="1" applyBorder="1" applyAlignment="1">
      <alignment horizontal="left" wrapText="1"/>
    </xf>
    <xf numFmtId="167" fontId="4" fillId="3" borderId="0" xfId="0" applyFont="1" applyFill="1" applyBorder="1" applyAlignment="1">
      <alignment horizontal="center" vertical="center"/>
    </xf>
    <xf numFmtId="167" fontId="4" fillId="3" borderId="0" xfId="1" applyFont="1" applyFill="1" applyBorder="1" applyAlignment="1">
      <alignment horizontal="left" vertical="center" wrapText="1"/>
    </xf>
    <xf numFmtId="167" fontId="4" fillId="3" borderId="0" xfId="0" applyFont="1" applyFill="1" applyBorder="1" applyAlignment="1">
      <alignment horizontal="left" vertical="center" wrapText="1"/>
    </xf>
    <xf numFmtId="167" fontId="33" fillId="3" borderId="8" xfId="0" applyFont="1" applyFill="1" applyBorder="1" applyAlignment="1">
      <alignment horizontal="center" vertical="center" wrapText="1"/>
    </xf>
    <xf numFmtId="167" fontId="4" fillId="3" borderId="8" xfId="1" applyFont="1" applyFill="1" applyBorder="1" applyAlignment="1">
      <alignment horizontal="left" wrapText="1"/>
    </xf>
    <xf numFmtId="167" fontId="4" fillId="3" borderId="8" xfId="0" applyFont="1" applyFill="1" applyBorder="1" applyAlignment="1">
      <alignment horizontal="center" vertical="center"/>
    </xf>
    <xf numFmtId="167" fontId="4" fillId="3" borderId="8" xfId="1" applyFont="1" applyFill="1" applyBorder="1" applyAlignment="1">
      <alignment horizontal="left" vertical="center" wrapText="1"/>
    </xf>
    <xf numFmtId="167" fontId="4" fillId="3" borderId="9" xfId="0" applyFont="1" applyFill="1" applyBorder="1" applyAlignment="1">
      <alignment vertical="center" wrapText="1"/>
    </xf>
    <xf numFmtId="167" fontId="4" fillId="3" borderId="8" xfId="0" applyFont="1" applyFill="1" applyBorder="1" applyAlignment="1">
      <alignment horizontal="left" vertical="center" wrapText="1"/>
    </xf>
    <xf numFmtId="167" fontId="34" fillId="3" borderId="0" xfId="1" applyFont="1" applyFill="1" applyBorder="1"/>
    <xf numFmtId="167" fontId="27" fillId="0" borderId="0" xfId="0" applyFont="1" applyAlignment="1">
      <alignment vertical="center" wrapText="1"/>
    </xf>
    <xf numFmtId="167" fontId="4" fillId="3" borderId="0" xfId="0" applyFont="1" applyFill="1" applyAlignment="1">
      <alignment vertical="center"/>
    </xf>
    <xf numFmtId="167" fontId="4" fillId="3" borderId="0" xfId="0" applyFont="1" applyFill="1"/>
    <xf numFmtId="167" fontId="3" fillId="4" borderId="0" xfId="6" applyFont="1" applyFill="1" applyAlignment="1">
      <alignment horizontal="left" wrapText="1"/>
    </xf>
    <xf numFmtId="3" fontId="7" fillId="3" borderId="0" xfId="0" applyNumberFormat="1" applyFont="1" applyFill="1" applyAlignment="1">
      <alignment horizontal="right"/>
    </xf>
    <xf numFmtId="164" fontId="3" fillId="3" borderId="3" xfId="15" applyNumberFormat="1" applyFont="1" applyFill="1" applyBorder="1" applyAlignment="1">
      <alignment horizontal="right"/>
    </xf>
    <xf numFmtId="3" fontId="7" fillId="4" borderId="0" xfId="0" applyNumberFormat="1" applyFont="1" applyFill="1" applyAlignment="1">
      <alignment horizontal="right"/>
    </xf>
    <xf numFmtId="164" fontId="3" fillId="4" borderId="3" xfId="15" applyNumberFormat="1" applyFont="1" applyFill="1" applyBorder="1" applyAlignment="1">
      <alignment horizontal="right"/>
    </xf>
    <xf numFmtId="167" fontId="26" fillId="3" borderId="0" xfId="0" applyFont="1" applyFill="1" applyAlignment="1">
      <alignment horizontal="center" vertical="center" wrapText="1"/>
    </xf>
    <xf numFmtId="167" fontId="28" fillId="3" borderId="0" xfId="0" applyFont="1" applyFill="1"/>
    <xf numFmtId="165" fontId="3" fillId="3" borderId="0" xfId="6" applyNumberFormat="1" applyFont="1" applyFill="1" applyAlignment="1">
      <alignment horizontal="right"/>
    </xf>
    <xf numFmtId="167" fontId="2" fillId="4" borderId="0" xfId="6" applyFont="1" applyFill="1" applyAlignment="1">
      <alignment horizontal="left" wrapText="1"/>
    </xf>
    <xf numFmtId="167" fontId="5" fillId="3" borderId="0" xfId="0" applyFont="1" applyFill="1" applyAlignment="1">
      <alignment horizontal="center" vertical="center" wrapText="1"/>
    </xf>
    <xf numFmtId="165" fontId="4" fillId="3" borderId="0" xfId="6" applyNumberFormat="1" applyFont="1" applyFill="1" applyAlignment="1">
      <alignment horizontal="right"/>
    </xf>
    <xf numFmtId="167" fontId="3" fillId="0" borderId="0" xfId="6" applyFont="1" applyAlignment="1">
      <alignment horizontal="left" wrapText="1"/>
    </xf>
    <xf numFmtId="167" fontId="4" fillId="0" borderId="0" xfId="0" applyFont="1" applyAlignment="1">
      <alignment horizontal="center" vertical="center" wrapText="1"/>
    </xf>
    <xf numFmtId="165" fontId="3" fillId="0" borderId="1" xfId="6" applyNumberFormat="1" applyFont="1" applyBorder="1" applyAlignment="1">
      <alignment horizontal="right"/>
    </xf>
    <xf numFmtId="165" fontId="3" fillId="0" borderId="1" xfId="0" applyNumberFormat="1" applyFont="1" applyBorder="1" applyAlignment="1">
      <alignment horizontal="right"/>
    </xf>
    <xf numFmtId="165" fontId="3" fillId="3" borderId="1" xfId="0" applyNumberFormat="1" applyFont="1" applyFill="1" applyBorder="1" applyAlignment="1">
      <alignment horizontal="right"/>
    </xf>
    <xf numFmtId="166" fontId="27" fillId="3" borderId="0" xfId="0" applyNumberFormat="1" applyFont="1" applyFill="1"/>
    <xf numFmtId="167" fontId="3" fillId="3" borderId="0" xfId="0" applyFont="1" applyFill="1" applyAlignment="1">
      <alignment horizontal="left" wrapText="1"/>
    </xf>
    <xf numFmtId="165" fontId="3" fillId="3" borderId="0" xfId="0" applyNumberFormat="1" applyFont="1" applyFill="1" applyAlignment="1">
      <alignment horizontal="right"/>
    </xf>
    <xf numFmtId="165" fontId="27" fillId="3" borderId="0" xfId="0" applyNumberFormat="1" applyFont="1" applyFill="1"/>
    <xf numFmtId="167" fontId="5" fillId="3" borderId="23" xfId="0" applyFont="1" applyFill="1" applyBorder="1" applyAlignment="1">
      <alignment horizontal="center" vertical="center" wrapText="1"/>
    </xf>
    <xf numFmtId="3" fontId="3" fillId="3" borderId="0" xfId="6" applyNumberFormat="1" applyFont="1" applyFill="1" applyAlignment="1">
      <alignment horizontal="right"/>
    </xf>
    <xf numFmtId="167" fontId="4" fillId="3" borderId="0" xfId="0" applyFont="1" applyFill="1" applyAlignment="1">
      <alignment vertical="center" wrapText="1"/>
    </xf>
    <xf numFmtId="167" fontId="4" fillId="3" borderId="0" xfId="0" applyFont="1" applyFill="1" applyAlignment="1">
      <alignment horizontal="center" vertical="center" wrapText="1"/>
    </xf>
    <xf numFmtId="167" fontId="4" fillId="3" borderId="0" xfId="6" applyFont="1" applyFill="1" applyAlignment="1">
      <alignment horizontal="left" wrapText="1"/>
    </xf>
    <xf numFmtId="4" fontId="3" fillId="3" borderId="3" xfId="6" applyNumberFormat="1" applyFont="1" applyFill="1" applyBorder="1" applyAlignment="1">
      <alignment horizontal="right"/>
    </xf>
    <xf numFmtId="4" fontId="3" fillId="3" borderId="1" xfId="6" applyNumberFormat="1" applyFont="1" applyFill="1" applyBorder="1" applyAlignment="1">
      <alignment horizontal="right"/>
    </xf>
    <xf numFmtId="167" fontId="4" fillId="3" borderId="0" xfId="6" applyFont="1" applyFill="1" applyAlignment="1">
      <alignment horizontal="center" wrapText="1"/>
    </xf>
    <xf numFmtId="2" fontId="27" fillId="3" borderId="0" xfId="0" applyNumberFormat="1" applyFont="1" applyFill="1"/>
    <xf numFmtId="167" fontId="3" fillId="3" borderId="0" xfId="6" applyFont="1" applyFill="1" applyAlignment="1">
      <alignment horizontal="left" wrapText="1"/>
    </xf>
    <xf numFmtId="167" fontId="27" fillId="4" borderId="0" xfId="0" applyFont="1" applyFill="1"/>
    <xf numFmtId="1" fontId="27" fillId="3" borderId="0" xfId="0" applyNumberFormat="1" applyFont="1" applyFill="1"/>
    <xf numFmtId="167" fontId="27" fillId="3" borderId="0" xfId="0" applyNumberFormat="1" applyFont="1" applyFill="1"/>
    <xf numFmtId="49" fontId="4" fillId="4" borderId="0" xfId="0" applyNumberFormat="1" applyFont="1" applyFill="1" applyAlignment="1">
      <alignment vertical="center"/>
    </xf>
    <xf numFmtId="3" fontId="27" fillId="3" borderId="0" xfId="0" applyNumberFormat="1" applyFont="1" applyFill="1"/>
    <xf numFmtId="49" fontId="4" fillId="4" borderId="0" xfId="0" applyNumberFormat="1" applyFont="1" applyFill="1" applyAlignment="1">
      <alignment vertical="center" wrapText="1"/>
    </xf>
    <xf numFmtId="3" fontId="27" fillId="4" borderId="0" xfId="0" applyNumberFormat="1" applyFont="1" applyFill="1"/>
    <xf numFmtId="2" fontId="27" fillId="4" borderId="0" xfId="0" applyNumberFormat="1" applyFont="1" applyFill="1"/>
    <xf numFmtId="167" fontId="3" fillId="4" borderId="2" xfId="6" applyFont="1" applyFill="1" applyBorder="1" applyAlignment="1">
      <alignment horizontal="center" wrapText="1"/>
    </xf>
    <xf numFmtId="167" fontId="36" fillId="3" borderId="0" xfId="0" applyFont="1" applyFill="1"/>
    <xf numFmtId="167" fontId="36" fillId="0" borderId="0" xfId="0" applyFont="1" applyAlignment="1">
      <alignment vertical="center"/>
    </xf>
    <xf numFmtId="4" fontId="27" fillId="3" borderId="0" xfId="0" applyNumberFormat="1" applyFont="1" applyFill="1"/>
    <xf numFmtId="4" fontId="11" fillId="3" borderId="1" xfId="2" applyNumberFormat="1" applyFont="1" applyFill="1" applyBorder="1" applyAlignment="1">
      <alignment horizontal="right"/>
    </xf>
    <xf numFmtId="167" fontId="2" fillId="3" borderId="0" xfId="0" applyFont="1" applyFill="1" applyAlignment="1">
      <alignment horizontal="left" wrapText="1"/>
    </xf>
    <xf numFmtId="4" fontId="11" fillId="3" borderId="0" xfId="6" applyNumberFormat="1" applyFont="1" applyFill="1" applyAlignment="1">
      <alignment horizontal="right"/>
    </xf>
    <xf numFmtId="167" fontId="3" fillId="4" borderId="2" xfId="6" applyFont="1" applyFill="1" applyBorder="1" applyAlignment="1">
      <alignment wrapText="1"/>
    </xf>
    <xf numFmtId="167" fontId="4" fillId="4" borderId="0" xfId="6" applyFont="1" applyFill="1"/>
    <xf numFmtId="3" fontId="27" fillId="0" borderId="0" xfId="0" applyNumberFormat="1" applyFont="1"/>
    <xf numFmtId="2" fontId="27" fillId="0" borderId="0" xfId="0" applyNumberFormat="1" applyFont="1"/>
    <xf numFmtId="165" fontId="3" fillId="0" borderId="0" xfId="6" applyNumberFormat="1" applyFont="1" applyAlignment="1">
      <alignment horizontal="right"/>
    </xf>
    <xf numFmtId="167" fontId="27" fillId="0" borderId="0" xfId="0" applyFont="1"/>
    <xf numFmtId="167" fontId="4" fillId="3" borderId="0" xfId="6" applyFont="1" applyFill="1"/>
    <xf numFmtId="167" fontId="4" fillId="3" borderId="0" xfId="6" applyFont="1" applyFill="1" applyAlignment="1">
      <alignment wrapText="1"/>
    </xf>
    <xf numFmtId="167" fontId="4" fillId="4" borderId="8" xfId="6" applyFont="1" applyFill="1" applyBorder="1" applyAlignment="1">
      <alignment horizontal="left" vertical="center" wrapText="1"/>
    </xf>
    <xf numFmtId="167" fontId="4" fillId="4" borderId="0" xfId="6" applyFont="1" applyFill="1" applyAlignment="1">
      <alignment horizontal="left" vertical="center" wrapText="1"/>
    </xf>
    <xf numFmtId="167" fontId="13" fillId="3" borderId="0" xfId="6" applyFont="1" applyFill="1"/>
    <xf numFmtId="167" fontId="4" fillId="4" borderId="2" xfId="6" applyFont="1" applyFill="1" applyBorder="1" applyAlignment="1">
      <alignment horizontal="left" vertical="center"/>
    </xf>
    <xf numFmtId="167" fontId="4" fillId="4" borderId="0" xfId="6" applyFont="1" applyFill="1" applyAlignment="1">
      <alignment horizontal="left" vertical="center"/>
    </xf>
    <xf numFmtId="165" fontId="3" fillId="3" borderId="3" xfId="6" applyNumberFormat="1" applyFont="1" applyFill="1" applyBorder="1" applyAlignment="1">
      <alignment horizontal="right"/>
    </xf>
    <xf numFmtId="165" fontId="3" fillId="3" borderId="4" xfId="6" applyNumberFormat="1" applyFont="1" applyFill="1" applyBorder="1" applyAlignment="1">
      <alignment horizontal="right"/>
    </xf>
    <xf numFmtId="167" fontId="3" fillId="3" borderId="0" xfId="6" applyFont="1" applyFill="1" applyAlignment="1">
      <alignment horizontal="center" wrapText="1"/>
    </xf>
    <xf numFmtId="166" fontId="27" fillId="4" borderId="0" xfId="0" applyNumberFormat="1" applyFont="1" applyFill="1"/>
    <xf numFmtId="167" fontId="10" fillId="0" borderId="0" xfId="6" applyFont="1"/>
    <xf numFmtId="167" fontId="10" fillId="3" borderId="0" xfId="6" applyFont="1" applyFill="1"/>
    <xf numFmtId="167" fontId="3" fillId="3" borderId="0" xfId="6" applyFont="1" applyFill="1" applyAlignment="1">
      <alignment wrapText="1"/>
    </xf>
    <xf numFmtId="167" fontId="27" fillId="3" borderId="0" xfId="0" applyFont="1" applyFill="1" applyBorder="1" applyAlignment="1">
      <alignment vertical="center" wrapText="1"/>
    </xf>
    <xf numFmtId="167" fontId="32" fillId="3" borderId="0" xfId="0" applyFont="1" applyFill="1" applyBorder="1" applyAlignment="1">
      <alignment horizontal="left" vertical="center" wrapText="1"/>
    </xf>
    <xf numFmtId="167" fontId="27" fillId="3" borderId="0" xfId="0" applyFont="1" applyFill="1" applyBorder="1" applyAlignment="1">
      <alignment horizontal="center" vertical="center" wrapText="1"/>
    </xf>
    <xf numFmtId="167" fontId="27" fillId="3" borderId="0" xfId="0" applyFont="1" applyFill="1" applyBorder="1" applyAlignment="1">
      <alignment horizontal="center" vertical="center"/>
    </xf>
    <xf numFmtId="167" fontId="33" fillId="3" borderId="9" xfId="0" applyFont="1" applyFill="1" applyBorder="1" applyAlignment="1">
      <alignment horizontal="center" vertical="center" wrapText="1"/>
    </xf>
    <xf numFmtId="167" fontId="33" fillId="3" borderId="8" xfId="0" applyFont="1" applyFill="1" applyBorder="1" applyAlignment="1">
      <alignment horizontal="center" vertical="center" wrapText="1"/>
    </xf>
    <xf numFmtId="167" fontId="4" fillId="3" borderId="8" xfId="0" applyFont="1" applyFill="1" applyBorder="1" applyAlignment="1">
      <alignment horizontal="left" vertical="center" wrapText="1"/>
    </xf>
    <xf numFmtId="167" fontId="4" fillId="3" borderId="9" xfId="0" applyFont="1" applyFill="1" applyBorder="1" applyAlignment="1">
      <alignment horizontal="left" vertical="center" wrapText="1"/>
    </xf>
    <xf numFmtId="167" fontId="4" fillId="3" borderId="13" xfId="0" applyFont="1" applyFill="1" applyBorder="1" applyAlignment="1">
      <alignment horizontal="center" vertical="center" wrapText="1"/>
    </xf>
    <xf numFmtId="167" fontId="33" fillId="3" borderId="13" xfId="0" applyFont="1" applyFill="1" applyBorder="1" applyAlignment="1">
      <alignment horizontal="center" vertical="center" wrapText="1"/>
    </xf>
    <xf numFmtId="167" fontId="4" fillId="3" borderId="13" xfId="0" applyFont="1" applyFill="1" applyBorder="1" applyAlignment="1">
      <alignment horizontal="left" vertical="center" wrapText="1"/>
    </xf>
    <xf numFmtId="17" fontId="4" fillId="3" borderId="0" xfId="0" quotePrefix="1" applyNumberFormat="1" applyFont="1" applyFill="1" applyBorder="1" applyAlignment="1">
      <alignment horizontal="center" vertical="center" wrapText="1"/>
    </xf>
    <xf numFmtId="167" fontId="4" fillId="3" borderId="0" xfId="0" quotePrefix="1" applyFont="1" applyFill="1" applyBorder="1" applyAlignment="1">
      <alignment horizontal="center" vertical="center" wrapText="1"/>
    </xf>
    <xf numFmtId="167" fontId="4" fillId="3" borderId="9" xfId="0" applyFont="1" applyFill="1" applyBorder="1" applyAlignment="1">
      <alignment horizontal="center" vertical="center"/>
    </xf>
    <xf numFmtId="167" fontId="4" fillId="3" borderId="8" xfId="0" applyFont="1" applyFill="1" applyBorder="1" applyAlignment="1">
      <alignment horizontal="center" vertical="center"/>
    </xf>
    <xf numFmtId="167" fontId="30" fillId="3" borderId="0" xfId="0" applyFont="1" applyFill="1"/>
    <xf numFmtId="167" fontId="8" fillId="3" borderId="0" xfId="0" applyFont="1" applyFill="1"/>
    <xf numFmtId="167" fontId="9" fillId="3" borderId="0" xfId="0" applyFont="1" applyFill="1" applyBorder="1" applyAlignment="1">
      <alignment horizontal="left" vertical="center"/>
    </xf>
    <xf numFmtId="167" fontId="8" fillId="3" borderId="0" xfId="0" applyFont="1" applyFill="1" applyBorder="1" applyAlignment="1">
      <alignment horizontal="left" vertical="center" wrapText="1"/>
    </xf>
    <xf numFmtId="167" fontId="30" fillId="3" borderId="0" xfId="0" applyFont="1" applyFill="1" applyBorder="1" applyAlignment="1">
      <alignment vertical="center"/>
    </xf>
    <xf numFmtId="167" fontId="30" fillId="3" borderId="0" xfId="0" applyFont="1" applyFill="1" applyBorder="1" applyAlignment="1">
      <alignment horizontal="left" vertical="center"/>
    </xf>
    <xf numFmtId="167" fontId="30" fillId="3" borderId="0" xfId="0" applyFont="1" applyFill="1" applyBorder="1" applyAlignment="1">
      <alignment horizontal="left" vertical="center" wrapText="1"/>
    </xf>
    <xf numFmtId="167" fontId="30" fillId="3" borderId="0" xfId="0" applyFont="1" applyFill="1" applyBorder="1"/>
    <xf numFmtId="167" fontId="4" fillId="3" borderId="0" xfId="0" applyFont="1" applyFill="1" applyBorder="1" applyAlignment="1">
      <alignment horizontal="center" vertical="center" wrapText="1"/>
    </xf>
    <xf numFmtId="167" fontId="4" fillId="3" borderId="0" xfId="0" applyFont="1" applyFill="1" applyBorder="1" applyAlignment="1">
      <alignment horizontal="center" vertical="top" wrapText="1"/>
    </xf>
    <xf numFmtId="167" fontId="4" fillId="3" borderId="8" xfId="0" applyFont="1" applyFill="1" applyBorder="1" applyAlignment="1">
      <alignment horizontal="center" vertical="center" wrapText="1"/>
    </xf>
    <xf numFmtId="167" fontId="4" fillId="3" borderId="9" xfId="0" applyFont="1" applyFill="1" applyBorder="1" applyAlignment="1">
      <alignment horizontal="center" vertical="center" wrapText="1"/>
    </xf>
    <xf numFmtId="167" fontId="27" fillId="3" borderId="0" xfId="0" applyFont="1" applyFill="1" applyAlignment="1">
      <alignment wrapText="1"/>
    </xf>
    <xf numFmtId="167" fontId="27" fillId="3" borderId="0" xfId="0" applyFont="1" applyFill="1" applyBorder="1" applyAlignment="1">
      <alignment wrapText="1"/>
    </xf>
    <xf numFmtId="167" fontId="5" fillId="4" borderId="2" xfId="0" applyFont="1" applyFill="1" applyBorder="1" applyAlignment="1">
      <alignment horizontal="center" vertical="center"/>
    </xf>
    <xf numFmtId="167" fontId="4" fillId="3" borderId="0" xfId="0" quotePrefix="1" applyFont="1" applyFill="1" applyBorder="1" applyAlignment="1">
      <alignment horizontal="center" vertical="top"/>
    </xf>
    <xf numFmtId="167" fontId="4" fillId="3" borderId="0" xfId="0" quotePrefix="1" applyFont="1" applyFill="1" applyBorder="1" applyAlignment="1">
      <alignment vertical="top"/>
    </xf>
    <xf numFmtId="167" fontId="2" fillId="3" borderId="0" xfId="6" applyFont="1" applyFill="1" applyAlignment="1">
      <alignment horizontal="left" wrapText="1"/>
    </xf>
    <xf numFmtId="167" fontId="37" fillId="3" borderId="0" xfId="0" applyFont="1" applyFill="1" applyAlignment="1">
      <alignment horizontal="center" vertical="center" wrapText="1"/>
    </xf>
    <xf numFmtId="167" fontId="37" fillId="3" borderId="0" xfId="0" applyFont="1" applyFill="1" applyAlignment="1">
      <alignment horizontal="center" vertical="center"/>
    </xf>
    <xf numFmtId="167" fontId="0" fillId="3" borderId="0" xfId="0" applyFill="1" applyAlignment="1">
      <alignment vertical="center"/>
    </xf>
    <xf numFmtId="167" fontId="0" fillId="3" borderId="0" xfId="0" applyFill="1" applyAlignment="1">
      <alignment vertical="center" wrapText="1"/>
    </xf>
    <xf numFmtId="167" fontId="35" fillId="3" borderId="0" xfId="0" applyFont="1" applyFill="1" applyAlignment="1">
      <alignment vertical="center" wrapText="1"/>
    </xf>
    <xf numFmtId="167" fontId="38" fillId="3" borderId="0" xfId="0" applyFont="1" applyFill="1" applyAlignment="1">
      <alignment horizontal="left" vertical="center" wrapText="1"/>
    </xf>
    <xf numFmtId="167" fontId="0" fillId="3" borderId="0" xfId="0" applyFill="1" applyAlignment="1">
      <alignment horizontal="center" vertical="center"/>
    </xf>
    <xf numFmtId="167" fontId="4" fillId="4" borderId="2" xfId="6" applyFont="1" applyFill="1" applyBorder="1"/>
    <xf numFmtId="165" fontId="3" fillId="3" borderId="1" xfId="6" applyNumberFormat="1" applyFont="1" applyFill="1" applyBorder="1" applyAlignment="1">
      <alignment horizontal="right"/>
    </xf>
    <xf numFmtId="166" fontId="32" fillId="3" borderId="0" xfId="0" applyNumberFormat="1" applyFont="1" applyFill="1"/>
    <xf numFmtId="3" fontId="32" fillId="3" borderId="0" xfId="0" applyNumberFormat="1" applyFont="1" applyFill="1"/>
    <xf numFmtId="164" fontId="4" fillId="3" borderId="0" xfId="15" applyNumberFormat="1" applyFont="1" applyFill="1" applyBorder="1" applyAlignment="1">
      <alignment vertical="center"/>
    </xf>
    <xf numFmtId="167" fontId="4" fillId="0" borderId="0" xfId="0" applyFont="1" applyAlignment="1">
      <alignment vertical="center" wrapText="1"/>
    </xf>
    <xf numFmtId="167" fontId="4" fillId="0" borderId="0" xfId="6" applyFont="1" applyAlignment="1">
      <alignment horizontal="left" wrapText="1"/>
    </xf>
    <xf numFmtId="167" fontId="3" fillId="4" borderId="2" xfId="6" applyFont="1" applyFill="1" applyBorder="1" applyAlignment="1">
      <alignment horizontal="left" wrapText="1"/>
    </xf>
    <xf numFmtId="167" fontId="5" fillId="4" borderId="0" xfId="6" applyFont="1" applyFill="1" applyAlignment="1">
      <alignment wrapText="1"/>
    </xf>
    <xf numFmtId="164" fontId="32" fillId="3" borderId="0" xfId="15" applyNumberFormat="1" applyFont="1" applyFill="1" applyBorder="1"/>
    <xf numFmtId="167" fontId="4" fillId="4" borderId="0" xfId="6" applyFont="1" applyFill="1" applyAlignment="1">
      <alignment wrapText="1"/>
    </xf>
    <xf numFmtId="167" fontId="5" fillId="4" borderId="0" xfId="6" applyFont="1" applyFill="1"/>
    <xf numFmtId="167" fontId="32" fillId="4" borderId="0" xfId="0" applyFont="1" applyFill="1"/>
    <xf numFmtId="167" fontId="41" fillId="4" borderId="0" xfId="0" applyFont="1" applyFill="1" applyAlignment="1">
      <alignment vertical="center" wrapText="1"/>
    </xf>
    <xf numFmtId="165" fontId="3" fillId="3" borderId="5" xfId="6" applyNumberFormat="1" applyFont="1" applyFill="1" applyBorder="1" applyAlignment="1">
      <alignment horizontal="right"/>
    </xf>
    <xf numFmtId="167" fontId="42" fillId="4" borderId="0" xfId="0" applyFont="1" applyFill="1" applyAlignment="1">
      <alignment horizontal="left" vertical="center" wrapText="1" indent="1"/>
    </xf>
    <xf numFmtId="167" fontId="42" fillId="4" borderId="0" xfId="0" applyFont="1" applyFill="1" applyAlignment="1">
      <alignment horizontal="left" vertical="center" wrapText="1" indent="3"/>
    </xf>
    <xf numFmtId="167" fontId="43" fillId="4" borderId="0" xfId="0" applyFont="1" applyFill="1" applyAlignment="1">
      <alignment vertical="center" wrapText="1"/>
    </xf>
    <xf numFmtId="167" fontId="44" fillId="4" borderId="0" xfId="0" applyFont="1" applyFill="1" applyAlignment="1">
      <alignment vertical="center" wrapText="1"/>
    </xf>
    <xf numFmtId="167" fontId="4" fillId="4" borderId="6" xfId="0" applyFont="1" applyFill="1" applyBorder="1" applyAlignment="1">
      <alignment vertical="center" wrapText="1"/>
    </xf>
    <xf numFmtId="167" fontId="46" fillId="3" borderId="0" xfId="0" applyFont="1" applyFill="1" applyAlignment="1">
      <alignment vertical="center" wrapText="1"/>
    </xf>
    <xf numFmtId="167" fontId="43" fillId="3" borderId="0" xfId="0" applyFont="1" applyFill="1" applyAlignment="1">
      <alignment vertical="center" wrapText="1"/>
    </xf>
    <xf numFmtId="167" fontId="47" fillId="3" borderId="0" xfId="0" applyFont="1" applyFill="1" applyAlignment="1">
      <alignment vertical="center" wrapText="1"/>
    </xf>
    <xf numFmtId="165" fontId="3" fillId="3" borderId="1" xfId="0" applyNumberFormat="1" applyFont="1" applyFill="1" applyBorder="1" applyAlignment="1">
      <alignment horizontal="right"/>
    </xf>
    <xf numFmtId="165" fontId="3" fillId="4" borderId="1" xfId="0" applyNumberFormat="1" applyFont="1" applyFill="1" applyBorder="1" applyAlignment="1">
      <alignment horizontal="right"/>
    </xf>
    <xf numFmtId="167" fontId="17" fillId="4" borderId="0" xfId="6" applyFont="1" applyFill="1" applyAlignment="1">
      <alignment horizontal="left"/>
    </xf>
    <xf numFmtId="167" fontId="16" fillId="4" borderId="0" xfId="6" applyFont="1" applyFill="1" applyAlignment="1">
      <alignment horizontal="center"/>
    </xf>
    <xf numFmtId="167" fontId="4" fillId="3" borderId="0" xfId="0" applyFont="1" applyFill="1" applyAlignment="1">
      <alignment horizontal="left" vertical="center"/>
    </xf>
    <xf numFmtId="4" fontId="16" fillId="3" borderId="0" xfId="6" applyNumberFormat="1" applyFont="1" applyFill="1" applyAlignment="1">
      <alignment horizontal="right" vertical="center"/>
    </xf>
    <xf numFmtId="167" fontId="27" fillId="4" borderId="0" xfId="0" applyFont="1" applyFill="1" applyAlignment="1">
      <alignment horizontal="left" indent="2"/>
    </xf>
    <xf numFmtId="167" fontId="27" fillId="4" borderId="0" xfId="0" applyFont="1" applyFill="1" applyAlignment="1">
      <alignment horizontal="left" indent="4"/>
    </xf>
    <xf numFmtId="167" fontId="27" fillId="3" borderId="0" xfId="0" applyFont="1" applyFill="1" applyAlignment="1">
      <alignment horizontal="left" indent="2"/>
    </xf>
    <xf numFmtId="167" fontId="4" fillId="4" borderId="2" xfId="6" applyFont="1" applyFill="1" applyBorder="1" applyAlignment="1">
      <alignment horizontal="center" vertical="center" wrapText="1"/>
    </xf>
    <xf numFmtId="164" fontId="4" fillId="3" borderId="0" xfId="15" applyNumberFormat="1" applyFont="1" applyFill="1" applyBorder="1" applyAlignment="1" applyProtection="1">
      <alignment horizontal="right" indent="1"/>
    </xf>
    <xf numFmtId="164" fontId="4" fillId="4" borderId="0" xfId="15" applyNumberFormat="1" applyFont="1" applyFill="1" applyBorder="1" applyAlignment="1" applyProtection="1">
      <alignment horizontal="right" indent="1"/>
    </xf>
    <xf numFmtId="167" fontId="27" fillId="4" borderId="2" xfId="0" applyFont="1" applyFill="1" applyBorder="1"/>
    <xf numFmtId="3" fontId="32" fillId="4" borderId="0" xfId="0" applyNumberFormat="1" applyFont="1" applyFill="1"/>
    <xf numFmtId="167" fontId="2" fillId="3" borderId="5" xfId="0" applyFont="1" applyFill="1" applyBorder="1" applyAlignment="1">
      <alignment wrapText="1"/>
    </xf>
    <xf numFmtId="167" fontId="2" fillId="3" borderId="1" xfId="0" applyFont="1" applyFill="1" applyBorder="1" applyAlignment="1">
      <alignment wrapText="1"/>
    </xf>
    <xf numFmtId="167" fontId="4" fillId="4" borderId="2" xfId="6" applyFont="1" applyFill="1" applyBorder="1" applyAlignment="1">
      <alignment horizontal="center" wrapText="1"/>
    </xf>
    <xf numFmtId="168" fontId="4" fillId="3" borderId="0" xfId="0" applyNumberFormat="1" applyFont="1" applyFill="1" applyBorder="1" applyAlignment="1">
      <alignment horizontal="center" vertical="center" wrapText="1"/>
    </xf>
    <xf numFmtId="167" fontId="48" fillId="3" borderId="0" xfId="0" applyFont="1" applyFill="1" applyBorder="1" applyAlignment="1">
      <alignment vertical="center" wrapText="1"/>
    </xf>
    <xf numFmtId="167" fontId="0" fillId="3" borderId="0" xfId="0" applyFill="1" applyBorder="1" applyAlignment="1">
      <alignment vertical="center"/>
    </xf>
    <xf numFmtId="17" fontId="4" fillId="3" borderId="0" xfId="0" applyNumberFormat="1" applyFont="1" applyFill="1" applyBorder="1" applyAlignment="1">
      <alignment horizontal="center" vertical="center" wrapText="1"/>
    </xf>
    <xf numFmtId="167" fontId="33" fillId="3" borderId="8" xfId="0" applyFont="1" applyFill="1" applyBorder="1" applyAlignment="1">
      <alignment horizontal="center" vertical="center" wrapText="1"/>
    </xf>
    <xf numFmtId="167" fontId="4" fillId="3" borderId="8" xfId="0" applyFont="1" applyFill="1" applyBorder="1" applyAlignment="1">
      <alignment horizontal="left" vertical="center" wrapText="1"/>
    </xf>
    <xf numFmtId="167" fontId="4" fillId="3" borderId="8" xfId="0" applyFont="1" applyFill="1" applyBorder="1" applyAlignment="1">
      <alignment horizontal="center" vertical="center" wrapText="1"/>
    </xf>
    <xf numFmtId="17" fontId="4" fillId="3" borderId="8" xfId="0" applyNumberFormat="1" applyFont="1" applyFill="1" applyBorder="1" applyAlignment="1">
      <alignment horizontal="center" vertical="center" wrapText="1"/>
    </xf>
    <xf numFmtId="167" fontId="4" fillId="3" borderId="9" xfId="0" applyFont="1" applyFill="1" applyBorder="1" applyAlignment="1">
      <alignment horizontal="center" vertical="top" wrapText="1"/>
    </xf>
    <xf numFmtId="167" fontId="4" fillId="4" borderId="13" xfId="0" applyFont="1" applyFill="1" applyBorder="1" applyAlignment="1">
      <alignment vertical="center" wrapText="1"/>
    </xf>
    <xf numFmtId="167" fontId="4" fillId="4" borderId="2" xfId="6" applyFont="1" applyFill="1" applyBorder="1" applyAlignment="1">
      <alignment horizontal="left" wrapText="1"/>
    </xf>
    <xf numFmtId="167" fontId="4" fillId="4" borderId="6" xfId="6" applyFont="1" applyFill="1" applyBorder="1" applyAlignment="1">
      <alignment horizontal="left" wrapText="1"/>
    </xf>
    <xf numFmtId="164" fontId="3" fillId="3" borderId="3" xfId="15" applyNumberFormat="1" applyFont="1" applyFill="1" applyBorder="1" applyAlignment="1">
      <alignment horizontal="right"/>
    </xf>
    <xf numFmtId="167" fontId="3" fillId="4" borderId="0" xfId="6" applyFont="1" applyFill="1" applyAlignment="1">
      <alignment wrapText="1"/>
    </xf>
    <xf numFmtId="3" fontId="3" fillId="3" borderId="0" xfId="6" applyNumberFormat="1" applyFont="1" applyFill="1"/>
    <xf numFmtId="3" fontId="3" fillId="4" borderId="0" xfId="6" applyNumberFormat="1" applyFont="1" applyFill="1" applyAlignment="1">
      <alignment horizontal="center"/>
    </xf>
    <xf numFmtId="167" fontId="2" fillId="4" borderId="0" xfId="6" applyFont="1" applyFill="1" applyAlignment="1">
      <alignment wrapText="1"/>
    </xf>
    <xf numFmtId="167" fontId="2" fillId="4" borderId="0" xfId="6" applyFont="1" applyFill="1" applyAlignment="1">
      <alignment horizontal="center"/>
    </xf>
    <xf numFmtId="3" fontId="2" fillId="3" borderId="0" xfId="6" applyNumberFormat="1" applyFont="1" applyFill="1"/>
    <xf numFmtId="4" fontId="3" fillId="3" borderId="0" xfId="6" applyNumberFormat="1" applyFont="1" applyFill="1"/>
    <xf numFmtId="164" fontId="3" fillId="3" borderId="0" xfId="15" applyNumberFormat="1" applyFont="1" applyFill="1"/>
    <xf numFmtId="167" fontId="3" fillId="3" borderId="0" xfId="6" applyFont="1" applyFill="1" applyAlignment="1">
      <alignment horizontal="center"/>
    </xf>
    <xf numFmtId="3" fontId="25" fillId="3" borderId="0" xfId="6" applyNumberFormat="1" applyFill="1"/>
    <xf numFmtId="3" fontId="0" fillId="3" borderId="0" xfId="0" applyNumberFormat="1" applyFill="1"/>
    <xf numFmtId="3" fontId="7" fillId="3" borderId="0" xfId="0" applyNumberFormat="1" applyFont="1" applyFill="1" applyAlignment="1">
      <alignment horizontal="left"/>
    </xf>
    <xf numFmtId="167" fontId="4" fillId="4" borderId="0" xfId="6" applyFont="1" applyFill="1" applyAlignment="1">
      <alignment horizontal="left" wrapText="1"/>
    </xf>
    <xf numFmtId="164" fontId="7" fillId="3" borderId="0" xfId="15" applyNumberFormat="1" applyFont="1" applyFill="1" applyBorder="1" applyAlignment="1">
      <alignment horizontal="right"/>
    </xf>
    <xf numFmtId="169" fontId="27" fillId="3" borderId="0" xfId="0" applyNumberFormat="1" applyFont="1" applyFill="1"/>
    <xf numFmtId="166" fontId="27" fillId="3" borderId="0" xfId="15" applyNumberFormat="1" applyFont="1" applyFill="1" applyBorder="1"/>
    <xf numFmtId="167" fontId="4" fillId="4" borderId="0" xfId="6" applyFont="1" applyFill="1" applyAlignment="1">
      <alignment horizontal="left" wrapText="1" indent="1"/>
    </xf>
    <xf numFmtId="167" fontId="0" fillId="3" borderId="0" xfId="0" applyFill="1"/>
    <xf numFmtId="167" fontId="3" fillId="4" borderId="0" xfId="6" applyFont="1" applyFill="1" applyAlignment="1">
      <alignment horizontal="left" wrapText="1" indent="1"/>
    </xf>
    <xf numFmtId="167" fontId="4" fillId="3" borderId="0" xfId="0" applyFont="1" applyFill="1" applyBorder="1" applyAlignment="1">
      <alignment horizontal="left" vertical="top" wrapText="1"/>
    </xf>
    <xf numFmtId="167" fontId="4" fillId="3" borderId="9" xfId="0" applyFont="1" applyFill="1" applyBorder="1" applyAlignment="1">
      <alignment horizontal="left" vertical="center" wrapText="1"/>
    </xf>
    <xf numFmtId="167" fontId="4" fillId="3" borderId="9" xfId="0" applyFont="1" applyFill="1" applyBorder="1" applyAlignment="1">
      <alignment horizontal="center" vertical="top" wrapText="1"/>
    </xf>
    <xf numFmtId="167" fontId="4" fillId="3" borderId="9" xfId="0" applyFont="1" applyFill="1" applyBorder="1" applyAlignment="1">
      <alignment horizontal="center" vertical="center"/>
    </xf>
    <xf numFmtId="17" fontId="4" fillId="3" borderId="9" xfId="0" applyNumberFormat="1" applyFont="1" applyFill="1" applyBorder="1" applyAlignment="1">
      <alignment horizontal="center" vertical="center" wrapText="1"/>
    </xf>
    <xf numFmtId="167" fontId="4" fillId="3" borderId="8" xfId="0" applyFont="1" applyFill="1" applyBorder="1" applyAlignment="1">
      <alignment horizontal="left" vertical="top" wrapText="1"/>
    </xf>
    <xf numFmtId="167" fontId="4" fillId="3" borderId="8" xfId="0" applyFont="1" applyFill="1" applyBorder="1" applyAlignment="1">
      <alignment horizontal="center" vertical="center"/>
    </xf>
    <xf numFmtId="167" fontId="33" fillId="3" borderId="9" xfId="0" applyFont="1" applyFill="1" applyBorder="1" applyAlignment="1">
      <alignment horizontal="center" vertical="center" wrapText="1"/>
    </xf>
    <xf numFmtId="165" fontId="3" fillId="3" borderId="3" xfId="6" applyNumberFormat="1" applyFont="1" applyFill="1" applyBorder="1" applyAlignment="1">
      <alignment horizontal="right"/>
    </xf>
    <xf numFmtId="165" fontId="3" fillId="3" borderId="15" xfId="6" applyNumberFormat="1" applyFont="1" applyFill="1" applyBorder="1" applyAlignment="1">
      <alignment horizontal="right"/>
    </xf>
    <xf numFmtId="165" fontId="3" fillId="3" borderId="14" xfId="6" applyNumberFormat="1" applyFont="1" applyFill="1" applyBorder="1" applyAlignment="1">
      <alignment horizontal="right"/>
    </xf>
    <xf numFmtId="167" fontId="3" fillId="3" borderId="0" xfId="6" applyFont="1" applyFill="1" applyAlignment="1">
      <alignment horizontal="center" vertical="center"/>
    </xf>
    <xf numFmtId="165" fontId="3" fillId="3" borderId="16" xfId="6" applyNumberFormat="1" applyFont="1" applyFill="1" applyBorder="1" applyAlignment="1">
      <alignment horizontal="right"/>
    </xf>
    <xf numFmtId="165" fontId="3" fillId="4" borderId="16" xfId="6" applyNumberFormat="1" applyFont="1" applyFill="1" applyBorder="1" applyAlignment="1">
      <alignment horizontal="right"/>
    </xf>
    <xf numFmtId="164" fontId="3" fillId="3" borderId="5" xfId="15" applyNumberFormat="1" applyFont="1" applyFill="1" applyBorder="1" applyAlignment="1">
      <alignment horizontal="right"/>
    </xf>
    <xf numFmtId="164" fontId="27" fillId="3" borderId="0" xfId="0" applyNumberFormat="1" applyFont="1" applyFill="1"/>
    <xf numFmtId="165" fontId="3" fillId="3" borderId="4" xfId="6" applyNumberFormat="1" applyFont="1" applyFill="1" applyBorder="1" applyAlignment="1">
      <alignment horizontal="right"/>
    </xf>
    <xf numFmtId="167" fontId="8" fillId="3" borderId="0" xfId="0" applyFont="1" applyFill="1" applyBorder="1" applyAlignment="1">
      <alignment horizontal="left" vertical="center" wrapText="1"/>
    </xf>
    <xf numFmtId="167" fontId="4" fillId="3" borderId="8" xfId="0" applyFont="1" applyFill="1" applyBorder="1" applyAlignment="1">
      <alignment horizontal="center" vertical="center" wrapText="1"/>
    </xf>
    <xf numFmtId="167" fontId="4" fillId="3" borderId="0" xfId="0" applyFont="1" applyFill="1" applyBorder="1" applyAlignment="1">
      <alignment horizontal="center" vertical="center" wrapText="1"/>
    </xf>
    <xf numFmtId="167" fontId="4" fillId="3" borderId="9" xfId="0" applyFont="1" applyFill="1" applyBorder="1" applyAlignment="1">
      <alignment horizontal="center" vertical="center" wrapText="1"/>
    </xf>
    <xf numFmtId="167" fontId="4" fillId="3" borderId="8" xfId="0" quotePrefix="1" applyFont="1" applyFill="1" applyBorder="1" applyAlignment="1">
      <alignment horizontal="center" vertical="top"/>
    </xf>
    <xf numFmtId="167" fontId="4" fillId="3" borderId="8" xfId="0" quotePrefix="1" applyFont="1" applyFill="1" applyBorder="1" applyAlignment="1">
      <alignment vertical="top"/>
    </xf>
    <xf numFmtId="167" fontId="4" fillId="3" borderId="9" xfId="0" quotePrefix="1" applyFont="1" applyFill="1" applyBorder="1" applyAlignment="1">
      <alignment horizontal="center" vertical="top"/>
    </xf>
    <xf numFmtId="167" fontId="4" fillId="3" borderId="9" xfId="0" quotePrefix="1" applyFont="1" applyFill="1" applyBorder="1" applyAlignment="1">
      <alignment vertical="top"/>
    </xf>
    <xf numFmtId="167" fontId="3" fillId="4" borderId="0" xfId="0" applyFont="1" applyFill="1" applyAlignment="1">
      <alignment horizontal="left" wrapText="1"/>
    </xf>
    <xf numFmtId="165" fontId="3" fillId="3" borderId="4" xfId="0" applyNumberFormat="1" applyFont="1" applyFill="1" applyBorder="1" applyAlignment="1">
      <alignment horizontal="right"/>
    </xf>
    <xf numFmtId="165" fontId="3" fillId="3" borderId="3" xfId="0" applyNumberFormat="1" applyFont="1" applyFill="1" applyBorder="1" applyAlignment="1">
      <alignment horizontal="right"/>
    </xf>
    <xf numFmtId="165" fontId="3" fillId="3" borderId="5" xfId="0" applyNumberFormat="1" applyFont="1" applyFill="1" applyBorder="1" applyAlignment="1">
      <alignment horizontal="right"/>
    </xf>
    <xf numFmtId="165" fontId="3" fillId="4" borderId="5" xfId="0" applyNumberFormat="1" applyFont="1" applyFill="1" applyBorder="1" applyAlignment="1">
      <alignment horizontal="right"/>
    </xf>
    <xf numFmtId="167" fontId="3" fillId="3" borderId="1" xfId="0" applyFont="1" applyFill="1" applyBorder="1" applyAlignment="1">
      <alignment horizontal="right"/>
    </xf>
    <xf numFmtId="167" fontId="2" fillId="4" borderId="0" xfId="0" applyFont="1" applyFill="1" applyAlignment="1">
      <alignment horizontal="left" wrapText="1"/>
    </xf>
    <xf numFmtId="167" fontId="5" fillId="3" borderId="0" xfId="0" applyFont="1" applyFill="1" applyAlignment="1">
      <alignment wrapText="1"/>
    </xf>
    <xf numFmtId="167" fontId="44" fillId="3" borderId="0" xfId="0" applyFont="1" applyFill="1" applyBorder="1" applyAlignment="1">
      <alignment horizontal="left" vertical="center" wrapText="1"/>
    </xf>
    <xf numFmtId="167" fontId="44" fillId="3" borderId="9" xfId="0" applyFont="1" applyFill="1" applyBorder="1" applyAlignment="1">
      <alignment horizontal="left" vertical="center" wrapText="1"/>
    </xf>
    <xf numFmtId="167" fontId="44" fillId="3" borderId="8" xfId="0" applyFont="1" applyFill="1" applyBorder="1" applyAlignment="1">
      <alignment horizontal="left" vertical="center" wrapText="1"/>
    </xf>
    <xf numFmtId="167" fontId="5" fillId="4" borderId="2" xfId="0" applyFont="1" applyFill="1" applyBorder="1" applyAlignment="1">
      <alignment horizontal="center" vertical="center" wrapText="1"/>
    </xf>
    <xf numFmtId="167" fontId="5" fillId="4" borderId="2" xfId="0" applyFont="1" applyFill="1" applyBorder="1" applyAlignment="1">
      <alignment horizontal="center" vertical="center"/>
    </xf>
    <xf numFmtId="167" fontId="27" fillId="3" borderId="9" xfId="0" applyFont="1" applyFill="1" applyBorder="1" applyAlignment="1">
      <alignment horizontal="center" vertical="center"/>
    </xf>
    <xf numFmtId="167" fontId="33" fillId="3" borderId="8" xfId="1" applyFont="1" applyFill="1" applyBorder="1" applyAlignment="1">
      <alignment vertical="center" wrapText="1"/>
    </xf>
    <xf numFmtId="167" fontId="33" fillId="3" borderId="0" xfId="1" applyFont="1" applyFill="1" applyBorder="1" applyAlignment="1">
      <alignment vertical="center" wrapText="1"/>
    </xf>
    <xf numFmtId="167" fontId="18" fillId="3" borderId="9" xfId="0" applyFont="1" applyFill="1" applyBorder="1"/>
    <xf numFmtId="167" fontId="5" fillId="3" borderId="9" xfId="0" applyFont="1" applyFill="1" applyBorder="1"/>
    <xf numFmtId="167" fontId="5" fillId="3" borderId="9" xfId="0" applyFont="1" applyFill="1" applyBorder="1" applyAlignment="1">
      <alignment horizontal="center"/>
    </xf>
    <xf numFmtId="167" fontId="8" fillId="3" borderId="0" xfId="0" applyFont="1" applyFill="1" applyBorder="1"/>
    <xf numFmtId="167" fontId="4" fillId="3" borderId="8" xfId="0" applyFont="1" applyFill="1" applyBorder="1" applyAlignment="1">
      <alignment horizontal="left" vertical="top" wrapText="1"/>
    </xf>
    <xf numFmtId="167" fontId="4" fillId="3" borderId="9" xfId="0" applyFont="1" applyFill="1" applyBorder="1" applyAlignment="1">
      <alignment horizontal="center" vertical="top"/>
    </xf>
    <xf numFmtId="167" fontId="34" fillId="3" borderId="9" xfId="1" applyFont="1" applyFill="1" applyBorder="1"/>
    <xf numFmtId="167" fontId="27" fillId="0" borderId="0" xfId="0" applyFont="1" applyFill="1"/>
    <xf numFmtId="167" fontId="4" fillId="4" borderId="2" xfId="0" applyFont="1" applyFill="1" applyBorder="1" applyAlignment="1">
      <alignment horizontal="center" vertical="center"/>
    </xf>
    <xf numFmtId="167" fontId="33" fillId="3" borderId="0" xfId="1" applyFont="1" applyFill="1" applyBorder="1" applyAlignment="1">
      <alignment horizontal="left" vertical="center" wrapText="1"/>
    </xf>
    <xf numFmtId="167" fontId="33" fillId="3" borderId="9" xfId="1" applyFont="1" applyFill="1" applyBorder="1" applyAlignment="1">
      <alignment horizontal="left" vertical="center" wrapText="1"/>
    </xf>
    <xf numFmtId="167" fontId="33" fillId="3" borderId="9" xfId="1" applyFont="1" applyFill="1" applyBorder="1" applyAlignment="1">
      <alignment horizontal="left" vertical="center" wrapText="1"/>
    </xf>
    <xf numFmtId="167" fontId="33" fillId="3" borderId="8" xfId="1" applyFont="1" applyFill="1" applyBorder="1" applyAlignment="1">
      <alignment horizontal="left" vertical="center" wrapText="1"/>
    </xf>
    <xf numFmtId="167" fontId="33" fillId="3" borderId="8" xfId="1" applyFont="1" applyFill="1" applyBorder="1"/>
    <xf numFmtId="167" fontId="33" fillId="3" borderId="0" xfId="1" applyFont="1" applyFill="1" applyBorder="1"/>
    <xf numFmtId="167" fontId="33" fillId="3" borderId="8" xfId="1" applyFont="1" applyFill="1" applyBorder="1" applyAlignment="1">
      <alignment horizontal="left" vertical="center" wrapText="1"/>
    </xf>
    <xf numFmtId="167" fontId="33" fillId="3" borderId="13" xfId="1" applyFont="1" applyFill="1" applyBorder="1" applyAlignment="1">
      <alignment horizontal="left" vertical="center" wrapText="1"/>
    </xf>
    <xf numFmtId="167" fontId="33" fillId="3" borderId="8" xfId="1" applyFont="1" applyFill="1" applyBorder="1" applyAlignment="1">
      <alignment horizontal="left" vertical="center" wrapText="1"/>
    </xf>
    <xf numFmtId="167" fontId="33" fillId="3" borderId="8" xfId="1" applyFont="1" applyFill="1" applyBorder="1" applyAlignment="1">
      <alignment horizontal="left" vertical="center" wrapText="1"/>
    </xf>
    <xf numFmtId="167" fontId="33" fillId="3" borderId="0" xfId="1" applyFont="1" applyFill="1" applyBorder="1" applyAlignment="1">
      <alignment horizontal="left" vertical="center" wrapText="1"/>
    </xf>
    <xf numFmtId="167" fontId="33" fillId="3" borderId="9" xfId="1" applyFont="1" applyFill="1" applyBorder="1" applyAlignment="1">
      <alignment horizontal="left" vertical="center" wrapText="1"/>
    </xf>
    <xf numFmtId="167" fontId="5" fillId="2" borderId="9" xfId="14" applyFont="1" applyFill="1" applyBorder="1" applyAlignment="1">
      <alignment horizontal="left" vertical="center"/>
    </xf>
    <xf numFmtId="167" fontId="33" fillId="0" borderId="8" xfId="1" applyFont="1" applyFill="1" applyBorder="1" applyAlignment="1">
      <alignment horizontal="left" vertical="center" wrapText="1"/>
    </xf>
    <xf numFmtId="167" fontId="33" fillId="0" borderId="0" xfId="1" applyFont="1" applyFill="1" applyBorder="1" applyAlignment="1">
      <alignment horizontal="left" vertical="center" wrapText="1"/>
    </xf>
    <xf numFmtId="167" fontId="33" fillId="0" borderId="8" xfId="1" applyFont="1" applyFill="1" applyBorder="1" applyAlignment="1">
      <alignment vertical="center" wrapText="1"/>
    </xf>
    <xf numFmtId="167" fontId="33" fillId="0" borderId="9" xfId="1" applyFont="1" applyFill="1" applyBorder="1" applyAlignment="1">
      <alignment vertical="center" wrapText="1"/>
    </xf>
    <xf numFmtId="167" fontId="33" fillId="0" borderId="8" xfId="1" applyFont="1" applyFill="1" applyBorder="1" applyAlignment="1">
      <alignment vertical="center"/>
    </xf>
    <xf numFmtId="167" fontId="33" fillId="0" borderId="9" xfId="1" applyFont="1" applyFill="1" applyBorder="1" applyAlignment="1">
      <alignment vertical="center"/>
    </xf>
    <xf numFmtId="167" fontId="33" fillId="3" borderId="8" xfId="0" applyFont="1" applyFill="1" applyBorder="1" applyAlignment="1">
      <alignment horizontal="center" vertical="center" wrapText="1"/>
    </xf>
    <xf numFmtId="167" fontId="33" fillId="3" borderId="0" xfId="0" applyFont="1" applyFill="1" applyBorder="1" applyAlignment="1">
      <alignment horizontal="center" vertical="center" wrapText="1"/>
    </xf>
    <xf numFmtId="167" fontId="33" fillId="3" borderId="9" xfId="0" applyFont="1" applyFill="1" applyBorder="1" applyAlignment="1">
      <alignment horizontal="center" vertical="center" wrapText="1"/>
    </xf>
    <xf numFmtId="167" fontId="4" fillId="3" borderId="0" xfId="0" applyFont="1" applyFill="1" applyBorder="1" applyAlignment="1">
      <alignment horizontal="center" vertical="center" wrapText="1"/>
    </xf>
    <xf numFmtId="167" fontId="4" fillId="3" borderId="0" xfId="0" applyFont="1" applyFill="1" applyAlignment="1">
      <alignment horizontal="left" vertical="center" wrapText="1"/>
    </xf>
    <xf numFmtId="167" fontId="33" fillId="3" borderId="8" xfId="1" applyFont="1" applyFill="1" applyBorder="1" applyAlignment="1">
      <alignment wrapText="1"/>
    </xf>
    <xf numFmtId="167" fontId="33" fillId="3" borderId="0" xfId="1" applyFont="1" applyFill="1" applyBorder="1" applyAlignment="1">
      <alignment wrapText="1"/>
    </xf>
    <xf numFmtId="167" fontId="33" fillId="3" borderId="0" xfId="1" applyFont="1" applyFill="1" applyBorder="1" applyAlignment="1" applyProtection="1">
      <alignment vertical="center" wrapText="1"/>
    </xf>
    <xf numFmtId="167" fontId="33" fillId="3" borderId="9" xfId="1" applyFont="1" applyFill="1" applyBorder="1"/>
    <xf numFmtId="167" fontId="5" fillId="2" borderId="0" xfId="14" applyFont="1" applyFill="1" applyBorder="1" applyAlignment="1">
      <alignment horizontal="left" vertical="center"/>
    </xf>
    <xf numFmtId="167" fontId="5" fillId="2" borderId="8" xfId="14" applyFont="1" applyFill="1" applyBorder="1" applyAlignment="1">
      <alignment horizontal="left" vertical="center"/>
    </xf>
    <xf numFmtId="167" fontId="8" fillId="3" borderId="0" xfId="0" applyFont="1" applyFill="1" applyBorder="1" applyAlignment="1">
      <alignment horizontal="left"/>
    </xf>
    <xf numFmtId="167" fontId="5" fillId="3" borderId="9" xfId="0" applyFont="1" applyFill="1" applyBorder="1" applyAlignment="1">
      <alignment horizontal="left"/>
    </xf>
    <xf numFmtId="167" fontId="5" fillId="3" borderId="9" xfId="0" applyFont="1" applyFill="1" applyBorder="1" applyAlignment="1">
      <alignment horizontal="left" wrapText="1"/>
    </xf>
    <xf numFmtId="167" fontId="18" fillId="3" borderId="9" xfId="0" applyFont="1" applyFill="1" applyBorder="1" applyAlignment="1">
      <alignment horizontal="left"/>
    </xf>
    <xf numFmtId="167" fontId="8" fillId="3" borderId="0" xfId="0" applyFont="1" applyFill="1" applyAlignment="1">
      <alignment horizontal="left"/>
    </xf>
    <xf numFmtId="167" fontId="5" fillId="3" borderId="0" xfId="0" applyFont="1" applyFill="1" applyBorder="1" applyAlignment="1">
      <alignment horizontal="left"/>
    </xf>
    <xf numFmtId="167" fontId="5" fillId="3" borderId="0" xfId="0" applyFont="1" applyFill="1" applyBorder="1" applyAlignment="1">
      <alignment horizontal="left" wrapText="1"/>
    </xf>
    <xf numFmtId="167" fontId="18" fillId="3" borderId="0" xfId="0" applyFont="1" applyFill="1" applyBorder="1" applyAlignment="1">
      <alignment horizontal="left"/>
    </xf>
    <xf numFmtId="167" fontId="33" fillId="3" borderId="9" xfId="1" applyFont="1" applyFill="1" applyBorder="1" applyAlignment="1">
      <alignment vertical="center" wrapText="1"/>
    </xf>
    <xf numFmtId="167" fontId="4" fillId="3" borderId="9" xfId="1" applyFont="1" applyFill="1" applyBorder="1" applyAlignment="1">
      <alignment horizontal="left" wrapText="1"/>
    </xf>
    <xf numFmtId="167" fontId="33" fillId="3" borderId="9" xfId="1" applyFont="1" applyFill="1" applyBorder="1" applyAlignment="1">
      <alignment wrapText="1"/>
    </xf>
    <xf numFmtId="167" fontId="4" fillId="3" borderId="9" xfId="1" applyFont="1" applyFill="1" applyBorder="1" applyAlignment="1">
      <alignment horizontal="left" vertical="center" wrapText="1"/>
    </xf>
    <xf numFmtId="167" fontId="33" fillId="3" borderId="0" xfId="0" applyFont="1" applyFill="1" applyBorder="1" applyAlignment="1">
      <alignment horizontal="center" vertical="center"/>
    </xf>
    <xf numFmtId="167" fontId="27" fillId="3" borderId="9" xfId="0" applyFont="1" applyFill="1" applyBorder="1" applyAlignment="1">
      <alignment vertical="center"/>
    </xf>
    <xf numFmtId="167" fontId="27" fillId="3" borderId="9" xfId="0" applyFont="1" applyFill="1" applyBorder="1" applyAlignment="1">
      <alignment vertical="center" wrapText="1"/>
    </xf>
    <xf numFmtId="167" fontId="32" fillId="3" borderId="9" xfId="0" applyFont="1" applyFill="1" applyBorder="1" applyAlignment="1">
      <alignment vertical="center" wrapText="1"/>
    </xf>
    <xf numFmtId="167" fontId="32" fillId="3" borderId="9" xfId="0" applyFont="1" applyFill="1" applyBorder="1" applyAlignment="1">
      <alignment horizontal="left" vertical="center" wrapText="1"/>
    </xf>
    <xf numFmtId="167" fontId="27" fillId="3" borderId="9" xfId="0" applyFont="1" applyFill="1" applyBorder="1" applyAlignment="1">
      <alignment horizontal="center" vertical="center" wrapText="1"/>
    </xf>
    <xf numFmtId="167" fontId="8" fillId="3" borderId="0" xfId="0" applyFont="1" applyFill="1" applyBorder="1" applyAlignment="1">
      <alignment horizontal="left" vertical="top"/>
    </xf>
    <xf numFmtId="167" fontId="5" fillId="3" borderId="9" xfId="0" applyFont="1" applyFill="1" applyBorder="1" applyAlignment="1">
      <alignment horizontal="left" vertical="top"/>
    </xf>
    <xf numFmtId="167" fontId="18" fillId="3" borderId="9" xfId="0" applyFont="1" applyFill="1" applyBorder="1" applyAlignment="1">
      <alignment horizontal="left" vertical="top"/>
    </xf>
    <xf numFmtId="167" fontId="8" fillId="3" borderId="0" xfId="0" applyFont="1" applyFill="1" applyAlignment="1">
      <alignment horizontal="left" vertical="top"/>
    </xf>
    <xf numFmtId="167" fontId="5" fillId="2" borderId="0" xfId="14" applyFont="1" applyFill="1" applyBorder="1" applyAlignment="1">
      <alignment horizontal="left" vertical="top"/>
    </xf>
    <xf numFmtId="167" fontId="27" fillId="3" borderId="9" xfId="0" applyFont="1" applyFill="1" applyBorder="1" applyAlignment="1">
      <alignment horizontal="left" vertical="center" wrapText="1"/>
    </xf>
    <xf numFmtId="167" fontId="5" fillId="2" borderId="8" xfId="14" applyFont="1" applyFill="1" applyBorder="1" applyAlignment="1">
      <alignment horizontal="left" vertical="top"/>
    </xf>
    <xf numFmtId="167" fontId="5" fillId="3" borderId="8" xfId="0" applyFont="1" applyFill="1" applyBorder="1" applyAlignment="1">
      <alignment horizontal="left" vertical="top"/>
    </xf>
    <xf numFmtId="167" fontId="18" fillId="3" borderId="8" xfId="0" applyFont="1" applyFill="1" applyBorder="1" applyAlignment="1">
      <alignment horizontal="left" vertical="top"/>
    </xf>
    <xf numFmtId="167" fontId="27" fillId="3" borderId="0" xfId="0" applyFont="1" applyFill="1" applyAlignment="1">
      <alignment vertical="top" wrapText="1"/>
    </xf>
    <xf numFmtId="167" fontId="32" fillId="3" borderId="0" xfId="0" applyFont="1" applyFill="1" applyAlignment="1">
      <alignment vertical="top" wrapText="1"/>
    </xf>
    <xf numFmtId="167" fontId="49" fillId="3" borderId="0" xfId="1" applyFont="1" applyFill="1" applyBorder="1" applyAlignment="1">
      <alignment vertical="top" wrapText="1"/>
    </xf>
    <xf numFmtId="167" fontId="27" fillId="3" borderId="0" xfId="0" applyFont="1" applyFill="1" applyBorder="1" applyAlignment="1">
      <alignment horizontal="left" vertical="center" wrapText="1"/>
    </xf>
    <xf numFmtId="167" fontId="27" fillId="3" borderId="8" xfId="0" applyFont="1" applyFill="1" applyBorder="1" applyAlignment="1">
      <alignment horizontal="left" vertical="center" wrapText="1"/>
    </xf>
    <xf numFmtId="167" fontId="32" fillId="3" borderId="9" xfId="0" applyFont="1" applyFill="1" applyBorder="1" applyAlignment="1">
      <alignment vertical="top" wrapText="1"/>
    </xf>
    <xf numFmtId="167" fontId="5" fillId="3" borderId="0" xfId="0" applyFont="1" applyFill="1" applyBorder="1" applyAlignment="1">
      <alignment horizontal="left" vertical="top"/>
    </xf>
    <xf numFmtId="167" fontId="18" fillId="3" borderId="0" xfId="0" applyFont="1" applyFill="1" applyBorder="1" applyAlignment="1">
      <alignment horizontal="left" vertical="top"/>
    </xf>
    <xf numFmtId="167" fontId="33" fillId="3" borderId="13" xfId="0" applyFont="1" applyFill="1" applyBorder="1" applyAlignment="1">
      <alignment horizontal="left" vertical="center" wrapText="1"/>
    </xf>
    <xf numFmtId="167" fontId="33" fillId="3" borderId="9" xfId="0" applyFont="1" applyFill="1" applyBorder="1" applyAlignment="1">
      <alignment horizontal="left" vertical="center" wrapText="1"/>
    </xf>
    <xf numFmtId="167" fontId="33" fillId="3" borderId="8" xfId="0" applyFont="1" applyFill="1" applyBorder="1" applyAlignment="1">
      <alignment horizontal="left" vertical="center" wrapText="1"/>
    </xf>
    <xf numFmtId="167" fontId="33" fillId="3" borderId="0" xfId="0" applyFont="1" applyFill="1" applyBorder="1" applyAlignment="1">
      <alignment horizontal="left" vertical="center" wrapText="1"/>
    </xf>
    <xf numFmtId="167" fontId="18" fillId="3" borderId="9" xfId="0" applyFont="1" applyFill="1" applyBorder="1" applyAlignment="1">
      <alignment horizontal="center" vertical="top"/>
    </xf>
    <xf numFmtId="167" fontId="18" fillId="3" borderId="0" xfId="0" applyFont="1" applyFill="1" applyBorder="1" applyAlignment="1">
      <alignment horizontal="center" vertical="top"/>
    </xf>
    <xf numFmtId="167" fontId="27" fillId="3" borderId="0" xfId="0" applyFont="1" applyFill="1" applyBorder="1" applyAlignment="1">
      <alignment horizontal="left"/>
    </xf>
    <xf numFmtId="167" fontId="19" fillId="3" borderId="0" xfId="0" applyFont="1" applyFill="1" applyBorder="1" applyAlignment="1">
      <alignment horizontal="left" vertical="center"/>
    </xf>
    <xf numFmtId="167" fontId="5" fillId="0" borderId="0" xfId="0" applyFont="1" applyFill="1" applyAlignment="1">
      <alignment horizontal="left" vertical="center"/>
    </xf>
    <xf numFmtId="167" fontId="5" fillId="0" borderId="0" xfId="0" applyFont="1" applyFill="1" applyAlignment="1">
      <alignment horizontal="left"/>
    </xf>
    <xf numFmtId="167" fontId="4" fillId="0" borderId="0" xfId="0" applyFont="1" applyFill="1" applyAlignment="1">
      <alignment horizontal="left"/>
    </xf>
    <xf numFmtId="167" fontId="20" fillId="3" borderId="0" xfId="0" applyFont="1" applyFill="1" applyBorder="1" applyAlignment="1">
      <alignment horizontal="left" vertical="top"/>
    </xf>
    <xf numFmtId="167" fontId="4" fillId="4" borderId="2" xfId="0" applyFont="1" applyFill="1" applyBorder="1" applyAlignment="1">
      <alignment vertical="center"/>
    </xf>
    <xf numFmtId="17" fontId="4" fillId="3" borderId="13" xfId="0" quotePrefix="1" applyNumberFormat="1" applyFont="1" applyFill="1" applyBorder="1" applyAlignment="1">
      <alignment horizontal="center" vertical="center" wrapText="1"/>
    </xf>
    <xf numFmtId="17" fontId="4" fillId="3" borderId="9" xfId="0" quotePrefix="1" applyNumberFormat="1" applyFont="1" applyFill="1" applyBorder="1" applyAlignment="1">
      <alignment horizontal="center" vertical="center" wrapText="1"/>
    </xf>
    <xf numFmtId="167" fontId="19" fillId="4" borderId="0" xfId="0" applyFont="1" applyFill="1" applyBorder="1" applyAlignment="1">
      <alignment horizontal="left" vertical="center" wrapText="1"/>
    </xf>
    <xf numFmtId="167" fontId="50" fillId="3" borderId="0" xfId="0" applyFont="1" applyFill="1" applyBorder="1" applyAlignment="1">
      <alignment horizontal="left"/>
    </xf>
    <xf numFmtId="167" fontId="19" fillId="4" borderId="0" xfId="0" applyFont="1" applyFill="1" applyAlignment="1">
      <alignment horizontal="left" vertical="center" wrapText="1"/>
    </xf>
    <xf numFmtId="167" fontId="51" fillId="3" borderId="0" xfId="0" applyFont="1" applyFill="1" applyBorder="1" applyAlignment="1">
      <alignment horizontal="left"/>
    </xf>
    <xf numFmtId="167" fontId="19" fillId="4" borderId="0" xfId="0" applyFont="1" applyFill="1" applyBorder="1" applyAlignment="1">
      <alignment horizontal="left" vertical="center"/>
    </xf>
    <xf numFmtId="167" fontId="50" fillId="3" borderId="0" xfId="0" applyFont="1" applyFill="1" applyAlignment="1">
      <alignment horizontal="left"/>
    </xf>
    <xf numFmtId="167" fontId="19" fillId="4" borderId="0" xfId="0" applyFont="1" applyFill="1" applyAlignment="1">
      <alignment horizontal="left" vertical="center"/>
    </xf>
    <xf numFmtId="167" fontId="19" fillId="3" borderId="0" xfId="0" applyFont="1" applyFill="1" applyAlignment="1">
      <alignment horizontal="left" vertical="center"/>
    </xf>
    <xf numFmtId="167" fontId="26" fillId="0" borderId="0" xfId="0" applyFont="1" applyFill="1" applyAlignment="1">
      <alignment horizontal="center" vertical="center"/>
    </xf>
    <xf numFmtId="167" fontId="32" fillId="0" borderId="0" xfId="0" applyFont="1" applyFill="1"/>
    <xf numFmtId="167" fontId="5" fillId="4" borderId="2" xfId="0" applyFont="1" applyFill="1" applyBorder="1" applyAlignment="1">
      <alignment horizontal="left" vertical="center" wrapText="1"/>
    </xf>
    <xf numFmtId="167" fontId="27" fillId="3" borderId="0" xfId="0" applyFont="1" applyFill="1" applyAlignment="1">
      <alignment horizontal="left" vertical="center"/>
    </xf>
    <xf numFmtId="167" fontId="4" fillId="4" borderId="12" xfId="0" applyFont="1" applyFill="1" applyBorder="1" applyAlignment="1">
      <alignment horizontal="left" vertical="center" wrapText="1"/>
    </xf>
    <xf numFmtId="167" fontId="4" fillId="4" borderId="2" xfId="0" applyFont="1" applyFill="1" applyBorder="1" applyAlignment="1">
      <alignment horizontal="left" vertical="center" wrapText="1"/>
    </xf>
    <xf numFmtId="165" fontId="3" fillId="3" borderId="3" xfId="0" applyNumberFormat="1" applyFont="1" applyFill="1" applyBorder="1" applyAlignment="1">
      <alignment horizontal="right"/>
    </xf>
    <xf numFmtId="167" fontId="27" fillId="4" borderId="2" xfId="0" applyFont="1" applyFill="1" applyBorder="1" applyAlignment="1">
      <alignment vertical="center"/>
    </xf>
    <xf numFmtId="167" fontId="0" fillId="0" borderId="0" xfId="0" applyAlignment="1">
      <alignment wrapText="1"/>
    </xf>
    <xf numFmtId="167" fontId="4" fillId="5" borderId="2" xfId="0" applyFont="1" applyFill="1" applyBorder="1" applyAlignment="1">
      <alignment horizontal="left" vertical="center" wrapText="1"/>
    </xf>
    <xf numFmtId="167" fontId="50" fillId="3" borderId="0" xfId="0" applyFont="1" applyFill="1" applyBorder="1" applyAlignment="1">
      <alignment horizontal="center" vertical="center"/>
    </xf>
    <xf numFmtId="167" fontId="4" fillId="4" borderId="25" xfId="0" applyFont="1" applyFill="1" applyBorder="1" applyAlignment="1">
      <alignment horizontal="left" vertical="center" wrapText="1"/>
    </xf>
    <xf numFmtId="167" fontId="4" fillId="4" borderId="26" xfId="0" applyFont="1" applyFill="1" applyBorder="1" applyAlignment="1">
      <alignment horizontal="left"/>
    </xf>
    <xf numFmtId="167" fontId="4" fillId="3" borderId="0" xfId="0" applyFont="1" applyFill="1" applyAlignment="1">
      <alignment horizontal="left" vertical="center" wrapText="1"/>
    </xf>
    <xf numFmtId="167" fontId="2" fillId="4" borderId="2" xfId="6" applyFont="1" applyFill="1" applyBorder="1" applyAlignment="1">
      <alignment horizontal="left" vertical="center" wrapText="1"/>
    </xf>
    <xf numFmtId="167" fontId="3" fillId="4" borderId="2" xfId="6" applyFont="1" applyFill="1" applyBorder="1" applyAlignment="1">
      <alignment horizontal="left" vertical="center" wrapText="1"/>
    </xf>
    <xf numFmtId="167" fontId="4" fillId="4" borderId="2" xfId="6" applyFont="1" applyFill="1" applyBorder="1" applyAlignment="1">
      <alignment horizontal="left" vertical="center" wrapText="1"/>
    </xf>
    <xf numFmtId="165" fontId="3" fillId="0" borderId="4" xfId="6" applyNumberFormat="1" applyFont="1" applyFill="1" applyBorder="1" applyAlignment="1">
      <alignment horizontal="right"/>
    </xf>
    <xf numFmtId="167" fontId="27" fillId="4" borderId="2" xfId="0" applyFont="1" applyFill="1" applyBorder="1" applyAlignment="1">
      <alignment horizontal="left" vertical="center"/>
    </xf>
    <xf numFmtId="167" fontId="27" fillId="3" borderId="0" xfId="0" applyFont="1" applyFill="1" applyBorder="1" applyAlignment="1">
      <alignment horizontal="left" vertical="center"/>
    </xf>
    <xf numFmtId="167" fontId="27" fillId="4" borderId="2" xfId="0" applyFont="1" applyFill="1" applyBorder="1" applyAlignment="1">
      <alignment horizontal="left" vertical="center" wrapText="1"/>
    </xf>
    <xf numFmtId="167" fontId="3" fillId="4" borderId="0" xfId="6" applyFont="1" applyFill="1" applyBorder="1" applyAlignment="1">
      <alignment horizontal="left" vertical="center" wrapText="1"/>
    </xf>
    <xf numFmtId="165" fontId="3" fillId="3" borderId="0" xfId="6" applyNumberFormat="1" applyFont="1" applyFill="1" applyBorder="1" applyAlignment="1">
      <alignment horizontal="right" vertical="center"/>
    </xf>
    <xf numFmtId="167" fontId="4" fillId="4" borderId="6" xfId="6" applyFont="1" applyFill="1" applyBorder="1" applyAlignment="1">
      <alignment horizontal="left" vertical="center" wrapText="1"/>
    </xf>
    <xf numFmtId="165" fontId="3" fillId="3" borderId="3" xfId="6" applyNumberFormat="1" applyFont="1" applyFill="1" applyBorder="1" applyAlignment="1">
      <alignment horizontal="right"/>
    </xf>
    <xf numFmtId="167" fontId="52" fillId="3" borderId="0" xfId="0" applyFont="1" applyFill="1" applyBorder="1"/>
    <xf numFmtId="165" fontId="11" fillId="3" borderId="0" xfId="6" applyNumberFormat="1" applyFont="1" applyFill="1" applyBorder="1" applyAlignment="1">
      <alignment horizontal="left"/>
    </xf>
    <xf numFmtId="165" fontId="3" fillId="3" borderId="8" xfId="6" applyNumberFormat="1" applyFont="1" applyFill="1" applyBorder="1" applyAlignment="1">
      <alignment horizontal="right"/>
    </xf>
    <xf numFmtId="167" fontId="27" fillId="3" borderId="0" xfId="0" applyFont="1" applyFill="1" applyAlignment="1">
      <alignment horizontal="left"/>
    </xf>
    <xf numFmtId="167" fontId="4" fillId="3" borderId="0" xfId="6" applyFont="1" applyFill="1" applyAlignment="1">
      <alignment horizontal="left" vertical="center" wrapText="1"/>
    </xf>
    <xf numFmtId="165" fontId="3" fillId="0" borderId="17" xfId="6" applyNumberFormat="1" applyFont="1" applyFill="1" applyBorder="1" applyAlignment="1">
      <alignment horizontal="right"/>
    </xf>
    <xf numFmtId="165" fontId="3" fillId="0" borderId="16" xfId="6" applyNumberFormat="1" applyFont="1" applyFill="1" applyBorder="1" applyAlignment="1">
      <alignment horizontal="right"/>
    </xf>
    <xf numFmtId="165" fontId="3" fillId="4" borderId="16" xfId="6" applyNumberFormat="1" applyFont="1" applyFill="1" applyBorder="1" applyAlignment="1">
      <alignment horizontal="right"/>
    </xf>
    <xf numFmtId="167" fontId="3" fillId="4" borderId="0" xfId="6" applyFont="1" applyFill="1" applyAlignment="1">
      <alignment horizontal="left" vertical="center" wrapText="1"/>
    </xf>
    <xf numFmtId="167" fontId="4" fillId="3" borderId="0" xfId="6" applyFont="1" applyFill="1" applyAlignment="1">
      <alignment horizontal="left" vertical="center"/>
    </xf>
    <xf numFmtId="9" fontId="3" fillId="3" borderId="4" xfId="15" applyFont="1" applyFill="1" applyBorder="1" applyAlignment="1">
      <alignment horizontal="right" vertical="center"/>
    </xf>
    <xf numFmtId="164" fontId="3" fillId="3" borderId="3" xfId="15" applyNumberFormat="1" applyFont="1" applyFill="1" applyBorder="1" applyAlignment="1">
      <alignment horizontal="right" vertical="center"/>
    </xf>
    <xf numFmtId="9" fontId="3" fillId="3" borderId="5" xfId="15" applyFont="1" applyFill="1" applyBorder="1" applyAlignment="1">
      <alignment horizontal="right" vertical="center"/>
    </xf>
    <xf numFmtId="9" fontId="27" fillId="3" borderId="0" xfId="0" applyNumberFormat="1" applyFont="1" applyFill="1" applyAlignment="1">
      <alignment vertical="center"/>
    </xf>
    <xf numFmtId="10" fontId="27" fillId="3" borderId="0" xfId="0" applyNumberFormat="1" applyFont="1" applyFill="1" applyAlignment="1">
      <alignment vertical="center"/>
    </xf>
    <xf numFmtId="165" fontId="3" fillId="3" borderId="1" xfId="6" applyNumberFormat="1" applyFont="1" applyFill="1" applyBorder="1" applyAlignment="1">
      <alignment horizontal="right" vertical="center"/>
    </xf>
    <xf numFmtId="165" fontId="3" fillId="3" borderId="3" xfId="6" applyNumberFormat="1" applyFont="1" applyFill="1" applyBorder="1" applyAlignment="1">
      <alignment horizontal="right" vertical="center"/>
    </xf>
    <xf numFmtId="164" fontId="3" fillId="3" borderId="5" xfId="15" applyNumberFormat="1" applyFont="1" applyFill="1" applyBorder="1" applyAlignment="1">
      <alignment horizontal="right" vertical="center"/>
    </xf>
    <xf numFmtId="164" fontId="3" fillId="3" borderId="1" xfId="15" applyNumberFormat="1" applyFont="1" applyFill="1" applyBorder="1" applyAlignment="1">
      <alignment horizontal="right" vertical="center"/>
    </xf>
    <xf numFmtId="164" fontId="27" fillId="3" borderId="0" xfId="0" applyNumberFormat="1" applyFont="1" applyFill="1" applyAlignment="1">
      <alignment vertical="center"/>
    </xf>
    <xf numFmtId="165" fontId="3" fillId="3" borderId="3" xfId="6" applyNumberFormat="1" applyFont="1" applyFill="1" applyBorder="1" applyAlignment="1">
      <alignment horizontal="right" vertical="center"/>
    </xf>
    <xf numFmtId="165" fontId="3" fillId="3" borderId="4" xfId="6" applyNumberFormat="1" applyFont="1" applyFill="1" applyBorder="1" applyAlignment="1">
      <alignment horizontal="right" vertical="center"/>
    </xf>
    <xf numFmtId="165" fontId="3" fillId="3" borderId="3" xfId="6" applyNumberFormat="1" applyFont="1" applyFill="1" applyBorder="1" applyAlignment="1">
      <alignment horizontal="right" vertical="center"/>
    </xf>
    <xf numFmtId="165" fontId="3" fillId="3" borderId="5" xfId="6" applyNumberFormat="1" applyFont="1" applyFill="1" applyBorder="1" applyAlignment="1">
      <alignment horizontal="left" vertical="center"/>
    </xf>
    <xf numFmtId="165" fontId="3" fillId="3" borderId="1" xfId="6" applyNumberFormat="1" applyFont="1" applyFill="1" applyBorder="1" applyAlignment="1">
      <alignment horizontal="right" vertical="center"/>
    </xf>
    <xf numFmtId="164" fontId="27" fillId="0" borderId="0" xfId="0" applyNumberFormat="1" applyFont="1" applyAlignment="1">
      <alignment horizontal="right" vertical="center"/>
    </xf>
    <xf numFmtId="3" fontId="3" fillId="3" borderId="1" xfId="6" applyNumberFormat="1" applyFont="1" applyFill="1" applyBorder="1" applyAlignment="1">
      <alignment horizontal="right" vertical="center"/>
    </xf>
    <xf numFmtId="164" fontId="27" fillId="3" borderId="0" xfId="0" applyNumberFormat="1" applyFont="1" applyFill="1" applyBorder="1" applyAlignment="1">
      <alignment vertical="center"/>
    </xf>
    <xf numFmtId="3" fontId="3" fillId="3" borderId="0" xfId="6" applyNumberFormat="1" applyFont="1" applyFill="1" applyAlignment="1">
      <alignment horizontal="right" vertical="center"/>
    </xf>
    <xf numFmtId="165" fontId="3" fillId="3" borderId="0" xfId="6" applyNumberFormat="1" applyFont="1" applyFill="1" applyAlignment="1">
      <alignment horizontal="right" vertical="center"/>
    </xf>
    <xf numFmtId="9" fontId="3" fillId="3" borderId="1" xfId="15" applyFont="1" applyFill="1" applyBorder="1" applyAlignment="1">
      <alignment horizontal="right" vertical="center"/>
    </xf>
    <xf numFmtId="164" fontId="27" fillId="3" borderId="0" xfId="15" applyNumberFormat="1" applyFont="1" applyFill="1" applyBorder="1" applyAlignment="1">
      <alignment vertical="center"/>
    </xf>
    <xf numFmtId="165" fontId="3" fillId="3" borderId="4" xfId="6" applyNumberFormat="1" applyFont="1" applyFill="1" applyBorder="1" applyAlignment="1">
      <alignment horizontal="right" vertical="center"/>
    </xf>
    <xf numFmtId="167" fontId="20" fillId="3" borderId="0" xfId="0" applyFont="1" applyFill="1" applyBorder="1" applyAlignment="1">
      <alignment horizontal="left" vertical="center"/>
    </xf>
    <xf numFmtId="167" fontId="4" fillId="4" borderId="2" xfId="6" applyFont="1" applyFill="1" applyBorder="1" applyAlignment="1">
      <alignment horizontal="left" vertical="center" wrapText="1"/>
    </xf>
    <xf numFmtId="167" fontId="4" fillId="3" borderId="0" xfId="0" applyFont="1" applyFill="1" applyAlignment="1">
      <alignment horizontal="left"/>
    </xf>
    <xf numFmtId="167" fontId="4" fillId="3" borderId="0" xfId="0" applyFont="1" applyFill="1" applyBorder="1" applyAlignment="1">
      <alignment horizontal="left"/>
    </xf>
    <xf numFmtId="167" fontId="32" fillId="3" borderId="0" xfId="0" applyFont="1" applyFill="1" applyBorder="1"/>
    <xf numFmtId="167" fontId="54" fillId="3" borderId="0" xfId="0" applyFont="1" applyFill="1" applyBorder="1" applyAlignment="1">
      <alignment vertical="top"/>
    </xf>
    <xf numFmtId="167" fontId="32" fillId="3" borderId="0" xfId="0" applyFont="1" applyFill="1" applyBorder="1" applyAlignment="1">
      <alignment vertical="top"/>
    </xf>
    <xf numFmtId="167" fontId="5" fillId="3" borderId="0" xfId="0" applyFont="1" applyFill="1" applyBorder="1" applyAlignment="1">
      <alignment horizontal="left" vertical="center"/>
    </xf>
    <xf numFmtId="165" fontId="2" fillId="3" borderId="0" xfId="6" applyNumberFormat="1" applyFont="1" applyFill="1" applyBorder="1" applyAlignment="1">
      <alignment horizontal="right"/>
    </xf>
    <xf numFmtId="167" fontId="4" fillId="4" borderId="8" xfId="6" applyFont="1" applyFill="1" applyBorder="1" applyAlignment="1">
      <alignment horizontal="left" wrapText="1"/>
    </xf>
    <xf numFmtId="167" fontId="4" fillId="4" borderId="26" xfId="0" applyFont="1" applyFill="1" applyBorder="1" applyAlignment="1">
      <alignment horizontal="left" vertical="center" wrapText="1"/>
    </xf>
    <xf numFmtId="167" fontId="4" fillId="4" borderId="12" xfId="0" applyFont="1" applyFill="1" applyBorder="1" applyAlignment="1">
      <alignment horizontal="left" vertical="center" wrapText="1"/>
    </xf>
    <xf numFmtId="165" fontId="4" fillId="3" borderId="0" xfId="0" applyNumberFormat="1" applyFont="1" applyFill="1" applyBorder="1" applyAlignment="1">
      <alignment horizontal="left"/>
    </xf>
    <xf numFmtId="167" fontId="4" fillId="4" borderId="2" xfId="6" applyFont="1" applyFill="1" applyBorder="1" applyAlignment="1">
      <alignment horizontal="left" vertical="center" wrapText="1"/>
    </xf>
    <xf numFmtId="165" fontId="3" fillId="3" borderId="0" xfId="6" applyNumberFormat="1" applyFont="1" applyFill="1" applyBorder="1" applyAlignment="1">
      <alignment horizontal="left" vertical="center"/>
    </xf>
    <xf numFmtId="167" fontId="4" fillId="4" borderId="2" xfId="0" applyFont="1" applyFill="1" applyBorder="1" applyAlignment="1">
      <alignment horizontal="left" vertical="center"/>
    </xf>
    <xf numFmtId="167" fontId="3" fillId="3" borderId="0" xfId="6" applyFont="1" applyFill="1" applyAlignment="1">
      <alignment horizontal="left" vertical="center" wrapText="1"/>
    </xf>
    <xf numFmtId="167" fontId="4" fillId="4" borderId="6" xfId="0" applyFont="1" applyFill="1" applyBorder="1" applyAlignment="1">
      <alignment horizontal="left" vertical="center" wrapText="1"/>
    </xf>
    <xf numFmtId="165" fontId="3" fillId="3" borderId="1" xfId="6" applyNumberFormat="1" applyFont="1" applyFill="1" applyBorder="1" applyAlignment="1">
      <alignment horizontal="left"/>
    </xf>
    <xf numFmtId="165" fontId="3" fillId="3" borderId="1" xfId="6" applyNumberFormat="1" applyFont="1" applyFill="1" applyBorder="1" applyAlignment="1">
      <alignment horizontal="left" vertical="center"/>
    </xf>
    <xf numFmtId="167" fontId="4" fillId="4" borderId="2" xfId="6" applyFont="1" applyFill="1" applyBorder="1" applyAlignment="1">
      <alignment horizontal="left" wrapText="1"/>
    </xf>
    <xf numFmtId="167" fontId="4" fillId="4" borderId="2" xfId="0" applyFont="1" applyFill="1" applyBorder="1" applyAlignment="1">
      <alignment horizontal="left" vertical="center" wrapText="1"/>
    </xf>
    <xf numFmtId="167" fontId="4" fillId="4" borderId="7" xfId="0" applyFont="1" applyFill="1" applyBorder="1" applyAlignment="1">
      <alignment horizontal="left" vertical="center" wrapText="1"/>
    </xf>
    <xf numFmtId="167" fontId="4" fillId="4" borderId="2" xfId="0" applyFont="1" applyFill="1" applyBorder="1" applyAlignment="1">
      <alignment horizontal="left" vertical="center" wrapText="1"/>
    </xf>
    <xf numFmtId="167" fontId="4" fillId="3" borderId="0" xfId="0" applyFont="1" applyFill="1" applyAlignment="1">
      <alignment horizontal="left" vertical="center" wrapText="1"/>
    </xf>
    <xf numFmtId="167" fontId="4" fillId="3" borderId="0" xfId="0" applyFont="1" applyFill="1" applyAlignment="1">
      <alignment horizontal="left" vertical="center"/>
    </xf>
    <xf numFmtId="167" fontId="2" fillId="4" borderId="0" xfId="0" applyFont="1" applyFill="1" applyBorder="1" applyAlignment="1">
      <alignment wrapText="1"/>
    </xf>
    <xf numFmtId="165" fontId="3" fillId="3" borderId="0" xfId="0" applyNumberFormat="1" applyFont="1" applyFill="1" applyBorder="1" applyAlignment="1">
      <alignment horizontal="right"/>
    </xf>
    <xf numFmtId="165" fontId="3" fillId="4" borderId="0" xfId="0" applyNumberFormat="1" applyFont="1" applyFill="1" applyBorder="1" applyAlignment="1">
      <alignment horizontal="right"/>
    </xf>
    <xf numFmtId="167" fontId="2" fillId="0" borderId="0" xfId="0" applyFont="1" applyFill="1" applyBorder="1" applyAlignment="1">
      <alignment wrapText="1"/>
    </xf>
    <xf numFmtId="165" fontId="3" fillId="0" borderId="0" xfId="0" applyNumberFormat="1" applyFont="1" applyFill="1" applyBorder="1" applyAlignment="1">
      <alignment horizontal="right"/>
    </xf>
    <xf numFmtId="167" fontId="3" fillId="4" borderId="2" xfId="0" applyFont="1" applyFill="1" applyBorder="1" applyAlignment="1">
      <alignment horizontal="left" vertical="center" wrapText="1"/>
    </xf>
    <xf numFmtId="167" fontId="3" fillId="4" borderId="34" xfId="0" applyFont="1" applyFill="1" applyBorder="1" applyAlignment="1">
      <alignment horizontal="left" wrapText="1"/>
    </xf>
    <xf numFmtId="167" fontId="3" fillId="4" borderId="33" xfId="6" applyFont="1" applyFill="1" applyBorder="1" applyAlignment="1">
      <alignment horizontal="left" vertical="center" wrapText="1"/>
    </xf>
    <xf numFmtId="167" fontId="3" fillId="4" borderId="37" xfId="6" applyFont="1" applyFill="1" applyBorder="1" applyAlignment="1">
      <alignment vertical="center" wrapText="1"/>
    </xf>
    <xf numFmtId="167" fontId="4" fillId="4" borderId="10" xfId="0" applyFont="1" applyFill="1" applyBorder="1" applyAlignment="1">
      <alignment horizontal="left" vertical="center" wrapText="1"/>
    </xf>
    <xf numFmtId="167" fontId="3" fillId="4" borderId="34" xfId="6" applyFont="1" applyFill="1" applyBorder="1" applyAlignment="1">
      <alignment horizontal="left" wrapText="1"/>
    </xf>
    <xf numFmtId="3" fontId="3" fillId="3" borderId="34" xfId="6" applyNumberFormat="1" applyFont="1" applyFill="1" applyBorder="1" applyAlignment="1">
      <alignment horizontal="right"/>
    </xf>
    <xf numFmtId="9" fontId="3" fillId="3" borderId="34" xfId="15" applyFont="1" applyFill="1" applyBorder="1" applyAlignment="1">
      <alignment horizontal="right"/>
    </xf>
    <xf numFmtId="9" fontId="3" fillId="3" borderId="0" xfId="15" applyFont="1" applyFill="1" applyBorder="1" applyAlignment="1">
      <alignment horizontal="right"/>
    </xf>
    <xf numFmtId="9" fontId="3" fillId="4" borderId="0" xfId="15" applyFont="1" applyFill="1" applyBorder="1" applyAlignment="1">
      <alignment horizontal="right"/>
    </xf>
    <xf numFmtId="167" fontId="2" fillId="4" borderId="34" xfId="0" applyFont="1" applyFill="1" applyBorder="1" applyAlignment="1">
      <alignment wrapText="1"/>
    </xf>
    <xf numFmtId="167" fontId="2" fillId="0" borderId="34" xfId="0" applyFont="1" applyFill="1" applyBorder="1" applyAlignment="1">
      <alignment wrapText="1"/>
    </xf>
    <xf numFmtId="167" fontId="20" fillId="3" borderId="0" xfId="0" applyFont="1" applyFill="1" applyBorder="1" applyAlignment="1">
      <alignment horizontal="left"/>
    </xf>
    <xf numFmtId="3" fontId="3" fillId="3" borderId="39" xfId="6" applyNumberFormat="1" applyFont="1" applyFill="1" applyBorder="1" applyAlignment="1">
      <alignment horizontal="right"/>
    </xf>
    <xf numFmtId="9" fontId="3" fillId="3" borderId="41" xfId="15" applyFont="1" applyFill="1" applyBorder="1" applyAlignment="1">
      <alignment horizontal="right"/>
    </xf>
    <xf numFmtId="9" fontId="3" fillId="3" borderId="38" xfId="15" applyFont="1" applyFill="1" applyBorder="1" applyAlignment="1">
      <alignment horizontal="right"/>
    </xf>
    <xf numFmtId="9" fontId="3" fillId="4" borderId="38" xfId="15" applyFont="1" applyFill="1" applyBorder="1" applyAlignment="1">
      <alignment horizontal="right"/>
    </xf>
    <xf numFmtId="167" fontId="3" fillId="3" borderId="0" xfId="6" applyFont="1" applyFill="1" applyBorder="1" applyAlignment="1">
      <alignment horizontal="right"/>
    </xf>
    <xf numFmtId="167" fontId="3" fillId="4" borderId="43" xfId="6" applyFont="1" applyFill="1" applyBorder="1" applyAlignment="1">
      <alignment horizontal="left" wrapText="1"/>
    </xf>
    <xf numFmtId="3" fontId="3" fillId="3" borderId="38" xfId="6" applyNumberFormat="1" applyFont="1" applyFill="1" applyBorder="1" applyAlignment="1">
      <alignment horizontal="right"/>
    </xf>
    <xf numFmtId="3" fontId="3" fillId="0" borderId="42" xfId="6" applyNumberFormat="1" applyFont="1" applyFill="1" applyBorder="1" applyAlignment="1">
      <alignment horizontal="right"/>
    </xf>
    <xf numFmtId="167" fontId="4" fillId="4" borderId="44" xfId="6" applyFont="1" applyFill="1" applyBorder="1" applyAlignment="1">
      <alignment horizontal="left"/>
    </xf>
    <xf numFmtId="167" fontId="4" fillId="4" borderId="44" xfId="0" applyFont="1" applyFill="1" applyBorder="1" applyAlignment="1">
      <alignment horizontal="left" vertical="center" wrapText="1"/>
    </xf>
    <xf numFmtId="167" fontId="3" fillId="4" borderId="44" xfId="6" applyFont="1" applyFill="1" applyBorder="1" applyAlignment="1">
      <alignment horizontal="left" wrapText="1"/>
    </xf>
    <xf numFmtId="167" fontId="4" fillId="4" borderId="44" xfId="6" applyFont="1" applyFill="1" applyBorder="1" applyAlignment="1">
      <alignment horizontal="left" vertical="center" wrapText="1"/>
    </xf>
    <xf numFmtId="167" fontId="27" fillId="4" borderId="0" xfId="0" applyFont="1" applyFill="1" applyAlignment="1">
      <alignment vertical="center" wrapText="1"/>
    </xf>
    <xf numFmtId="167" fontId="27" fillId="4" borderId="0" xfId="0" quotePrefix="1" applyFont="1" applyFill="1" applyAlignment="1">
      <alignment horizontal="justify" vertical="top" wrapText="1"/>
    </xf>
    <xf numFmtId="167" fontId="27" fillId="4" borderId="0" xfId="0" applyFont="1" applyFill="1" applyAlignment="1">
      <alignment vertical="top" wrapText="1"/>
    </xf>
    <xf numFmtId="3" fontId="27" fillId="3" borderId="0" xfId="0" applyNumberFormat="1" applyFont="1" applyFill="1" applyAlignment="1">
      <alignment horizontal="right" vertical="center"/>
    </xf>
    <xf numFmtId="165" fontId="27" fillId="3" borderId="0" xfId="0" applyNumberFormat="1" applyFont="1" applyFill="1" applyAlignment="1">
      <alignment horizontal="right" vertical="center"/>
    </xf>
    <xf numFmtId="16" fontId="27" fillId="3" borderId="0" xfId="0" quotePrefix="1" applyNumberFormat="1" applyFont="1" applyFill="1" applyAlignment="1">
      <alignment horizontal="right" vertical="center"/>
    </xf>
    <xf numFmtId="167" fontId="27" fillId="3" borderId="0" xfId="0" applyFont="1" applyFill="1" applyAlignment="1">
      <alignment horizontal="right" vertical="center"/>
    </xf>
    <xf numFmtId="2" fontId="27" fillId="3" borderId="0" xfId="0" applyNumberFormat="1" applyFont="1" applyFill="1" applyAlignment="1">
      <alignment horizontal="right" vertical="center"/>
    </xf>
    <xf numFmtId="17" fontId="27" fillId="3" borderId="0" xfId="0" quotePrefix="1" applyNumberFormat="1" applyFont="1" applyFill="1" applyAlignment="1">
      <alignment horizontal="right" vertical="center" wrapText="1"/>
    </xf>
    <xf numFmtId="167" fontId="27" fillId="3" borderId="0" xfId="0" applyFont="1" applyFill="1" applyAlignment="1">
      <alignment horizontal="right" vertical="center" wrapText="1"/>
    </xf>
    <xf numFmtId="167" fontId="27" fillId="3" borderId="0" xfId="0" quotePrefix="1" applyFont="1" applyFill="1" applyAlignment="1">
      <alignment horizontal="right" vertical="center" wrapText="1"/>
    </xf>
    <xf numFmtId="167" fontId="27" fillId="3" borderId="0" xfId="0" quotePrefix="1" applyFont="1" applyFill="1" applyAlignment="1">
      <alignment horizontal="right" vertical="center"/>
    </xf>
    <xf numFmtId="167" fontId="32" fillId="3" borderId="0" xfId="0" applyFont="1" applyFill="1" applyAlignment="1">
      <alignment horizontal="right" vertical="center"/>
    </xf>
    <xf numFmtId="167" fontId="6" fillId="3" borderId="0" xfId="0" applyFont="1" applyFill="1"/>
    <xf numFmtId="167" fontId="27" fillId="3" borderId="0" xfId="6" applyFont="1" applyFill="1" applyAlignment="1">
      <alignment horizontal="left" wrapText="1"/>
    </xf>
    <xf numFmtId="165" fontId="27" fillId="3" borderId="0" xfId="6" applyNumberFormat="1" applyFont="1" applyFill="1" applyAlignment="1">
      <alignment horizontal="right"/>
    </xf>
    <xf numFmtId="167" fontId="27" fillId="3" borderId="0" xfId="0" applyFont="1" applyFill="1" applyAlignment="1"/>
    <xf numFmtId="167" fontId="4" fillId="4" borderId="44" xfId="6" applyFont="1" applyFill="1" applyBorder="1" applyAlignment="1">
      <alignment vertical="center" wrapText="1"/>
    </xf>
    <xf numFmtId="167" fontId="4" fillId="4" borderId="44" xfId="6" applyFont="1" applyFill="1" applyBorder="1" applyAlignment="1">
      <alignment horizontal="left" vertical="center" wrapText="1"/>
    </xf>
    <xf numFmtId="165" fontId="3" fillId="3" borderId="4" xfId="6" applyNumberFormat="1" applyFont="1" applyFill="1" applyBorder="1" applyAlignment="1">
      <alignment horizontal="left" vertical="center"/>
    </xf>
    <xf numFmtId="165" fontId="3" fillId="3" borderId="3" xfId="6" applyNumberFormat="1" applyFont="1" applyFill="1" applyBorder="1" applyAlignment="1">
      <alignment horizontal="left" vertical="center"/>
    </xf>
    <xf numFmtId="1" fontId="27" fillId="3" borderId="0" xfId="0" applyNumberFormat="1" applyFont="1" applyFill="1" applyAlignment="1">
      <alignment vertical="center"/>
    </xf>
    <xf numFmtId="167" fontId="2" fillId="4" borderId="0" xfId="6" applyFont="1" applyFill="1" applyAlignment="1">
      <alignment horizontal="left" vertical="center" wrapText="1"/>
    </xf>
    <xf numFmtId="167" fontId="3" fillId="4" borderId="0" xfId="0" applyFont="1" applyFill="1" applyAlignment="1">
      <alignment horizontal="center" vertical="center" wrapText="1"/>
    </xf>
    <xf numFmtId="167" fontId="27" fillId="3" borderId="0" xfId="0" applyNumberFormat="1" applyFont="1" applyFill="1" applyAlignment="1">
      <alignment vertical="center"/>
    </xf>
    <xf numFmtId="20" fontId="27" fillId="3" borderId="0" xfId="0" applyNumberFormat="1" applyFont="1" applyFill="1" applyAlignment="1">
      <alignment vertical="center"/>
    </xf>
    <xf numFmtId="49" fontId="4" fillId="4" borderId="2" xfId="0" applyNumberFormat="1" applyFont="1" applyFill="1" applyBorder="1" applyAlignment="1">
      <alignment horizontal="left" vertical="center" wrapText="1"/>
    </xf>
    <xf numFmtId="49" fontId="4" fillId="4" borderId="0" xfId="0" applyNumberFormat="1" applyFont="1" applyFill="1" applyAlignment="1">
      <alignment horizontal="center" wrapText="1"/>
    </xf>
    <xf numFmtId="2" fontId="4" fillId="4" borderId="0" xfId="0" applyNumberFormat="1" applyFont="1" applyFill="1" applyAlignment="1">
      <alignment horizontal="center" wrapText="1"/>
    </xf>
    <xf numFmtId="49" fontId="4" fillId="4" borderId="0" xfId="0" applyNumberFormat="1" applyFont="1" applyFill="1" applyAlignment="1"/>
    <xf numFmtId="3" fontId="27" fillId="3" borderId="0" xfId="0" applyNumberFormat="1" applyFont="1" applyFill="1" applyAlignment="1"/>
    <xf numFmtId="2" fontId="27" fillId="3" borderId="0" xfId="0" applyNumberFormat="1" applyFont="1" applyFill="1" applyAlignment="1"/>
    <xf numFmtId="49" fontId="4" fillId="4" borderId="0" xfId="0" applyNumberFormat="1" applyFont="1" applyFill="1" applyAlignment="1">
      <alignment wrapText="1"/>
    </xf>
    <xf numFmtId="49" fontId="4" fillId="4" borderId="0" xfId="0" applyNumberFormat="1" applyFont="1" applyFill="1" applyAlignment="1">
      <alignment horizontal="left"/>
    </xf>
    <xf numFmtId="3" fontId="27" fillId="4" borderId="0" xfId="0" applyNumberFormat="1" applyFont="1" applyFill="1" applyAlignment="1"/>
    <xf numFmtId="2" fontId="27" fillId="4" borderId="0" xfId="0" applyNumberFormat="1" applyFont="1" applyFill="1" applyAlignment="1"/>
    <xf numFmtId="165" fontId="3" fillId="4" borderId="0" xfId="6" applyNumberFormat="1" applyFont="1" applyFill="1" applyAlignment="1">
      <alignment horizontal="right" vertical="center"/>
    </xf>
    <xf numFmtId="4" fontId="27" fillId="3" borderId="0" xfId="0" applyNumberFormat="1" applyFont="1" applyFill="1" applyAlignment="1">
      <alignment vertical="center"/>
    </xf>
    <xf numFmtId="4" fontId="27" fillId="4" borderId="0" xfId="0" applyNumberFormat="1" applyFont="1" applyFill="1" applyAlignment="1">
      <alignment vertical="center"/>
    </xf>
    <xf numFmtId="4" fontId="27" fillId="4" borderId="0" xfId="0" applyNumberFormat="1" applyFont="1" applyFill="1" applyAlignment="1">
      <alignment horizontal="right" vertical="center"/>
    </xf>
    <xf numFmtId="4" fontId="3" fillId="3" borderId="0" xfId="6" applyNumberFormat="1" applyFont="1" applyFill="1" applyAlignment="1">
      <alignment horizontal="right" vertical="center"/>
    </xf>
    <xf numFmtId="4" fontId="27" fillId="0" borderId="0" xfId="0" applyNumberFormat="1" applyFont="1" applyFill="1"/>
    <xf numFmtId="167" fontId="3" fillId="4" borderId="43" xfId="0" applyFont="1" applyFill="1" applyBorder="1" applyAlignment="1">
      <alignment horizontal="left" vertical="center" wrapText="1"/>
    </xf>
    <xf numFmtId="2" fontId="27" fillId="3" borderId="0" xfId="0" applyNumberFormat="1" applyFont="1" applyFill="1" applyAlignment="1">
      <alignment vertical="center"/>
    </xf>
    <xf numFmtId="167" fontId="3" fillId="4" borderId="0" xfId="0" applyFont="1" applyFill="1" applyBorder="1" applyAlignment="1">
      <alignment horizontal="left" vertical="center" wrapText="1"/>
    </xf>
    <xf numFmtId="167" fontId="4" fillId="3" borderId="0" xfId="0" applyFont="1" applyFill="1" applyAlignment="1">
      <alignment horizontal="left" vertical="center"/>
    </xf>
    <xf numFmtId="167" fontId="4" fillId="4" borderId="44" xfId="6" applyFont="1" applyFill="1" applyBorder="1" applyAlignment="1">
      <alignment horizontal="left" vertical="center" wrapText="1"/>
    </xf>
    <xf numFmtId="167" fontId="4" fillId="4" borderId="44" xfId="6" applyFont="1" applyFill="1" applyBorder="1" applyAlignment="1">
      <alignment horizontal="left" vertical="center" wrapText="1"/>
    </xf>
    <xf numFmtId="167" fontId="3" fillId="4" borderId="44" xfId="6" applyFont="1" applyFill="1" applyBorder="1" applyAlignment="1">
      <alignment horizontal="left" vertical="center" wrapText="1"/>
    </xf>
    <xf numFmtId="167" fontId="4" fillId="4" borderId="44" xfId="6" applyFont="1" applyFill="1" applyBorder="1" applyAlignment="1">
      <alignment horizontal="left" vertical="center"/>
    </xf>
    <xf numFmtId="167" fontId="3" fillId="4" borderId="44" xfId="6" applyFont="1" applyFill="1" applyBorder="1" applyAlignment="1">
      <alignment vertical="center" wrapText="1"/>
    </xf>
    <xf numFmtId="167" fontId="27" fillId="4" borderId="44" xfId="0" applyFont="1" applyFill="1" applyBorder="1" applyAlignment="1">
      <alignment horizontal="center" vertical="center"/>
    </xf>
    <xf numFmtId="49" fontId="4" fillId="4" borderId="43" xfId="0" applyNumberFormat="1" applyFont="1" applyFill="1" applyBorder="1" applyAlignment="1">
      <alignment vertical="center" wrapText="1"/>
    </xf>
    <xf numFmtId="49" fontId="4" fillId="4" borderId="0" xfId="0" applyNumberFormat="1" applyFont="1" applyFill="1" applyBorder="1" applyAlignment="1">
      <alignment vertical="center" wrapText="1"/>
    </xf>
    <xf numFmtId="167" fontId="19" fillId="0" borderId="0" xfId="0" applyFont="1" applyFill="1" applyAlignment="1">
      <alignment horizontal="left" vertical="center"/>
    </xf>
    <xf numFmtId="167" fontId="52" fillId="3" borderId="0" xfId="0" applyFont="1" applyFill="1"/>
    <xf numFmtId="167" fontId="27" fillId="4" borderId="44" xfId="0" applyFont="1" applyFill="1" applyBorder="1" applyAlignment="1">
      <alignment horizontal="left" vertical="center"/>
    </xf>
    <xf numFmtId="167" fontId="4" fillId="3" borderId="0" xfId="0" applyFont="1" applyFill="1" applyAlignment="1">
      <alignment horizontal="left" vertical="center"/>
    </xf>
    <xf numFmtId="167" fontId="27" fillId="4" borderId="44" xfId="0" applyFont="1" applyFill="1" applyBorder="1" applyAlignment="1">
      <alignment horizontal="left" vertical="center"/>
    </xf>
    <xf numFmtId="167" fontId="4" fillId="4" borderId="6" xfId="6" applyFont="1" applyFill="1" applyBorder="1" applyAlignment="1">
      <alignment horizontal="left" vertical="center" wrapText="1"/>
    </xf>
    <xf numFmtId="167" fontId="55" fillId="3" borderId="0" xfId="6" applyFont="1" applyFill="1" applyAlignment="1">
      <alignment vertical="top"/>
    </xf>
    <xf numFmtId="0" fontId="4" fillId="4" borderId="44" xfId="0" applyNumberFormat="1" applyFont="1" applyFill="1" applyBorder="1" applyAlignment="1">
      <alignment horizontal="left" vertical="center" wrapText="1"/>
    </xf>
    <xf numFmtId="0" fontId="2" fillId="0" borderId="0" xfId="6" applyNumberFormat="1" applyFont="1" applyFill="1" applyAlignment="1">
      <alignment horizontal="left" vertical="top" wrapText="1"/>
    </xf>
    <xf numFmtId="0" fontId="2" fillId="0" borderId="0" xfId="6" applyNumberFormat="1" applyFont="1" applyFill="1" applyAlignment="1">
      <alignment horizontal="left" vertical="top"/>
    </xf>
    <xf numFmtId="167" fontId="3" fillId="4" borderId="2" xfId="6" applyFont="1" applyFill="1" applyBorder="1" applyAlignment="1">
      <alignment horizontal="left" vertical="center" wrapText="1"/>
    </xf>
    <xf numFmtId="167" fontId="4" fillId="3" borderId="0" xfId="0" applyFont="1" applyFill="1" applyAlignment="1">
      <alignment horizontal="left" vertical="center" wrapText="1"/>
    </xf>
    <xf numFmtId="167" fontId="4" fillId="3" borderId="0" xfId="0" applyFont="1" applyFill="1" applyAlignment="1">
      <alignment horizontal="left" vertical="center"/>
    </xf>
    <xf numFmtId="167" fontId="27" fillId="4" borderId="44" xfId="0" applyFont="1" applyFill="1" applyBorder="1" applyAlignment="1">
      <alignment horizontal="left" vertical="center"/>
    </xf>
    <xf numFmtId="167" fontId="3" fillId="4" borderId="44" xfId="6" applyFont="1" applyFill="1" applyBorder="1" applyAlignment="1">
      <alignment horizontal="left" vertical="center" wrapText="1"/>
    </xf>
    <xf numFmtId="167" fontId="4" fillId="4" borderId="44" xfId="6" applyFont="1" applyFill="1" applyBorder="1" applyAlignment="1">
      <alignment horizontal="left" vertical="center"/>
    </xf>
    <xf numFmtId="0" fontId="4" fillId="4" borderId="6" xfId="0" applyNumberFormat="1" applyFont="1" applyFill="1" applyBorder="1" applyAlignment="1">
      <alignment horizontal="left" vertical="center" wrapText="1"/>
    </xf>
    <xf numFmtId="0" fontId="4" fillId="4" borderId="12" xfId="0" applyNumberFormat="1" applyFont="1" applyFill="1" applyBorder="1" applyAlignment="1">
      <alignment horizontal="left" vertical="center" wrapText="1"/>
    </xf>
    <xf numFmtId="0" fontId="4" fillId="3" borderId="0" xfId="0" applyNumberFormat="1" applyFont="1" applyFill="1" applyAlignment="1">
      <alignment horizontal="left"/>
    </xf>
    <xf numFmtId="0" fontId="27" fillId="3" borderId="0" xfId="0" applyNumberFormat="1" applyFont="1" applyFill="1" applyAlignment="1">
      <alignment horizontal="left"/>
    </xf>
    <xf numFmtId="0" fontId="4" fillId="4" borderId="44" xfId="6" applyNumberFormat="1" applyFont="1" applyFill="1" applyBorder="1" applyAlignment="1">
      <alignment horizontal="left" vertical="center" wrapText="1"/>
    </xf>
    <xf numFmtId="0" fontId="3" fillId="4" borderId="44" xfId="6" applyNumberFormat="1" applyFont="1" applyFill="1" applyBorder="1" applyAlignment="1">
      <alignment horizontal="left" vertical="center" wrapText="1"/>
    </xf>
    <xf numFmtId="167" fontId="4" fillId="3" borderId="0" xfId="0" applyFont="1" applyFill="1" applyAlignment="1">
      <alignment horizontal="left" vertical="center" wrapText="1"/>
    </xf>
    <xf numFmtId="167" fontId="27" fillId="4" borderId="44" xfId="0" applyFont="1" applyFill="1" applyBorder="1" applyAlignment="1">
      <alignment horizontal="left" vertical="center"/>
    </xf>
    <xf numFmtId="167" fontId="4" fillId="4" borderId="44" xfId="6" applyFont="1" applyFill="1" applyBorder="1" applyAlignment="1">
      <alignment horizontal="left" vertical="center" wrapText="1"/>
    </xf>
    <xf numFmtId="167" fontId="3" fillId="4" borderId="44" xfId="6" applyFont="1" applyFill="1" applyBorder="1" applyAlignment="1">
      <alignment horizontal="left" vertical="center" wrapText="1"/>
    </xf>
    <xf numFmtId="167" fontId="4" fillId="4" borderId="6" xfId="6" applyFont="1" applyFill="1" applyBorder="1" applyAlignment="1">
      <alignment horizontal="left" vertical="center" wrapText="1"/>
    </xf>
    <xf numFmtId="0" fontId="4" fillId="4" borderId="44" xfId="6" applyNumberFormat="1" applyFont="1" applyFill="1" applyBorder="1" applyAlignment="1">
      <alignment horizontal="left" vertical="center" wrapText="1"/>
    </xf>
    <xf numFmtId="3" fontId="27" fillId="3" borderId="0" xfId="0" applyNumberFormat="1" applyFont="1" applyFill="1" applyAlignment="1">
      <alignment vertical="center"/>
    </xf>
    <xf numFmtId="165" fontId="3" fillId="3" borderId="5" xfId="6" applyNumberFormat="1" applyFont="1" applyFill="1" applyBorder="1" applyAlignment="1">
      <alignment horizontal="right" vertical="center"/>
    </xf>
    <xf numFmtId="0" fontId="3" fillId="4" borderId="44" xfId="0" applyNumberFormat="1" applyFont="1" applyFill="1" applyBorder="1" applyAlignment="1">
      <alignment horizontal="left" vertical="center" wrapText="1"/>
    </xf>
    <xf numFmtId="0" fontId="3" fillId="4" borderId="44" xfId="7" applyNumberFormat="1" applyFont="1" applyFill="1" applyBorder="1" applyAlignment="1">
      <alignment horizontal="left" vertical="center" wrapText="1"/>
    </xf>
    <xf numFmtId="167" fontId="54" fillId="3" borderId="0" xfId="0" applyFont="1" applyFill="1"/>
    <xf numFmtId="167" fontId="54" fillId="3" borderId="0" xfId="0" applyFont="1" applyFill="1" applyAlignment="1">
      <alignment vertical="top"/>
    </xf>
    <xf numFmtId="2" fontId="54" fillId="0" borderId="0" xfId="0" applyNumberFormat="1" applyFont="1" applyAlignment="1">
      <alignment vertical="top"/>
    </xf>
    <xf numFmtId="167" fontId="3" fillId="4" borderId="49" xfId="6" applyFont="1" applyFill="1" applyBorder="1" applyAlignment="1">
      <alignment horizontal="left" vertical="center" wrapText="1"/>
    </xf>
    <xf numFmtId="167" fontId="27" fillId="4" borderId="47" xfId="0" applyFont="1" applyFill="1" applyBorder="1" applyAlignment="1">
      <alignment horizontal="left" vertical="center"/>
    </xf>
    <xf numFmtId="2" fontId="27" fillId="3" borderId="50" xfId="0" applyNumberFormat="1" applyFont="1" applyFill="1" applyBorder="1" applyAlignment="1">
      <alignment vertical="center"/>
    </xf>
    <xf numFmtId="2" fontId="27" fillId="4" borderId="0" xfId="0" applyNumberFormat="1" applyFont="1" applyFill="1" applyAlignment="1">
      <alignment vertical="center"/>
    </xf>
    <xf numFmtId="2" fontId="27" fillId="4" borderId="50" xfId="0" applyNumberFormat="1" applyFont="1" applyFill="1" applyBorder="1" applyAlignment="1">
      <alignment vertical="center"/>
    </xf>
    <xf numFmtId="0" fontId="4" fillId="4" borderId="2" xfId="6" applyNumberFormat="1" applyFont="1" applyFill="1" applyBorder="1" applyAlignment="1">
      <alignment horizontal="left" vertical="center"/>
    </xf>
    <xf numFmtId="0" fontId="4" fillId="4" borderId="2" xfId="6" applyNumberFormat="1" applyFont="1" applyFill="1" applyBorder="1" applyAlignment="1">
      <alignment horizontal="left" vertical="center"/>
    </xf>
    <xf numFmtId="0" fontId="27" fillId="3" borderId="0" xfId="0" applyNumberFormat="1" applyFont="1" applyFill="1" applyAlignment="1">
      <alignment horizontal="left" vertical="center"/>
    </xf>
    <xf numFmtId="0" fontId="27" fillId="4" borderId="0" xfId="0" applyNumberFormat="1" applyFont="1" applyFill="1"/>
    <xf numFmtId="0" fontId="27" fillId="3" borderId="0" xfId="0" applyNumberFormat="1" applyFont="1" applyFill="1"/>
    <xf numFmtId="0" fontId="32" fillId="3" borderId="0" xfId="0" applyNumberFormat="1" applyFont="1" applyFill="1"/>
    <xf numFmtId="14" fontId="27" fillId="4" borderId="0" xfId="0" applyNumberFormat="1" applyFont="1" applyFill="1" applyAlignment="1">
      <alignment horizontal="left"/>
    </xf>
    <xf numFmtId="14" fontId="32" fillId="4" borderId="0" xfId="0" applyNumberFormat="1" applyFont="1" applyFill="1" applyAlignment="1">
      <alignment horizontal="left"/>
    </xf>
    <xf numFmtId="14" fontId="32" fillId="3" borderId="0" xfId="0" applyNumberFormat="1" applyFont="1" applyFill="1" applyAlignment="1">
      <alignment horizontal="left"/>
    </xf>
    <xf numFmtId="167" fontId="27" fillId="4" borderId="44" xfId="0" applyFont="1" applyFill="1" applyBorder="1" applyAlignment="1">
      <alignment horizontal="left" vertical="center" wrapText="1"/>
    </xf>
    <xf numFmtId="2" fontId="32" fillId="3" borderId="0" xfId="0" applyNumberFormat="1" applyFont="1" applyFill="1"/>
    <xf numFmtId="167" fontId="27" fillId="4" borderId="0" xfId="0" applyFont="1" applyFill="1" applyAlignment="1">
      <alignment vertical="center"/>
    </xf>
    <xf numFmtId="167" fontId="27" fillId="0" borderId="0" xfId="0" applyFont="1" applyFill="1" applyAlignment="1">
      <alignment horizontal="left" vertical="center"/>
    </xf>
    <xf numFmtId="167" fontId="3" fillId="4" borderId="45" xfId="6" applyFont="1" applyFill="1" applyBorder="1" applyAlignment="1">
      <alignment horizontal="left" vertical="center"/>
    </xf>
    <xf numFmtId="167" fontId="27" fillId="4" borderId="46" xfId="0" applyFont="1" applyFill="1" applyBorder="1" applyAlignment="1">
      <alignment horizontal="left" vertical="center"/>
    </xf>
    <xf numFmtId="14" fontId="27" fillId="4" borderId="0" xfId="0" applyNumberFormat="1" applyFont="1" applyFill="1" applyAlignment="1">
      <alignment horizontal="left" vertical="center"/>
    </xf>
    <xf numFmtId="166" fontId="27" fillId="3" borderId="0" xfId="0" applyNumberFormat="1" applyFont="1" applyFill="1" applyAlignment="1">
      <alignment vertical="center"/>
    </xf>
    <xf numFmtId="14" fontId="32" fillId="4" borderId="0" xfId="0" applyNumberFormat="1" applyFont="1" applyFill="1" applyAlignment="1">
      <alignment horizontal="left" vertical="center"/>
    </xf>
    <xf numFmtId="166" fontId="27" fillId="3" borderId="0" xfId="0" applyNumberFormat="1" applyFont="1" applyFill="1" applyAlignment="1">
      <alignment horizontal="right" vertical="center"/>
    </xf>
    <xf numFmtId="168" fontId="39" fillId="4" borderId="0" xfId="0" applyNumberFormat="1" applyFont="1" applyFill="1" applyAlignment="1">
      <alignment horizontal="left" vertical="center" wrapText="1"/>
    </xf>
    <xf numFmtId="168" fontId="40" fillId="4" borderId="0" xfId="0" applyNumberFormat="1" applyFont="1" applyFill="1" applyAlignment="1">
      <alignment horizontal="left" vertical="center" wrapText="1"/>
    </xf>
    <xf numFmtId="168" fontId="4" fillId="4" borderId="0" xfId="0" applyNumberFormat="1" applyFont="1" applyFill="1" applyAlignment="1">
      <alignment horizontal="left" vertical="center" wrapText="1"/>
    </xf>
    <xf numFmtId="165" fontId="3" fillId="3" borderId="51" xfId="6" applyNumberFormat="1" applyFont="1" applyFill="1" applyBorder="1" applyAlignment="1">
      <alignment horizontal="right"/>
    </xf>
    <xf numFmtId="0" fontId="4" fillId="4" borderId="44" xfId="0" applyNumberFormat="1" applyFont="1" applyFill="1" applyBorder="1" applyAlignment="1">
      <alignment horizontal="left" vertical="center" wrapText="1"/>
    </xf>
    <xf numFmtId="167" fontId="4" fillId="4" borderId="44" xfId="6" applyFont="1" applyFill="1" applyBorder="1"/>
    <xf numFmtId="17" fontId="4" fillId="4" borderId="44" xfId="6" quotePrefix="1" applyNumberFormat="1" applyFont="1" applyFill="1" applyBorder="1" applyAlignment="1">
      <alignment horizontal="left" vertical="center" wrapText="1"/>
    </xf>
    <xf numFmtId="0" fontId="3" fillId="4" borderId="2" xfId="6" applyNumberFormat="1" applyFont="1" applyFill="1" applyBorder="1" applyAlignment="1">
      <alignment horizontal="left" wrapText="1"/>
    </xf>
    <xf numFmtId="167" fontId="52" fillId="3" borderId="0" xfId="0" applyFont="1" applyFill="1" applyAlignment="1">
      <alignment vertical="top"/>
    </xf>
    <xf numFmtId="167" fontId="36" fillId="3" borderId="0" xfId="0" applyFont="1" applyFill="1" applyAlignment="1">
      <alignment horizontal="left"/>
    </xf>
    <xf numFmtId="167" fontId="4" fillId="0" borderId="0" xfId="6" applyFont="1" applyAlignment="1">
      <alignment horizontal="left" vertical="center" wrapText="1"/>
    </xf>
    <xf numFmtId="167" fontId="4" fillId="0" borderId="0" xfId="0" applyFont="1" applyAlignment="1">
      <alignment horizontal="left" vertical="center" wrapText="1"/>
    </xf>
    <xf numFmtId="2" fontId="27" fillId="3" borderId="0" xfId="0" applyNumberFormat="1" applyFont="1" applyFill="1" applyAlignment="1">
      <alignment horizontal="left" vertical="center"/>
    </xf>
    <xf numFmtId="165" fontId="3" fillId="3" borderId="0" xfId="6" applyNumberFormat="1" applyFont="1" applyFill="1" applyAlignment="1">
      <alignment horizontal="left" vertical="center"/>
    </xf>
    <xf numFmtId="0" fontId="4" fillId="3" borderId="0" xfId="0" applyNumberFormat="1" applyFont="1" applyFill="1" applyAlignment="1">
      <alignment horizontal="left" vertical="center" wrapText="1"/>
    </xf>
    <xf numFmtId="0" fontId="4" fillId="0" borderId="0" xfId="0" applyNumberFormat="1" applyFont="1" applyAlignment="1">
      <alignment horizontal="left" vertical="center" wrapText="1"/>
    </xf>
    <xf numFmtId="0" fontId="4" fillId="0" borderId="0" xfId="6" applyNumberFormat="1" applyFont="1" applyAlignment="1">
      <alignment horizontal="left" vertical="center" wrapText="1"/>
    </xf>
    <xf numFmtId="0" fontId="4" fillId="3" borderId="0" xfId="6" applyNumberFormat="1" applyFont="1" applyFill="1" applyAlignment="1">
      <alignment horizontal="left" vertical="center" wrapText="1"/>
    </xf>
    <xf numFmtId="0" fontId="4" fillId="3" borderId="0" xfId="0" applyNumberFormat="1" applyFont="1" applyFill="1" applyAlignment="1">
      <alignment horizontal="left" vertical="center"/>
    </xf>
    <xf numFmtId="0" fontId="3" fillId="4" borderId="2" xfId="6" applyNumberFormat="1" applyFont="1" applyFill="1" applyBorder="1" applyAlignment="1">
      <alignment horizontal="left" vertical="center" wrapText="1"/>
    </xf>
    <xf numFmtId="0" fontId="3" fillId="3" borderId="0" xfId="6" applyNumberFormat="1" applyFont="1" applyFill="1" applyAlignment="1">
      <alignment horizontal="left" vertical="center" wrapText="1"/>
    </xf>
    <xf numFmtId="0" fontId="3" fillId="3" borderId="0" xfId="6" applyNumberFormat="1" applyFont="1" applyFill="1" applyAlignment="1">
      <alignment horizontal="left" vertical="center"/>
    </xf>
    <xf numFmtId="0" fontId="27" fillId="3" borderId="0" xfId="0" applyNumberFormat="1" applyFont="1" applyFill="1" applyBorder="1" applyAlignment="1">
      <alignment horizontal="left"/>
    </xf>
    <xf numFmtId="0" fontId="4" fillId="4" borderId="0" xfId="0" applyNumberFormat="1" applyFont="1" applyFill="1" applyAlignment="1">
      <alignment horizontal="left" vertical="center" wrapText="1"/>
    </xf>
    <xf numFmtId="0" fontId="5" fillId="4" borderId="44" xfId="0" applyNumberFormat="1" applyFont="1" applyFill="1" applyBorder="1" applyAlignment="1">
      <alignment horizontal="left" vertical="center" wrapText="1"/>
    </xf>
    <xf numFmtId="0" fontId="4" fillId="4" borderId="2" xfId="0" applyNumberFormat="1" applyFont="1" applyFill="1" applyBorder="1" applyAlignment="1">
      <alignment horizontal="left" vertical="center" wrapText="1"/>
    </xf>
    <xf numFmtId="0" fontId="5" fillId="4" borderId="2" xfId="0" applyNumberFormat="1" applyFont="1" applyFill="1" applyBorder="1" applyAlignment="1">
      <alignment horizontal="left" vertical="center" wrapText="1"/>
    </xf>
    <xf numFmtId="0" fontId="5" fillId="4" borderId="2" xfId="0" applyNumberFormat="1" applyFont="1" applyFill="1" applyBorder="1" applyAlignment="1">
      <alignment horizontal="left" wrapText="1"/>
    </xf>
    <xf numFmtId="0" fontId="4" fillId="4" borderId="26" xfId="0" applyNumberFormat="1" applyFont="1" applyFill="1" applyBorder="1" applyAlignment="1">
      <alignment horizontal="left" vertical="center" wrapText="1"/>
    </xf>
    <xf numFmtId="0" fontId="4" fillId="4" borderId="29" xfId="0" applyNumberFormat="1" applyFont="1" applyFill="1" applyBorder="1" applyAlignment="1">
      <alignment horizontal="left" vertical="center" wrapText="1"/>
    </xf>
    <xf numFmtId="0" fontId="4" fillId="3" borderId="0" xfId="0" applyNumberFormat="1" applyFont="1" applyFill="1" applyBorder="1" applyAlignment="1">
      <alignment horizontal="left"/>
    </xf>
    <xf numFmtId="3" fontId="3" fillId="0" borderId="54" xfId="6" applyNumberFormat="1" applyFont="1" applyFill="1" applyBorder="1" applyAlignment="1">
      <alignment horizontal="right"/>
    </xf>
    <xf numFmtId="165" fontId="3" fillId="0" borderId="55" xfId="6" applyNumberFormat="1" applyFont="1" applyFill="1" applyBorder="1" applyAlignment="1">
      <alignment horizontal="right"/>
    </xf>
    <xf numFmtId="3" fontId="3" fillId="0" borderId="55" xfId="6" applyNumberFormat="1" applyFont="1" applyFill="1" applyBorder="1" applyAlignment="1">
      <alignment horizontal="right"/>
    </xf>
    <xf numFmtId="3" fontId="3" fillId="0" borderId="56" xfId="6" applyNumberFormat="1" applyFont="1" applyFill="1" applyBorder="1" applyAlignment="1">
      <alignment horizontal="right"/>
    </xf>
    <xf numFmtId="165" fontId="3" fillId="0" borderId="51" xfId="6" applyNumberFormat="1" applyFont="1" applyFill="1" applyBorder="1" applyAlignment="1">
      <alignment horizontal="right"/>
    </xf>
    <xf numFmtId="3" fontId="3" fillId="0" borderId="51" xfId="6" applyNumberFormat="1" applyFont="1" applyFill="1" applyBorder="1" applyAlignment="1">
      <alignment horizontal="right"/>
    </xf>
    <xf numFmtId="0" fontId="27" fillId="3" borderId="0" xfId="0" applyNumberFormat="1" applyFont="1" applyFill="1" applyBorder="1" applyAlignment="1">
      <alignment horizontal="left" vertical="center"/>
    </xf>
    <xf numFmtId="0" fontId="3" fillId="4" borderId="0" xfId="0" applyNumberFormat="1" applyFont="1" applyFill="1" applyBorder="1" applyAlignment="1">
      <alignment horizontal="left" wrapText="1"/>
    </xf>
    <xf numFmtId="0" fontId="4" fillId="4" borderId="0" xfId="0" applyNumberFormat="1" applyFont="1" applyFill="1" applyBorder="1" applyAlignment="1">
      <alignment horizontal="left" vertical="center" wrapText="1"/>
    </xf>
    <xf numFmtId="3" fontId="3" fillId="3" borderId="54" xfId="6" applyNumberFormat="1" applyFont="1" applyFill="1" applyBorder="1" applyAlignment="1">
      <alignment horizontal="right"/>
    </xf>
    <xf numFmtId="165" fontId="3" fillId="3" borderId="55" xfId="6" applyNumberFormat="1" applyFont="1" applyFill="1" applyBorder="1" applyAlignment="1">
      <alignment horizontal="right"/>
    </xf>
    <xf numFmtId="3" fontId="3" fillId="3" borderId="55" xfId="6" applyNumberFormat="1" applyFont="1" applyFill="1" applyBorder="1" applyAlignment="1">
      <alignment horizontal="right"/>
    </xf>
    <xf numFmtId="3" fontId="3" fillId="3" borderId="56" xfId="6" applyNumberFormat="1" applyFont="1" applyFill="1" applyBorder="1" applyAlignment="1">
      <alignment horizontal="right"/>
    </xf>
    <xf numFmtId="3" fontId="3" fillId="3" borderId="51" xfId="6" applyNumberFormat="1" applyFont="1" applyFill="1" applyBorder="1" applyAlignment="1">
      <alignment horizontal="right"/>
    </xf>
    <xf numFmtId="0" fontId="3" fillId="4" borderId="0" xfId="6" applyNumberFormat="1" applyFont="1" applyFill="1" applyBorder="1" applyAlignment="1">
      <alignment horizontal="left" wrapText="1"/>
    </xf>
    <xf numFmtId="0" fontId="27" fillId="4" borderId="0" xfId="0" applyNumberFormat="1" applyFont="1" applyFill="1" applyBorder="1" applyAlignment="1">
      <alignment horizontal="left"/>
    </xf>
    <xf numFmtId="165" fontId="3" fillId="3" borderId="54" xfId="6" applyNumberFormat="1" applyFont="1" applyFill="1" applyBorder="1" applyAlignment="1">
      <alignment horizontal="right"/>
    </xf>
    <xf numFmtId="165" fontId="3" fillId="3" borderId="56" xfId="6" applyNumberFormat="1" applyFont="1" applyFill="1" applyBorder="1" applyAlignment="1">
      <alignment horizontal="right"/>
    </xf>
    <xf numFmtId="0" fontId="4" fillId="3" borderId="0" xfId="0" applyNumberFormat="1" applyFont="1" applyFill="1" applyAlignment="1">
      <alignment horizontal="left" vertical="center"/>
    </xf>
    <xf numFmtId="0" fontId="27" fillId="3" borderId="0" xfId="0" applyNumberFormat="1" applyFont="1" applyFill="1" applyAlignment="1">
      <alignment vertical="center"/>
    </xf>
    <xf numFmtId="0" fontId="4" fillId="3" borderId="0" xfId="0" applyNumberFormat="1" applyFont="1" applyFill="1" applyBorder="1" applyAlignment="1">
      <alignment horizontal="left" vertical="center" wrapText="1"/>
    </xf>
    <xf numFmtId="0" fontId="3" fillId="3" borderId="0" xfId="6" applyNumberFormat="1" applyFont="1" applyFill="1" applyBorder="1" applyAlignment="1">
      <alignment horizontal="left"/>
    </xf>
    <xf numFmtId="0" fontId="26" fillId="3" borderId="23" xfId="0" applyNumberFormat="1" applyFont="1" applyFill="1" applyBorder="1" applyAlignment="1">
      <alignment horizontal="left" vertical="center" wrapText="1"/>
    </xf>
    <xf numFmtId="0" fontId="20" fillId="3" borderId="0" xfId="0" applyNumberFormat="1" applyFont="1" applyFill="1" applyBorder="1" applyAlignment="1">
      <alignment horizontal="left" vertical="center"/>
    </xf>
    <xf numFmtId="0" fontId="4" fillId="3" borderId="0" xfId="0" applyNumberFormat="1" applyFont="1" applyFill="1" applyAlignment="1">
      <alignment vertical="center"/>
    </xf>
    <xf numFmtId="0" fontId="4" fillId="0" borderId="0" xfId="0" applyNumberFormat="1" applyFont="1" applyAlignment="1">
      <alignment horizontal="center" vertical="center" wrapText="1"/>
    </xf>
    <xf numFmtId="0" fontId="3" fillId="3" borderId="3" xfId="6" applyNumberFormat="1" applyFont="1" applyFill="1" applyBorder="1" applyAlignment="1">
      <alignment horizontal="left" vertical="center"/>
    </xf>
    <xf numFmtId="0" fontId="3" fillId="4" borderId="12" xfId="6" applyNumberFormat="1" applyFont="1" applyFill="1" applyBorder="1" applyAlignment="1">
      <alignment horizontal="left" vertical="center" wrapText="1"/>
    </xf>
    <xf numFmtId="167" fontId="4" fillId="4" borderId="44" xfId="0" applyFont="1" applyFill="1" applyBorder="1" applyAlignment="1">
      <alignment vertical="center" wrapText="1"/>
    </xf>
    <xf numFmtId="167" fontId="4" fillId="4" borderId="44" xfId="6" applyFont="1" applyFill="1" applyBorder="1" applyAlignment="1">
      <alignment wrapText="1"/>
    </xf>
    <xf numFmtId="0" fontId="4" fillId="4" borderId="6" xfId="6" applyNumberFormat="1" applyFont="1" applyFill="1" applyBorder="1" applyAlignment="1">
      <alignment horizontal="left" vertical="center" wrapText="1"/>
    </xf>
    <xf numFmtId="0" fontId="4" fillId="4" borderId="2" xfId="6" applyNumberFormat="1" applyFont="1" applyFill="1" applyBorder="1" applyAlignment="1">
      <alignment horizontal="left" vertical="center" wrapText="1"/>
    </xf>
    <xf numFmtId="0" fontId="4" fillId="3" borderId="0" xfId="6" applyNumberFormat="1" applyFont="1" applyFill="1" applyBorder="1" applyAlignment="1">
      <alignment horizontal="left" vertical="center" wrapText="1"/>
    </xf>
    <xf numFmtId="0" fontId="4" fillId="3" borderId="0" xfId="0" applyNumberFormat="1" applyFont="1" applyFill="1" applyBorder="1" applyAlignment="1">
      <alignment horizontal="left" vertical="center"/>
    </xf>
    <xf numFmtId="0" fontId="3" fillId="3" borderId="0" xfId="6" applyNumberFormat="1" applyFont="1" applyFill="1" applyBorder="1" applyAlignment="1">
      <alignment horizontal="left" vertical="center"/>
    </xf>
    <xf numFmtId="164" fontId="5" fillId="3" borderId="48" xfId="15" applyNumberFormat="1" applyFont="1" applyFill="1" applyBorder="1" applyAlignment="1">
      <alignment vertical="center"/>
    </xf>
    <xf numFmtId="164" fontId="5" fillId="3" borderId="19" xfId="15" applyNumberFormat="1" applyFont="1" applyFill="1" applyBorder="1" applyAlignment="1">
      <alignment vertical="center"/>
    </xf>
    <xf numFmtId="0" fontId="27" fillId="4" borderId="44" xfId="0" applyNumberFormat="1" applyFont="1" applyFill="1" applyBorder="1" applyAlignment="1">
      <alignment horizontal="left" vertical="center"/>
    </xf>
    <xf numFmtId="0" fontId="4" fillId="3" borderId="0" xfId="0" applyNumberFormat="1" applyFont="1" applyFill="1" applyAlignment="1">
      <alignment vertical="center" wrapText="1"/>
    </xf>
    <xf numFmtId="167" fontId="11" fillId="0" borderId="53" xfId="6" applyFont="1" applyFill="1" applyBorder="1" applyAlignment="1">
      <alignment horizontal="left" wrapText="1"/>
    </xf>
    <xf numFmtId="0" fontId="27" fillId="0" borderId="0" xfId="0" applyNumberFormat="1" applyFont="1" applyFill="1"/>
    <xf numFmtId="170" fontId="27" fillId="3" borderId="0" xfId="0" applyNumberFormat="1" applyFont="1" applyFill="1"/>
    <xf numFmtId="170" fontId="27" fillId="4" borderId="0" xfId="0" applyNumberFormat="1" applyFont="1" applyFill="1"/>
    <xf numFmtId="0" fontId="4" fillId="3" borderId="0" xfId="0" applyNumberFormat="1" applyFont="1" applyFill="1" applyAlignment="1">
      <alignment horizontal="right" vertical="center" wrapText="1"/>
    </xf>
    <xf numFmtId="167" fontId="44" fillId="4" borderId="44" xfId="0" applyFont="1" applyFill="1" applyBorder="1" applyAlignment="1">
      <alignment horizontal="left" vertical="center" wrapText="1"/>
    </xf>
    <xf numFmtId="167" fontId="12" fillId="3" borderId="0" xfId="6" applyFont="1" applyFill="1"/>
    <xf numFmtId="167" fontId="4" fillId="4" borderId="0" xfId="0" applyFont="1" applyFill="1" applyBorder="1" applyAlignment="1">
      <alignment vertical="center" wrapText="1"/>
    </xf>
    <xf numFmtId="167" fontId="4" fillId="0" borderId="0" xfId="0" applyFont="1" applyFill="1" applyBorder="1" applyAlignment="1">
      <alignment horizontal="left" vertical="center" wrapText="1"/>
    </xf>
    <xf numFmtId="167" fontId="4" fillId="0" borderId="0" xfId="0" applyFont="1" applyFill="1" applyBorder="1" applyAlignment="1">
      <alignment vertical="center" wrapText="1"/>
    </xf>
    <xf numFmtId="0" fontId="4" fillId="0" borderId="0" xfId="0" applyNumberFormat="1" applyFont="1" applyFill="1" applyAlignment="1">
      <alignment horizontal="right" vertical="center" wrapText="1"/>
    </xf>
    <xf numFmtId="0" fontId="4" fillId="0" borderId="0" xfId="0" applyNumberFormat="1" applyFont="1" applyFill="1" applyAlignment="1">
      <alignment vertical="center" wrapText="1"/>
    </xf>
    <xf numFmtId="2" fontId="27" fillId="0" borderId="0" xfId="0" applyNumberFormat="1" applyFont="1" applyFill="1"/>
    <xf numFmtId="165" fontId="3" fillId="0" borderId="0" xfId="6" applyNumberFormat="1" applyFont="1" applyFill="1" applyAlignment="1">
      <alignment horizontal="right"/>
    </xf>
    <xf numFmtId="167" fontId="44" fillId="0" borderId="0" xfId="0" applyFont="1" applyFill="1" applyBorder="1" applyAlignment="1">
      <alignment horizontal="left" vertical="center" wrapText="1"/>
    </xf>
    <xf numFmtId="0" fontId="4" fillId="0" borderId="0" xfId="0" applyNumberFormat="1" applyFont="1" applyFill="1" applyBorder="1" applyAlignment="1">
      <alignment horizontal="left" vertical="center" wrapText="1"/>
    </xf>
    <xf numFmtId="167" fontId="4" fillId="0" borderId="0" xfId="0" applyFont="1" applyFill="1" applyAlignment="1">
      <alignment horizontal="left" vertical="center" wrapText="1"/>
    </xf>
    <xf numFmtId="167" fontId="4" fillId="0" borderId="0" xfId="6" applyFont="1" applyFill="1" applyAlignment="1">
      <alignment horizontal="left" vertical="center" wrapText="1"/>
    </xf>
    <xf numFmtId="167" fontId="4" fillId="0" borderId="0" xfId="0" applyFont="1" applyFill="1" applyAlignment="1">
      <alignment horizontal="left" vertical="center"/>
    </xf>
    <xf numFmtId="165" fontId="3" fillId="3" borderId="51" xfId="0" applyNumberFormat="1" applyFont="1" applyFill="1" applyBorder="1" applyAlignment="1">
      <alignment horizontal="right"/>
    </xf>
    <xf numFmtId="0" fontId="44" fillId="4" borderId="44" xfId="0" applyNumberFormat="1" applyFont="1" applyFill="1" applyBorder="1" applyAlignment="1">
      <alignment horizontal="left" vertical="center" wrapText="1"/>
    </xf>
    <xf numFmtId="165" fontId="3" fillId="3" borderId="39" xfId="0" applyNumberFormat="1" applyFont="1" applyFill="1" applyBorder="1" applyAlignment="1">
      <alignment horizontal="right"/>
    </xf>
    <xf numFmtId="2" fontId="27" fillId="3" borderId="0" xfId="0" applyNumberFormat="1" applyFont="1" applyFill="1" applyBorder="1"/>
    <xf numFmtId="165" fontId="3" fillId="3" borderId="1" xfId="0" applyNumberFormat="1" applyFont="1" applyFill="1" applyBorder="1" applyAlignment="1">
      <alignment horizontal="right" vertical="center"/>
    </xf>
    <xf numFmtId="0" fontId="4" fillId="3" borderId="0" xfId="6" applyNumberFormat="1" applyFont="1" applyFill="1" applyAlignment="1">
      <alignment wrapText="1"/>
    </xf>
    <xf numFmtId="0" fontId="44" fillId="4" borderId="57" xfId="0" applyNumberFormat="1" applyFont="1" applyFill="1" applyBorder="1" applyAlignment="1">
      <alignment horizontal="left" vertical="center" wrapText="1"/>
    </xf>
    <xf numFmtId="0" fontId="27" fillId="4" borderId="57" xfId="0" applyNumberFormat="1" applyFont="1" applyFill="1" applyBorder="1" applyAlignment="1">
      <alignment horizontal="left" vertical="center"/>
    </xf>
    <xf numFmtId="0" fontId="27" fillId="3" borderId="0" xfId="0" applyNumberFormat="1" applyFont="1" applyFill="1" applyAlignment="1"/>
    <xf numFmtId="0" fontId="27" fillId="4" borderId="0" xfId="0" applyNumberFormat="1" applyFont="1" applyFill="1" applyAlignment="1"/>
    <xf numFmtId="0" fontId="4" fillId="3" borderId="0" xfId="6" applyNumberFormat="1" applyFont="1" applyFill="1" applyAlignment="1">
      <alignment horizontal="right" vertical="center"/>
    </xf>
    <xf numFmtId="0" fontId="4" fillId="4" borderId="0" xfId="6" applyNumberFormat="1" applyFont="1" applyFill="1" applyAlignment="1">
      <alignment horizontal="right" vertical="center"/>
    </xf>
    <xf numFmtId="0" fontId="3" fillId="4" borderId="0" xfId="6" applyNumberFormat="1" applyFont="1" applyFill="1" applyAlignment="1">
      <alignment horizontal="right"/>
    </xf>
    <xf numFmtId="167" fontId="16" fillId="4" borderId="2" xfId="6" applyFont="1" applyFill="1" applyBorder="1" applyAlignment="1">
      <alignment horizontal="left" vertical="center"/>
    </xf>
    <xf numFmtId="0" fontId="27" fillId="4" borderId="0" xfId="0" applyNumberFormat="1" applyFont="1" applyFill="1" applyAlignment="1">
      <alignment horizontal="right" indent="2"/>
    </xf>
    <xf numFmtId="167" fontId="4" fillId="4" borderId="0" xfId="6" applyFont="1" applyFill="1" applyBorder="1"/>
    <xf numFmtId="165" fontId="27" fillId="4" borderId="0" xfId="0" applyNumberFormat="1" applyFont="1" applyFill="1"/>
    <xf numFmtId="167" fontId="4" fillId="4" borderId="11" xfId="6" applyFont="1" applyFill="1" applyBorder="1" applyAlignment="1">
      <alignment horizontal="left" vertical="center" wrapText="1"/>
    </xf>
    <xf numFmtId="167" fontId="54" fillId="3" borderId="0" xfId="0" applyFont="1" applyFill="1" applyAlignment="1"/>
    <xf numFmtId="167" fontId="4" fillId="4" borderId="2" xfId="0" applyFont="1" applyFill="1" applyBorder="1" applyAlignment="1">
      <alignment horizontal="left" vertical="center" wrapText="1"/>
    </xf>
    <xf numFmtId="167" fontId="4" fillId="3" borderId="0" xfId="0" applyFont="1" applyFill="1" applyAlignment="1">
      <alignment horizontal="left" vertical="center" wrapText="1"/>
    </xf>
    <xf numFmtId="0" fontId="4" fillId="3" borderId="0" xfId="0" applyNumberFormat="1" applyFont="1" applyFill="1" applyAlignment="1">
      <alignment horizontal="left" vertical="center"/>
    </xf>
    <xf numFmtId="167" fontId="4" fillId="4" borderId="44" xfId="6" applyFont="1" applyFill="1" applyBorder="1" applyAlignment="1">
      <alignment horizontal="left" vertical="center" wrapText="1"/>
    </xf>
    <xf numFmtId="167" fontId="3" fillId="4" borderId="44" xfId="6" applyFont="1" applyFill="1" applyBorder="1" applyAlignment="1">
      <alignment horizontal="left" vertical="center" wrapText="1"/>
    </xf>
    <xf numFmtId="167" fontId="4" fillId="4" borderId="6" xfId="6" applyFont="1" applyFill="1" applyBorder="1" applyAlignment="1">
      <alignment horizontal="left" vertical="center" wrapText="1"/>
    </xf>
    <xf numFmtId="0" fontId="3" fillId="4" borderId="44" xfId="6" applyNumberFormat="1" applyFont="1" applyFill="1" applyBorder="1" applyAlignment="1">
      <alignment horizontal="left" vertical="center" wrapText="1"/>
    </xf>
    <xf numFmtId="0" fontId="4" fillId="4" borderId="44" xfId="0" applyNumberFormat="1" applyFont="1" applyFill="1" applyBorder="1" applyAlignment="1">
      <alignment horizontal="left" vertical="center" wrapText="1"/>
    </xf>
    <xf numFmtId="0" fontId="4" fillId="4" borderId="2" xfId="6" applyNumberFormat="1" applyFont="1" applyFill="1" applyBorder="1" applyAlignment="1">
      <alignment horizontal="left" vertical="center" wrapText="1"/>
    </xf>
    <xf numFmtId="167" fontId="27" fillId="0" borderId="0" xfId="0" applyFont="1" applyFill="1" applyAlignment="1">
      <alignment vertical="center"/>
    </xf>
    <xf numFmtId="167" fontId="4" fillId="0" borderId="0" xfId="6" applyFont="1" applyFill="1" applyAlignment="1">
      <alignment vertical="center" wrapText="1"/>
    </xf>
    <xf numFmtId="167" fontId="4" fillId="4" borderId="0" xfId="6" applyFont="1" applyFill="1" applyAlignment="1">
      <alignment vertical="center" wrapText="1"/>
    </xf>
    <xf numFmtId="167" fontId="5" fillId="4" borderId="0" xfId="6" applyFont="1" applyFill="1" applyAlignment="1">
      <alignment vertical="center" wrapText="1"/>
    </xf>
    <xf numFmtId="3" fontId="32" fillId="3" borderId="0" xfId="0" applyNumberFormat="1" applyFont="1" applyFill="1" applyAlignment="1">
      <alignment vertical="center"/>
    </xf>
    <xf numFmtId="167" fontId="5" fillId="0" borderId="0" xfId="6" applyFont="1" applyFill="1" applyAlignment="1">
      <alignment vertical="center" wrapText="1"/>
    </xf>
    <xf numFmtId="3" fontId="32" fillId="0" borderId="0" xfId="0" applyNumberFormat="1" applyFont="1" applyFill="1" applyAlignment="1">
      <alignment vertical="center"/>
    </xf>
    <xf numFmtId="3" fontId="27" fillId="0" borderId="0" xfId="0" applyNumberFormat="1" applyFont="1" applyFill="1" applyAlignment="1">
      <alignment vertical="center"/>
    </xf>
    <xf numFmtId="2" fontId="27" fillId="0" borderId="0" xfId="0" applyNumberFormat="1" applyFont="1" applyFill="1" applyAlignment="1">
      <alignment vertical="center"/>
    </xf>
    <xf numFmtId="165" fontId="3" fillId="0" borderId="0" xfId="6" applyNumberFormat="1" applyFont="1" applyFill="1" applyAlignment="1">
      <alignment horizontal="right" vertical="center"/>
    </xf>
    <xf numFmtId="167" fontId="30" fillId="3" borderId="0" xfId="0" applyFont="1" applyFill="1" applyAlignment="1">
      <alignment vertical="top"/>
    </xf>
    <xf numFmtId="167" fontId="56" fillId="3" borderId="0" xfId="0" applyFont="1" applyFill="1" applyAlignment="1">
      <alignment vertical="top"/>
    </xf>
    <xf numFmtId="164" fontId="32" fillId="3" borderId="0" xfId="15" applyNumberFormat="1" applyFont="1" applyFill="1" applyBorder="1" applyAlignment="1">
      <alignment vertical="center"/>
    </xf>
    <xf numFmtId="167" fontId="56" fillId="3" borderId="0" xfId="0" applyFont="1" applyFill="1" applyAlignment="1">
      <alignment vertical="center"/>
    </xf>
    <xf numFmtId="167" fontId="4" fillId="4" borderId="0" xfId="6" applyFont="1" applyFill="1" applyAlignment="1">
      <alignment vertical="center"/>
    </xf>
    <xf numFmtId="167" fontId="32" fillId="4" borderId="0" xfId="0" applyFont="1" applyFill="1" applyAlignment="1">
      <alignment vertical="center"/>
    </xf>
    <xf numFmtId="167" fontId="27" fillId="4" borderId="0" xfId="0" applyFont="1" applyFill="1" applyAlignment="1">
      <alignment horizontal="left" vertical="center"/>
    </xf>
    <xf numFmtId="167" fontId="5" fillId="4" borderId="44" xfId="6" applyFont="1" applyFill="1" applyBorder="1" applyAlignment="1">
      <alignment horizontal="left" vertical="center"/>
    </xf>
    <xf numFmtId="17" fontId="4" fillId="4" borderId="44" xfId="6" applyNumberFormat="1" applyFont="1" applyFill="1" applyBorder="1" applyAlignment="1">
      <alignment horizontal="left" vertical="center" wrapText="1"/>
    </xf>
    <xf numFmtId="3" fontId="4" fillId="4" borderId="44" xfId="6" applyNumberFormat="1" applyFont="1" applyFill="1" applyBorder="1" applyAlignment="1">
      <alignment horizontal="left" vertical="center" wrapText="1"/>
    </xf>
    <xf numFmtId="3" fontId="27" fillId="4" borderId="0" xfId="0" applyNumberFormat="1" applyFont="1" applyFill="1" applyAlignment="1">
      <alignment vertical="center"/>
    </xf>
    <xf numFmtId="3" fontId="27" fillId="3" borderId="0" xfId="0" applyNumberFormat="1" applyFont="1" applyFill="1" applyBorder="1"/>
    <xf numFmtId="167" fontId="4" fillId="4" borderId="0" xfId="6" applyFont="1" applyFill="1" applyBorder="1" applyAlignment="1">
      <alignment wrapText="1"/>
    </xf>
    <xf numFmtId="3" fontId="27" fillId="4" borderId="0" xfId="0" applyNumberFormat="1" applyFont="1" applyFill="1" applyBorder="1"/>
    <xf numFmtId="167" fontId="2" fillId="3" borderId="5" xfId="0" applyFont="1" applyFill="1" applyBorder="1" applyAlignment="1">
      <alignment horizontal="left" vertical="center" wrapText="1"/>
    </xf>
    <xf numFmtId="167" fontId="2" fillId="3" borderId="1" xfId="0" applyFont="1" applyFill="1" applyBorder="1" applyAlignment="1">
      <alignment horizontal="left" vertical="center" wrapText="1"/>
    </xf>
    <xf numFmtId="167" fontId="27" fillId="3" borderId="0" xfId="0" applyFont="1" applyFill="1" applyAlignment="1">
      <alignment horizontal="right"/>
    </xf>
    <xf numFmtId="167" fontId="4" fillId="4" borderId="2" xfId="6" applyFont="1" applyFill="1" applyBorder="1" applyAlignment="1">
      <alignment vertical="center" wrapText="1"/>
    </xf>
    <xf numFmtId="0" fontId="4" fillId="4" borderId="0" xfId="6" applyNumberFormat="1" applyFont="1" applyFill="1" applyAlignment="1">
      <alignment horizontal="left" vertical="center" wrapText="1"/>
    </xf>
    <xf numFmtId="167" fontId="3" fillId="4" borderId="0" xfId="6" applyFont="1" applyFill="1" applyAlignment="1">
      <alignment horizontal="left"/>
    </xf>
    <xf numFmtId="167" fontId="3" fillId="4" borderId="0" xfId="6" applyFont="1" applyFill="1" applyAlignment="1">
      <alignment horizontal="left" vertical="center"/>
    </xf>
    <xf numFmtId="3" fontId="7" fillId="3" borderId="0" xfId="0" applyNumberFormat="1" applyFont="1" applyFill="1" applyAlignment="1">
      <alignment horizontal="left" vertical="center"/>
    </xf>
    <xf numFmtId="164" fontId="3" fillId="3" borderId="3" xfId="15" applyNumberFormat="1" applyFont="1" applyFill="1" applyBorder="1" applyAlignment="1">
      <alignment horizontal="left" vertical="center"/>
    </xf>
    <xf numFmtId="0" fontId="3" fillId="4" borderId="0" xfId="6" applyNumberFormat="1" applyFont="1" applyFill="1" applyAlignment="1">
      <alignment horizontal="left" vertical="center" wrapText="1"/>
    </xf>
    <xf numFmtId="3" fontId="3" fillId="3" borderId="0" xfId="6" applyNumberFormat="1" applyFont="1" applyFill="1" applyAlignment="1">
      <alignment vertical="center"/>
    </xf>
    <xf numFmtId="167" fontId="3" fillId="4" borderId="0" xfId="6" applyFont="1" applyFill="1" applyAlignment="1">
      <alignment vertical="center" wrapText="1"/>
    </xf>
    <xf numFmtId="3" fontId="3" fillId="4" borderId="0" xfId="6" applyNumberFormat="1" applyFont="1" applyFill="1" applyAlignment="1">
      <alignment horizontal="center" vertical="center"/>
    </xf>
    <xf numFmtId="167" fontId="2" fillId="4" borderId="0" xfId="6" applyFont="1" applyFill="1" applyAlignment="1">
      <alignment vertical="center" wrapText="1"/>
    </xf>
    <xf numFmtId="167" fontId="2" fillId="4" borderId="0" xfId="6" applyFont="1" applyFill="1" applyAlignment="1">
      <alignment horizontal="center" vertical="center"/>
    </xf>
    <xf numFmtId="3" fontId="2" fillId="3" borderId="0" xfId="6" applyNumberFormat="1" applyFont="1" applyFill="1" applyAlignment="1">
      <alignment vertical="center"/>
    </xf>
    <xf numFmtId="3" fontId="3" fillId="4" borderId="0" xfId="6" applyNumberFormat="1" applyFont="1" applyFill="1" applyAlignment="1">
      <alignment horizontal="left" vertical="center"/>
    </xf>
    <xf numFmtId="0" fontId="4" fillId="4" borderId="60" xfId="6" applyNumberFormat="1" applyFont="1" applyFill="1" applyBorder="1" applyAlignment="1">
      <alignment horizontal="left" vertical="center" wrapText="1"/>
    </xf>
    <xf numFmtId="3" fontId="3" fillId="4" borderId="0" xfId="6" applyNumberFormat="1" applyFont="1" applyFill="1" applyAlignment="1">
      <alignment horizontal="left"/>
    </xf>
    <xf numFmtId="167" fontId="4" fillId="4" borderId="62" xfId="0" applyFont="1" applyFill="1" applyBorder="1" applyAlignment="1">
      <alignment vertical="center" wrapText="1"/>
    </xf>
    <xf numFmtId="167" fontId="4" fillId="4" borderId="44" xfId="6" applyFont="1" applyFill="1" applyBorder="1" applyAlignment="1">
      <alignment horizontal="left" wrapText="1"/>
    </xf>
    <xf numFmtId="3" fontId="25" fillId="3" borderId="0" xfId="6" applyNumberFormat="1" applyFill="1" applyAlignment="1">
      <alignment vertical="center"/>
    </xf>
    <xf numFmtId="0" fontId="4" fillId="4" borderId="0" xfId="6" applyNumberFormat="1" applyFont="1" applyFill="1" applyAlignment="1">
      <alignment horizontal="center" wrapText="1"/>
    </xf>
    <xf numFmtId="167" fontId="50" fillId="3" borderId="0" xfId="0" applyFont="1" applyFill="1" applyBorder="1" applyAlignment="1">
      <alignment horizontal="left" vertical="center"/>
    </xf>
    <xf numFmtId="167" fontId="51" fillId="3" borderId="0" xfId="0" applyFont="1" applyFill="1" applyBorder="1" applyAlignment="1">
      <alignment horizontal="left" vertical="center"/>
    </xf>
    <xf numFmtId="167" fontId="50" fillId="3" borderId="0" xfId="0" applyFont="1" applyFill="1" applyAlignment="1">
      <alignment horizontal="left" vertical="center"/>
    </xf>
    <xf numFmtId="4" fontId="3" fillId="3" borderId="0" xfId="6" applyNumberFormat="1" applyFont="1" applyFill="1" applyAlignment="1">
      <alignment vertical="center"/>
    </xf>
    <xf numFmtId="3" fontId="7" fillId="3" borderId="0" xfId="0" applyNumberFormat="1" applyFont="1" applyFill="1" applyAlignment="1">
      <alignment horizontal="right" vertical="center"/>
    </xf>
    <xf numFmtId="164" fontId="7" fillId="3" borderId="0" xfId="15" applyNumberFormat="1" applyFont="1" applyFill="1" applyBorder="1" applyAlignment="1">
      <alignment horizontal="right" vertical="center"/>
    </xf>
    <xf numFmtId="164" fontId="3" fillId="3" borderId="0" xfId="15" applyNumberFormat="1" applyFont="1" applyFill="1" applyAlignment="1">
      <alignment vertical="center"/>
    </xf>
    <xf numFmtId="167" fontId="28" fillId="3" borderId="0" xfId="0" applyFont="1" applyFill="1" applyAlignment="1">
      <alignment vertical="center"/>
    </xf>
    <xf numFmtId="169" fontId="27" fillId="3" borderId="0" xfId="0" applyNumberFormat="1" applyFont="1" applyFill="1" applyAlignment="1">
      <alignment vertical="center"/>
    </xf>
    <xf numFmtId="0" fontId="3" fillId="3" borderId="3" xfId="15" applyNumberFormat="1" applyFont="1" applyFill="1" applyBorder="1" applyAlignment="1">
      <alignment horizontal="left" vertical="center"/>
    </xf>
    <xf numFmtId="0" fontId="7" fillId="3" borderId="0" xfId="0" applyNumberFormat="1" applyFont="1" applyFill="1" applyAlignment="1">
      <alignment horizontal="left" vertical="center"/>
    </xf>
    <xf numFmtId="167" fontId="3" fillId="0" borderId="0" xfId="6" applyFont="1" applyFill="1" applyAlignment="1">
      <alignment horizontal="left" vertical="center" wrapText="1"/>
    </xf>
    <xf numFmtId="169" fontId="27" fillId="0" borderId="0" xfId="0" applyNumberFormat="1" applyFont="1" applyFill="1" applyAlignment="1">
      <alignment vertical="center"/>
    </xf>
    <xf numFmtId="0" fontId="3" fillId="4" borderId="0" xfId="6" applyNumberFormat="1" applyFont="1" applyFill="1" applyAlignment="1">
      <alignment wrapText="1"/>
    </xf>
    <xf numFmtId="0" fontId="3" fillId="4" borderId="0" xfId="6" applyNumberFormat="1" applyFont="1" applyFill="1" applyAlignment="1">
      <alignment horizontal="center"/>
    </xf>
    <xf numFmtId="0" fontId="3" fillId="3" borderId="0" xfId="6" applyNumberFormat="1" applyFont="1" applyFill="1" applyAlignment="1">
      <alignment wrapText="1"/>
    </xf>
    <xf numFmtId="0" fontId="3" fillId="3" borderId="0" xfId="6" applyNumberFormat="1" applyFont="1" applyFill="1" applyAlignment="1">
      <alignment horizontal="center"/>
    </xf>
    <xf numFmtId="0" fontId="25" fillId="3" borderId="0" xfId="6" applyNumberFormat="1" applyFill="1"/>
    <xf numFmtId="0" fontId="0" fillId="3" borderId="0" xfId="0" applyNumberFormat="1" applyFill="1"/>
    <xf numFmtId="0" fontId="28" fillId="3" borderId="0" xfId="0" applyNumberFormat="1" applyFont="1" applyFill="1"/>
    <xf numFmtId="0" fontId="26" fillId="3" borderId="0" xfId="0" applyNumberFormat="1" applyFont="1" applyFill="1" applyAlignment="1">
      <alignment horizontal="center" vertical="center" wrapText="1"/>
    </xf>
    <xf numFmtId="0" fontId="7" fillId="3" borderId="0" xfId="0" applyNumberFormat="1" applyFont="1" applyFill="1" applyAlignment="1">
      <alignment horizontal="right"/>
    </xf>
    <xf numFmtId="0" fontId="26" fillId="3" borderId="23" xfId="0" applyNumberFormat="1" applyFont="1" applyFill="1" applyBorder="1" applyAlignment="1">
      <alignment horizontal="center" vertical="center" wrapText="1"/>
    </xf>
    <xf numFmtId="0" fontId="3" fillId="3" borderId="0" xfId="6" applyNumberFormat="1" applyFont="1" applyFill="1" applyAlignment="1">
      <alignment horizontal="right"/>
    </xf>
    <xf numFmtId="0" fontId="3" fillId="3" borderId="0" xfId="6" applyNumberFormat="1" applyFont="1" applyFill="1" applyAlignment="1">
      <alignment vertical="center"/>
    </xf>
    <xf numFmtId="167" fontId="4" fillId="4" borderId="2" xfId="0" applyFont="1" applyFill="1" applyBorder="1" applyAlignment="1">
      <alignment horizontal="left" vertical="center" wrapText="1"/>
    </xf>
    <xf numFmtId="0" fontId="4" fillId="4" borderId="2" xfId="0" applyNumberFormat="1" applyFont="1" applyFill="1" applyBorder="1" applyAlignment="1">
      <alignment horizontal="left" vertical="center" wrapText="1"/>
    </xf>
    <xf numFmtId="167" fontId="4" fillId="4" borderId="44" xfId="6" applyFont="1" applyFill="1" applyBorder="1" applyAlignment="1">
      <alignment horizontal="center"/>
    </xf>
    <xf numFmtId="0" fontId="4" fillId="4" borderId="44" xfId="6" applyNumberFormat="1" applyFont="1" applyFill="1" applyBorder="1" applyAlignment="1">
      <alignment horizontal="left" vertical="center" wrapText="1"/>
    </xf>
    <xf numFmtId="0" fontId="4" fillId="4" borderId="44" xfId="0" applyNumberFormat="1" applyFont="1" applyFill="1" applyBorder="1" applyAlignment="1">
      <alignment horizontal="left" vertical="center" wrapText="1"/>
    </xf>
    <xf numFmtId="0" fontId="3" fillId="4" borderId="0" xfId="6" applyNumberFormat="1" applyFont="1" applyFill="1" applyAlignment="1">
      <alignment horizontal="center" vertical="center"/>
    </xf>
    <xf numFmtId="167" fontId="30" fillId="3" borderId="0" xfId="0" applyFont="1" applyFill="1" applyAlignment="1">
      <alignment horizontal="center"/>
    </xf>
    <xf numFmtId="167" fontId="5" fillId="0" borderId="0" xfId="0" applyFont="1" applyFill="1" applyAlignment="1">
      <alignment horizontal="center" vertical="center"/>
    </xf>
    <xf numFmtId="167" fontId="4" fillId="0" borderId="0" xfId="0" applyFont="1" applyFill="1" applyAlignment="1">
      <alignment horizontal="center"/>
    </xf>
    <xf numFmtId="0" fontId="30" fillId="3" borderId="0" xfId="0" applyNumberFormat="1" applyFont="1" applyFill="1" applyAlignment="1">
      <alignment horizontal="left" vertical="center"/>
    </xf>
    <xf numFmtId="167" fontId="0" fillId="3" borderId="0" xfId="0" applyFill="1" applyAlignment="1">
      <alignment horizontal="left" vertical="center"/>
    </xf>
    <xf numFmtId="17" fontId="4" fillId="4" borderId="2" xfId="0" applyNumberFormat="1" applyFont="1" applyFill="1" applyBorder="1" applyAlignment="1">
      <alignment horizontal="left" vertical="center" wrapText="1"/>
    </xf>
    <xf numFmtId="17" fontId="4" fillId="4" borderId="2" xfId="6" applyNumberFormat="1" applyFont="1" applyFill="1" applyBorder="1" applyAlignment="1">
      <alignment horizontal="left" vertical="center" wrapText="1"/>
    </xf>
    <xf numFmtId="0" fontId="27" fillId="3" borderId="0" xfId="0" applyNumberFormat="1" applyFont="1" applyFill="1" applyBorder="1" applyAlignment="1">
      <alignment horizontal="center" vertical="center"/>
    </xf>
    <xf numFmtId="0" fontId="27" fillId="3" borderId="9" xfId="0" applyNumberFormat="1" applyFont="1" applyFill="1" applyBorder="1" applyAlignment="1">
      <alignment horizontal="center" vertical="center"/>
    </xf>
    <xf numFmtId="0" fontId="27" fillId="3" borderId="8" xfId="0" applyNumberFormat="1" applyFont="1" applyFill="1" applyBorder="1" applyAlignment="1">
      <alignment horizontal="center" vertical="center"/>
    </xf>
    <xf numFmtId="0" fontId="4" fillId="3" borderId="0" xfId="0" quotePrefix="1" applyNumberFormat="1" applyFont="1" applyFill="1" applyBorder="1" applyAlignment="1">
      <alignment horizontal="center" vertical="top"/>
    </xf>
    <xf numFmtId="0" fontId="2" fillId="4" borderId="2" xfId="0" applyNumberFormat="1" applyFont="1" applyFill="1" applyBorder="1" applyAlignment="1">
      <alignment horizontal="left" vertical="center" wrapText="1"/>
    </xf>
    <xf numFmtId="167" fontId="32" fillId="4" borderId="2" xfId="0" applyFont="1" applyFill="1" applyBorder="1" applyAlignment="1">
      <alignment horizontal="left" vertical="center"/>
    </xf>
    <xf numFmtId="165" fontId="3" fillId="3" borderId="66" xfId="6" applyNumberFormat="1" applyFont="1" applyFill="1" applyBorder="1" applyAlignment="1">
      <alignment horizontal="right"/>
    </xf>
    <xf numFmtId="165" fontId="3" fillId="3" borderId="67" xfId="6" applyNumberFormat="1" applyFont="1" applyFill="1" applyBorder="1" applyAlignment="1">
      <alignment horizontal="right"/>
    </xf>
    <xf numFmtId="3" fontId="3" fillId="3" borderId="66" xfId="6" applyNumberFormat="1" applyFont="1" applyFill="1" applyBorder="1" applyAlignment="1">
      <alignment horizontal="right"/>
    </xf>
    <xf numFmtId="3" fontId="3" fillId="3" borderId="67" xfId="6" applyNumberFormat="1" applyFont="1" applyFill="1" applyBorder="1" applyAlignment="1">
      <alignment horizontal="right"/>
    </xf>
    <xf numFmtId="0" fontId="4" fillId="4" borderId="59" xfId="0" applyNumberFormat="1" applyFont="1" applyFill="1" applyBorder="1" applyAlignment="1">
      <alignment horizontal="left" vertical="center" wrapText="1"/>
    </xf>
    <xf numFmtId="165" fontId="3" fillId="3" borderId="67" xfId="0" applyNumberFormat="1" applyFont="1" applyFill="1" applyBorder="1" applyAlignment="1">
      <alignment horizontal="right"/>
    </xf>
    <xf numFmtId="0" fontId="3" fillId="4" borderId="34" xfId="0" applyNumberFormat="1" applyFont="1" applyFill="1" applyBorder="1" applyAlignment="1">
      <alignment horizontal="left" wrapText="1"/>
    </xf>
    <xf numFmtId="0" fontId="4" fillId="3" borderId="0" xfId="0" applyNumberFormat="1" applyFont="1" applyFill="1"/>
    <xf numFmtId="167" fontId="4" fillId="3" borderId="0" xfId="6" applyFont="1" applyFill="1" applyAlignment="1">
      <alignment vertical="center" wrapText="1"/>
    </xf>
    <xf numFmtId="167" fontId="3" fillId="4" borderId="12" xfId="6" applyFont="1" applyFill="1" applyBorder="1" applyAlignment="1">
      <alignment vertical="center" wrapText="1"/>
    </xf>
    <xf numFmtId="167" fontId="3" fillId="4" borderId="2" xfId="6" applyFont="1" applyFill="1" applyBorder="1" applyAlignment="1">
      <alignment vertical="center" wrapText="1"/>
    </xf>
    <xf numFmtId="165" fontId="3" fillId="3" borderId="4" xfId="6" applyNumberFormat="1" applyFont="1" applyFill="1" applyBorder="1" applyAlignment="1">
      <alignment vertical="center"/>
    </xf>
    <xf numFmtId="165" fontId="3" fillId="3" borderId="3" xfId="6" applyNumberFormat="1" applyFont="1" applyFill="1" applyBorder="1" applyAlignment="1">
      <alignment vertical="center"/>
    </xf>
    <xf numFmtId="167" fontId="27" fillId="3" borderId="0" xfId="0" applyFont="1" applyFill="1" applyAlignment="1">
      <alignment vertical="top"/>
    </xf>
    <xf numFmtId="167" fontId="4" fillId="3" borderId="0" xfId="0" applyFont="1" applyFill="1" applyAlignment="1">
      <alignment vertical="top"/>
    </xf>
    <xf numFmtId="165" fontId="27" fillId="6" borderId="0" xfId="0" applyNumberFormat="1" applyFont="1" applyFill="1" applyAlignment="1">
      <alignment vertical="center"/>
    </xf>
    <xf numFmtId="167" fontId="9" fillId="3" borderId="0" xfId="0" applyFont="1" applyFill="1" applyBorder="1" applyAlignment="1">
      <alignment horizontal="left" vertical="center"/>
    </xf>
    <xf numFmtId="167" fontId="9" fillId="3" borderId="0" xfId="0" applyFont="1" applyFill="1" applyBorder="1" applyAlignment="1">
      <alignment horizontal="left" vertical="center"/>
    </xf>
    <xf numFmtId="167" fontId="9" fillId="3" borderId="0" xfId="0" applyFont="1" applyFill="1" applyBorder="1" applyAlignment="1">
      <alignment vertical="center"/>
    </xf>
    <xf numFmtId="167" fontId="33" fillId="3" borderId="0" xfId="1" applyFont="1" applyFill="1" applyBorder="1" applyAlignment="1">
      <alignment horizontal="left" vertical="center" wrapText="1"/>
    </xf>
    <xf numFmtId="167" fontId="5" fillId="2" borderId="9" xfId="14" applyFont="1" applyFill="1" applyBorder="1" applyAlignment="1">
      <alignment horizontal="left" vertical="top"/>
    </xf>
    <xf numFmtId="167" fontId="33" fillId="0" borderId="0" xfId="1" applyFont="1" applyFill="1" applyBorder="1" applyAlignment="1">
      <alignment horizontal="left" vertical="center" wrapText="1"/>
    </xf>
    <xf numFmtId="167" fontId="9" fillId="3" borderId="0" xfId="0" applyFont="1" applyFill="1" applyBorder="1" applyAlignment="1">
      <alignment horizontal="left" vertical="center"/>
    </xf>
    <xf numFmtId="167" fontId="33" fillId="0" borderId="0" xfId="1" applyFont="1" applyFill="1" applyAlignment="1">
      <alignment vertical="center"/>
    </xf>
    <xf numFmtId="167" fontId="33" fillId="0" borderId="0" xfId="1" applyFont="1" applyFill="1" applyBorder="1" applyAlignment="1">
      <alignment vertical="center" wrapText="1"/>
    </xf>
    <xf numFmtId="167" fontId="33" fillId="0" borderId="0" xfId="1" applyFont="1" applyFill="1" applyBorder="1" applyAlignment="1">
      <alignment vertical="center"/>
    </xf>
    <xf numFmtId="167" fontId="5" fillId="2" borderId="0" xfId="14" applyFont="1" applyFill="1" applyBorder="1" applyAlignment="1">
      <alignment horizontal="left"/>
    </xf>
    <xf numFmtId="167" fontId="33" fillId="3" borderId="0" xfId="0" applyFont="1" applyFill="1" applyBorder="1" applyAlignment="1">
      <alignment horizontal="center" vertical="center" wrapText="1"/>
    </xf>
    <xf numFmtId="167" fontId="33" fillId="3" borderId="0" xfId="0" applyFont="1" applyFill="1" applyBorder="1" applyAlignment="1">
      <alignment horizontal="left" vertical="center" wrapText="1"/>
    </xf>
    <xf numFmtId="167" fontId="33" fillId="3" borderId="0" xfId="0" applyFont="1" applyFill="1" applyBorder="1" applyAlignment="1">
      <alignment horizontal="left" vertical="top" wrapText="1"/>
    </xf>
    <xf numFmtId="167" fontId="33" fillId="3" borderId="8" xfId="0" applyFont="1" applyFill="1" applyBorder="1" applyAlignment="1">
      <alignment horizontal="center" vertical="center" wrapText="1"/>
    </xf>
    <xf numFmtId="167" fontId="33" fillId="3" borderId="9" xfId="0" applyFont="1" applyFill="1" applyBorder="1" applyAlignment="1">
      <alignment horizontal="center" vertical="center" wrapText="1"/>
    </xf>
    <xf numFmtId="167" fontId="33" fillId="3" borderId="8" xfId="0" applyFont="1" applyFill="1" applyBorder="1" applyAlignment="1">
      <alignment horizontal="left" vertical="center" wrapText="1"/>
    </xf>
    <xf numFmtId="167" fontId="33" fillId="3" borderId="9" xfId="0" applyFont="1" applyFill="1" applyBorder="1" applyAlignment="1">
      <alignment horizontal="left" vertical="center" wrapText="1"/>
    </xf>
    <xf numFmtId="167" fontId="5" fillId="2" borderId="9" xfId="14" applyFont="1" applyFill="1" applyBorder="1" applyAlignment="1">
      <alignment horizontal="left" vertical="center"/>
    </xf>
    <xf numFmtId="167" fontId="34" fillId="3" borderId="0" xfId="0" applyFont="1" applyFill="1" applyBorder="1" applyAlignment="1">
      <alignment horizontal="center" vertical="center" wrapText="1"/>
    </xf>
    <xf numFmtId="167" fontId="5" fillId="2" borderId="9" xfId="14" applyFont="1" applyFill="1" applyBorder="1" applyAlignment="1">
      <alignment horizontal="center" vertical="center"/>
    </xf>
    <xf numFmtId="167" fontId="33" fillId="3" borderId="8" xfId="0" applyFont="1" applyFill="1" applyBorder="1" applyAlignment="1">
      <alignment horizontal="left" vertical="top" wrapText="1"/>
    </xf>
    <xf numFmtId="167" fontId="53" fillId="3" borderId="0" xfId="0" applyFont="1" applyFill="1" applyBorder="1" applyAlignment="1">
      <alignment horizontal="center" vertical="center"/>
    </xf>
    <xf numFmtId="167" fontId="53" fillId="3" borderId="9" xfId="0" applyFont="1" applyFill="1" applyBorder="1" applyAlignment="1">
      <alignment horizontal="center" vertical="center"/>
    </xf>
    <xf numFmtId="167" fontId="24" fillId="0" borderId="0" xfId="1" applyFill="1" applyAlignment="1">
      <alignment horizontal="center"/>
    </xf>
    <xf numFmtId="167" fontId="4" fillId="4" borderId="11" xfId="0" applyFont="1" applyFill="1" applyBorder="1" applyAlignment="1">
      <alignment horizontal="left" vertical="center" wrapText="1"/>
    </xf>
    <xf numFmtId="167" fontId="4" fillId="4" borderId="7" xfId="0" applyFont="1" applyFill="1" applyBorder="1" applyAlignment="1">
      <alignment horizontal="left" vertical="center" wrapText="1"/>
    </xf>
    <xf numFmtId="0" fontId="4" fillId="4" borderId="2" xfId="7" applyNumberFormat="1" applyFont="1" applyFill="1" applyBorder="1" applyAlignment="1">
      <alignment horizontal="left"/>
    </xf>
    <xf numFmtId="0" fontId="4" fillId="4" borderId="2" xfId="0" applyNumberFormat="1" applyFont="1" applyFill="1" applyBorder="1" applyAlignment="1">
      <alignment horizontal="left" vertical="center" wrapText="1"/>
    </xf>
    <xf numFmtId="0" fontId="4" fillId="4" borderId="11" xfId="0" applyNumberFormat="1" applyFont="1" applyFill="1" applyBorder="1" applyAlignment="1">
      <alignment horizontal="center" vertical="center" wrapText="1"/>
    </xf>
    <xf numFmtId="0" fontId="4" fillId="4" borderId="7" xfId="0" applyNumberFormat="1" applyFont="1" applyFill="1" applyBorder="1" applyAlignment="1">
      <alignment horizontal="center" vertical="center" wrapText="1"/>
    </xf>
    <xf numFmtId="0" fontId="4" fillId="4" borderId="6" xfId="0" applyNumberFormat="1" applyFont="1" applyFill="1" applyBorder="1" applyAlignment="1">
      <alignment horizontal="left" vertical="center" wrapText="1"/>
    </xf>
    <xf numFmtId="0" fontId="4" fillId="4" borderId="13" xfId="0" applyNumberFormat="1" applyFont="1" applyFill="1" applyBorder="1" applyAlignment="1">
      <alignment horizontal="left" vertical="center" wrapText="1"/>
    </xf>
    <xf numFmtId="0" fontId="4" fillId="4" borderId="12" xfId="0" applyNumberFormat="1" applyFont="1" applyFill="1" applyBorder="1" applyAlignment="1">
      <alignment horizontal="left" vertical="center" wrapText="1"/>
    </xf>
    <xf numFmtId="167" fontId="20" fillId="3" borderId="53" xfId="0" applyFont="1" applyFill="1" applyBorder="1" applyAlignment="1">
      <alignment horizontal="left" vertical="top" wrapText="1"/>
    </xf>
    <xf numFmtId="167" fontId="0" fillId="0" borderId="53" xfId="0" applyBorder="1" applyAlignment="1">
      <alignment wrapText="1"/>
    </xf>
    <xf numFmtId="167" fontId="4" fillId="4" borderId="11" xfId="0" applyFont="1" applyFill="1" applyBorder="1" applyAlignment="1">
      <alignment horizontal="center" vertical="center"/>
    </xf>
    <xf numFmtId="167" fontId="4" fillId="4" borderId="7" xfId="0" applyFont="1" applyFill="1" applyBorder="1" applyAlignment="1">
      <alignment horizontal="center" vertical="center"/>
    </xf>
    <xf numFmtId="167" fontId="4" fillId="4" borderId="2" xfId="0" applyFont="1" applyFill="1" applyBorder="1" applyAlignment="1">
      <alignment horizontal="left" vertical="center" wrapText="1"/>
    </xf>
    <xf numFmtId="167" fontId="4" fillId="4" borderId="12" xfId="0" applyFont="1" applyFill="1" applyBorder="1" applyAlignment="1">
      <alignment horizontal="left" vertical="center" wrapText="1"/>
    </xf>
    <xf numFmtId="167" fontId="20" fillId="3" borderId="0" xfId="0" applyFont="1" applyFill="1" applyBorder="1" applyAlignment="1">
      <alignment horizontal="left" vertical="top" wrapText="1"/>
    </xf>
    <xf numFmtId="167" fontId="0" fillId="0" borderId="0" xfId="0" applyAlignment="1">
      <alignment wrapText="1"/>
    </xf>
    <xf numFmtId="167" fontId="4" fillId="4" borderId="11" xfId="0" applyFont="1" applyFill="1" applyBorder="1" applyAlignment="1">
      <alignment horizontal="center" vertical="center" wrapText="1"/>
    </xf>
    <xf numFmtId="167" fontId="4" fillId="4" borderId="7" xfId="0" applyFont="1" applyFill="1" applyBorder="1" applyAlignment="1">
      <alignment horizontal="center" vertical="center" wrapText="1"/>
    </xf>
    <xf numFmtId="167" fontId="27" fillId="4" borderId="6" xfId="0" applyFont="1" applyFill="1" applyBorder="1" applyAlignment="1">
      <alignment horizontal="left"/>
    </xf>
    <xf numFmtId="167" fontId="27" fillId="4" borderId="13" xfId="0" applyFont="1" applyFill="1" applyBorder="1" applyAlignment="1">
      <alignment horizontal="left"/>
    </xf>
    <xf numFmtId="167" fontId="27" fillId="4" borderId="12" xfId="0" applyFont="1" applyFill="1" applyBorder="1" applyAlignment="1">
      <alignment horizontal="left"/>
    </xf>
    <xf numFmtId="167" fontId="4" fillId="4" borderId="26" xfId="0" applyFont="1" applyFill="1" applyBorder="1" applyAlignment="1">
      <alignment horizontal="left" vertical="center" wrapText="1"/>
    </xf>
    <xf numFmtId="167" fontId="4" fillId="4" borderId="29" xfId="0" applyFont="1" applyFill="1" applyBorder="1" applyAlignment="1">
      <alignment horizontal="left" vertical="center" wrapText="1"/>
    </xf>
    <xf numFmtId="167" fontId="4" fillId="4" borderId="28" xfId="0" applyFont="1" applyFill="1" applyBorder="1" applyAlignment="1">
      <alignment horizontal="left" vertical="center" wrapText="1"/>
    </xf>
    <xf numFmtId="167" fontId="4" fillId="4" borderId="30" xfId="0" applyFont="1" applyFill="1" applyBorder="1" applyAlignment="1">
      <alignment horizontal="left" vertical="center" wrapText="1"/>
    </xf>
    <xf numFmtId="167" fontId="5" fillId="4" borderId="2" xfId="0" applyFont="1" applyFill="1" applyBorder="1" applyAlignment="1">
      <alignment horizontal="left" vertical="center" wrapText="1"/>
    </xf>
    <xf numFmtId="167" fontId="4" fillId="4" borderId="6" xfId="0" applyFont="1" applyFill="1" applyBorder="1" applyAlignment="1">
      <alignment horizontal="left" vertical="center"/>
    </xf>
    <xf numFmtId="167" fontId="4" fillId="4" borderId="13" xfId="0" applyFont="1" applyFill="1" applyBorder="1" applyAlignment="1">
      <alignment horizontal="left" vertical="center"/>
    </xf>
    <xf numFmtId="167" fontId="4" fillId="4" borderId="12" xfId="0" applyFont="1" applyFill="1" applyBorder="1" applyAlignment="1">
      <alignment horizontal="left" vertical="center"/>
    </xf>
    <xf numFmtId="167" fontId="4" fillId="4" borderId="31" xfId="0" applyFont="1" applyFill="1" applyBorder="1" applyAlignment="1">
      <alignment horizontal="left" vertical="center" wrapText="1"/>
    </xf>
    <xf numFmtId="167" fontId="4" fillId="4" borderId="32" xfId="0" applyFont="1" applyFill="1" applyBorder="1" applyAlignment="1">
      <alignment horizontal="left" vertical="center" wrapText="1"/>
    </xf>
    <xf numFmtId="167" fontId="4" fillId="4" borderId="18" xfId="0" applyFont="1" applyFill="1" applyBorder="1" applyAlignment="1">
      <alignment horizontal="left" vertical="center" wrapText="1"/>
    </xf>
    <xf numFmtId="167" fontId="4" fillId="5" borderId="6" xfId="0" applyFont="1" applyFill="1" applyBorder="1" applyAlignment="1">
      <alignment horizontal="left" vertical="center" wrapText="1"/>
    </xf>
    <xf numFmtId="167" fontId="4" fillId="5" borderId="13" xfId="0" applyFont="1" applyFill="1" applyBorder="1" applyAlignment="1">
      <alignment horizontal="left" vertical="center" wrapText="1"/>
    </xf>
    <xf numFmtId="167" fontId="4" fillId="5" borderId="12" xfId="0" applyFont="1" applyFill="1" applyBorder="1" applyAlignment="1">
      <alignment horizontal="left" vertical="center" wrapText="1"/>
    </xf>
    <xf numFmtId="167" fontId="4" fillId="4" borderId="11" xfId="6" applyFont="1" applyFill="1" applyBorder="1" applyAlignment="1">
      <alignment horizontal="left"/>
    </xf>
    <xf numFmtId="167" fontId="4" fillId="4" borderId="7" xfId="6" applyFont="1" applyFill="1" applyBorder="1" applyAlignment="1">
      <alignment horizontal="left"/>
    </xf>
    <xf numFmtId="167" fontId="20" fillId="3" borderId="9" xfId="0" applyFont="1" applyFill="1" applyBorder="1" applyAlignment="1">
      <alignment horizontal="left" vertical="top" wrapText="1"/>
    </xf>
    <xf numFmtId="167" fontId="0" fillId="0" borderId="9" xfId="0" applyBorder="1" applyAlignment="1">
      <alignment wrapText="1"/>
    </xf>
    <xf numFmtId="167" fontId="4" fillId="4" borderId="6" xfId="0" applyFont="1" applyFill="1" applyBorder="1" applyAlignment="1">
      <alignment horizontal="left" vertical="center" wrapText="1"/>
    </xf>
    <xf numFmtId="167" fontId="4" fillId="4" borderId="13" xfId="0" applyFont="1" applyFill="1" applyBorder="1" applyAlignment="1">
      <alignment horizontal="left" vertical="center" wrapText="1"/>
    </xf>
    <xf numFmtId="167" fontId="4" fillId="4" borderId="11" xfId="6" applyFont="1" applyFill="1" applyBorder="1" applyAlignment="1">
      <alignment horizontal="left" vertical="center"/>
    </xf>
    <xf numFmtId="167" fontId="4" fillId="4" borderId="7" xfId="6" applyFont="1" applyFill="1" applyBorder="1" applyAlignment="1">
      <alignment horizontal="left" vertical="center"/>
    </xf>
    <xf numFmtId="167" fontId="3" fillId="4" borderId="19" xfId="6" applyFont="1" applyFill="1" applyBorder="1" applyAlignment="1">
      <alignment horizontal="left" vertical="center" wrapText="1"/>
    </xf>
    <xf numFmtId="167" fontId="3" fillId="4" borderId="20" xfId="6" applyFont="1" applyFill="1" applyBorder="1" applyAlignment="1">
      <alignment horizontal="left" vertical="center" wrapText="1"/>
    </xf>
    <xf numFmtId="167" fontId="3" fillId="4" borderId="11" xfId="6" applyFont="1" applyFill="1" applyBorder="1" applyAlignment="1">
      <alignment horizontal="left" vertical="center" wrapText="1"/>
    </xf>
    <xf numFmtId="167" fontId="3" fillId="4" borderId="7" xfId="6" applyFont="1" applyFill="1" applyBorder="1" applyAlignment="1">
      <alignment horizontal="left" vertical="center" wrapText="1"/>
    </xf>
    <xf numFmtId="167" fontId="4" fillId="4" borderId="2" xfId="0" applyFont="1" applyFill="1" applyBorder="1" applyAlignment="1">
      <alignment horizontal="left" vertical="center"/>
    </xf>
    <xf numFmtId="167" fontId="3" fillId="4" borderId="2" xfId="6" applyFont="1" applyFill="1" applyBorder="1" applyAlignment="1">
      <alignment horizontal="left" vertical="center" wrapText="1"/>
    </xf>
    <xf numFmtId="167" fontId="4" fillId="3" borderId="0" xfId="0" applyFont="1" applyFill="1" applyAlignment="1">
      <alignment horizontal="left" vertical="center" wrapText="1"/>
    </xf>
    <xf numFmtId="0" fontId="4" fillId="3" borderId="0" xfId="0" applyNumberFormat="1" applyFont="1" applyFill="1" applyAlignment="1">
      <alignment horizontal="left" vertical="center"/>
    </xf>
    <xf numFmtId="0" fontId="4" fillId="3" borderId="0" xfId="0" applyNumberFormat="1" applyFont="1" applyFill="1" applyBorder="1" applyAlignment="1">
      <alignment horizontal="left" vertical="center" wrapText="1"/>
    </xf>
    <xf numFmtId="0" fontId="4" fillId="4" borderId="21" xfId="0" applyNumberFormat="1" applyFont="1" applyFill="1" applyBorder="1" applyAlignment="1">
      <alignment horizontal="left" vertical="center" wrapText="1"/>
    </xf>
    <xf numFmtId="0" fontId="4" fillId="4" borderId="22" xfId="0" applyNumberFormat="1" applyFont="1" applyFill="1" applyBorder="1" applyAlignment="1">
      <alignment horizontal="left" vertical="center" wrapText="1"/>
    </xf>
    <xf numFmtId="167" fontId="4" fillId="4" borderId="11" xfId="6" applyFont="1" applyFill="1" applyBorder="1" applyAlignment="1">
      <alignment horizontal="center" vertical="center"/>
    </xf>
    <xf numFmtId="167" fontId="4" fillId="4" borderId="7" xfId="6" applyFont="1" applyFill="1" applyBorder="1" applyAlignment="1">
      <alignment horizontal="center" vertical="center"/>
    </xf>
    <xf numFmtId="167" fontId="20" fillId="3" borderId="9" xfId="0" applyFont="1" applyFill="1" applyBorder="1" applyAlignment="1">
      <alignment horizontal="left" vertical="center" wrapText="1"/>
    </xf>
    <xf numFmtId="167" fontId="27" fillId="4" borderId="6" xfId="0" applyFont="1" applyFill="1" applyBorder="1" applyAlignment="1">
      <alignment horizontal="left" vertical="center"/>
    </xf>
    <xf numFmtId="167" fontId="27" fillId="4" borderId="13" xfId="0" applyFont="1" applyFill="1" applyBorder="1" applyAlignment="1">
      <alignment horizontal="left" vertical="center"/>
    </xf>
    <xf numFmtId="167" fontId="27" fillId="4" borderId="12" xfId="0" applyFont="1" applyFill="1" applyBorder="1" applyAlignment="1">
      <alignment horizontal="left" vertical="center"/>
    </xf>
    <xf numFmtId="167" fontId="4" fillId="4" borderId="11" xfId="6" applyFont="1" applyFill="1" applyBorder="1" applyAlignment="1">
      <alignment horizontal="center"/>
    </xf>
    <xf numFmtId="167" fontId="4" fillId="4" borderId="7" xfId="6" applyFont="1" applyFill="1" applyBorder="1" applyAlignment="1">
      <alignment horizontal="center"/>
    </xf>
    <xf numFmtId="167" fontId="3" fillId="4" borderId="35" xfId="0" applyFont="1" applyFill="1" applyBorder="1" applyAlignment="1">
      <alignment horizontal="center" wrapText="1"/>
    </xf>
    <xf numFmtId="167" fontId="3" fillId="4" borderId="36" xfId="0" applyFont="1" applyFill="1" applyBorder="1" applyAlignment="1">
      <alignment horizontal="center" wrapText="1"/>
    </xf>
    <xf numFmtId="167" fontId="3" fillId="4" borderId="2" xfId="0" applyFont="1" applyFill="1" applyBorder="1" applyAlignment="1">
      <alignment horizontal="left" vertical="center" wrapText="1"/>
    </xf>
    <xf numFmtId="167" fontId="0" fillId="4" borderId="35" xfId="0" applyFill="1" applyBorder="1" applyAlignment="1">
      <alignment horizontal="center" vertical="center"/>
    </xf>
    <xf numFmtId="167" fontId="0" fillId="4" borderId="36" xfId="0" applyFill="1" applyBorder="1" applyAlignment="1">
      <alignment horizontal="center" vertical="center"/>
    </xf>
    <xf numFmtId="167" fontId="3" fillId="4" borderId="37" xfId="6" applyFont="1" applyFill="1" applyBorder="1" applyAlignment="1">
      <alignment vertical="center" wrapText="1"/>
    </xf>
    <xf numFmtId="167" fontId="3" fillId="4" borderId="33" xfId="6" applyFont="1" applyFill="1" applyBorder="1" applyAlignment="1">
      <alignment horizontal="left" wrapText="1"/>
    </xf>
    <xf numFmtId="167" fontId="3" fillId="4" borderId="33" xfId="6" applyFont="1" applyFill="1" applyBorder="1" applyAlignment="1">
      <alignment horizontal="left" vertical="center" wrapText="1"/>
    </xf>
    <xf numFmtId="167" fontId="4" fillId="4" borderId="35" xfId="6" applyFont="1" applyFill="1" applyBorder="1" applyAlignment="1">
      <alignment horizontal="center"/>
    </xf>
    <xf numFmtId="167" fontId="4" fillId="4" borderId="36" xfId="6" applyFont="1" applyFill="1" applyBorder="1" applyAlignment="1">
      <alignment horizontal="center"/>
    </xf>
    <xf numFmtId="167" fontId="4" fillId="4" borderId="40" xfId="6" applyFont="1" applyFill="1" applyBorder="1" applyAlignment="1">
      <alignment horizontal="left"/>
    </xf>
    <xf numFmtId="167" fontId="4" fillId="4" borderId="36" xfId="6" applyFont="1" applyFill="1" applyBorder="1" applyAlignment="1">
      <alignment horizontal="left"/>
    </xf>
    <xf numFmtId="0" fontId="4" fillId="4" borderId="45" xfId="0" applyNumberFormat="1" applyFont="1" applyFill="1" applyBorder="1" applyAlignment="1">
      <alignment horizontal="left" vertical="center" wrapText="1"/>
    </xf>
    <xf numFmtId="0" fontId="4" fillId="4" borderId="46" xfId="0" applyNumberFormat="1" applyFont="1" applyFill="1" applyBorder="1" applyAlignment="1">
      <alignment horizontal="left" vertical="center" wrapText="1"/>
    </xf>
    <xf numFmtId="0" fontId="4" fillId="4" borderId="47" xfId="0" applyNumberFormat="1" applyFont="1" applyFill="1" applyBorder="1" applyAlignment="1">
      <alignment horizontal="left" vertical="center" wrapText="1"/>
    </xf>
    <xf numFmtId="167" fontId="4" fillId="4" borderId="40" xfId="6" applyFont="1" applyFill="1" applyBorder="1" applyAlignment="1">
      <alignment horizontal="center"/>
    </xf>
    <xf numFmtId="167" fontId="55" fillId="3" borderId="27" xfId="0" applyFont="1" applyFill="1" applyBorder="1" applyAlignment="1">
      <alignment horizontal="left" vertical="top" wrapText="1"/>
    </xf>
    <xf numFmtId="167" fontId="55" fillId="3" borderId="0" xfId="0" applyFont="1" applyFill="1" applyAlignment="1">
      <alignment horizontal="left" vertical="top" wrapText="1"/>
    </xf>
    <xf numFmtId="167" fontId="27" fillId="4" borderId="44" xfId="0" applyFont="1" applyFill="1" applyBorder="1" applyAlignment="1">
      <alignment horizontal="left" vertical="center"/>
    </xf>
    <xf numFmtId="167" fontId="4" fillId="4" borderId="40" xfId="0" applyFont="1" applyFill="1" applyBorder="1" applyAlignment="1">
      <alignment horizontal="center" vertical="center" wrapText="1"/>
    </xf>
    <xf numFmtId="167" fontId="4" fillId="4" borderId="44" xfId="6" applyFont="1" applyFill="1" applyBorder="1" applyAlignment="1">
      <alignment horizontal="left" vertical="center" wrapText="1"/>
    </xf>
    <xf numFmtId="167" fontId="3" fillId="4" borderId="40" xfId="6" applyFont="1" applyFill="1" applyBorder="1" applyAlignment="1">
      <alignment horizontal="left" vertical="center" wrapText="1"/>
    </xf>
    <xf numFmtId="167" fontId="3" fillId="4" borderId="18" xfId="6" applyFont="1" applyFill="1" applyBorder="1" applyAlignment="1">
      <alignment horizontal="left" vertical="center" wrapText="1"/>
    </xf>
    <xf numFmtId="167" fontId="12" fillId="0" borderId="0" xfId="0" applyFont="1" applyAlignment="1">
      <alignment horizontal="left" vertical="top" wrapText="1"/>
    </xf>
    <xf numFmtId="0" fontId="27" fillId="4" borderId="2" xfId="0" applyNumberFormat="1" applyFont="1" applyFill="1" applyBorder="1" applyAlignment="1">
      <alignment horizontal="left" vertical="center"/>
    </xf>
    <xf numFmtId="49" fontId="4" fillId="4" borderId="6" xfId="0" applyNumberFormat="1" applyFont="1" applyFill="1" applyBorder="1" applyAlignment="1">
      <alignment horizontal="left" vertical="center" wrapText="1"/>
    </xf>
    <xf numFmtId="49" fontId="4" fillId="4" borderId="12" xfId="0" applyNumberFormat="1" applyFont="1" applyFill="1" applyBorder="1" applyAlignment="1">
      <alignment horizontal="left" vertical="center" wrapText="1"/>
    </xf>
    <xf numFmtId="0" fontId="4" fillId="4" borderId="40" xfId="6" applyNumberFormat="1" applyFont="1" applyFill="1" applyBorder="1" applyAlignment="1">
      <alignment horizontal="left" vertical="center"/>
    </xf>
    <xf numFmtId="167" fontId="4" fillId="4" borderId="18" xfId="6" applyFont="1" applyFill="1" applyBorder="1" applyAlignment="1">
      <alignment horizontal="left" vertical="center"/>
    </xf>
    <xf numFmtId="167" fontId="4" fillId="4" borderId="40" xfId="6" applyFont="1" applyFill="1" applyBorder="1" applyAlignment="1">
      <alignment horizontal="left" vertical="center" wrapText="1"/>
    </xf>
    <xf numFmtId="167" fontId="4" fillId="4" borderId="36" xfId="6" applyFont="1" applyFill="1" applyBorder="1" applyAlignment="1">
      <alignment horizontal="left" vertical="center" wrapText="1"/>
    </xf>
    <xf numFmtId="167" fontId="4" fillId="4" borderId="58" xfId="6" applyFont="1" applyFill="1" applyBorder="1" applyAlignment="1">
      <alignment horizontal="center" vertical="center"/>
    </xf>
    <xf numFmtId="167" fontId="4" fillId="4" borderId="52" xfId="6" applyFont="1" applyFill="1" applyBorder="1" applyAlignment="1">
      <alignment horizontal="center" vertical="center"/>
    </xf>
    <xf numFmtId="167" fontId="4" fillId="4" borderId="45" xfId="6" applyFont="1" applyFill="1" applyBorder="1" applyAlignment="1">
      <alignment horizontal="left" vertical="center" wrapText="1"/>
    </xf>
    <xf numFmtId="167" fontId="4" fillId="4" borderId="47" xfId="6" applyFont="1" applyFill="1" applyBorder="1" applyAlignment="1">
      <alignment horizontal="left" vertical="center" wrapText="1"/>
    </xf>
    <xf numFmtId="167" fontId="28" fillId="3" borderId="0" xfId="0" applyFont="1" applyFill="1" applyAlignment="1">
      <alignment horizontal="left" wrapText="1"/>
    </xf>
    <xf numFmtId="167" fontId="3" fillId="4" borderId="45" xfId="6" applyFont="1" applyFill="1" applyBorder="1" applyAlignment="1">
      <alignment vertical="center" wrapText="1"/>
    </xf>
    <xf numFmtId="167" fontId="3" fillId="4" borderId="46" xfId="6" applyFont="1" applyFill="1" applyBorder="1" applyAlignment="1">
      <alignment vertical="center" wrapText="1"/>
    </xf>
    <xf numFmtId="167" fontId="3" fillId="4" borderId="47" xfId="6" applyFont="1" applyFill="1" applyBorder="1" applyAlignment="1">
      <alignment vertical="center" wrapText="1"/>
    </xf>
    <xf numFmtId="167" fontId="4" fillId="4" borderId="40" xfId="6" applyFont="1" applyFill="1" applyBorder="1" applyAlignment="1">
      <alignment vertical="center"/>
    </xf>
    <xf numFmtId="167" fontId="4" fillId="4" borderId="36" xfId="6" applyFont="1" applyFill="1" applyBorder="1" applyAlignment="1">
      <alignment vertical="center"/>
    </xf>
    <xf numFmtId="167" fontId="3" fillId="4" borderId="44" xfId="6" applyFont="1" applyFill="1" applyBorder="1" applyAlignment="1">
      <alignment horizontal="left" vertical="center" wrapText="1"/>
    </xf>
    <xf numFmtId="167" fontId="4" fillId="4" borderId="44" xfId="6" applyFont="1" applyFill="1" applyBorder="1" applyAlignment="1">
      <alignment horizontal="center" vertical="center"/>
    </xf>
    <xf numFmtId="167" fontId="4" fillId="4" borderId="44" xfId="6" applyFont="1" applyFill="1" applyBorder="1" applyAlignment="1">
      <alignment horizontal="left" vertical="center"/>
    </xf>
    <xf numFmtId="167" fontId="4" fillId="4" borderId="58" xfId="6" applyFont="1" applyFill="1" applyBorder="1" applyAlignment="1">
      <alignment horizontal="center"/>
    </xf>
    <xf numFmtId="167" fontId="4" fillId="4" borderId="52" xfId="6" applyFont="1" applyFill="1" applyBorder="1" applyAlignment="1">
      <alignment horizontal="center"/>
    </xf>
    <xf numFmtId="167" fontId="4" fillId="4" borderId="6" xfId="6" applyFont="1" applyFill="1" applyBorder="1" applyAlignment="1">
      <alignment horizontal="center" wrapText="1"/>
    </xf>
    <xf numFmtId="167" fontId="4" fillId="4" borderId="13" xfId="6" applyFont="1" applyFill="1" applyBorder="1" applyAlignment="1">
      <alignment horizontal="center" wrapText="1"/>
    </xf>
    <xf numFmtId="167" fontId="4" fillId="4" borderId="12" xfId="6" applyFont="1" applyFill="1" applyBorder="1" applyAlignment="1">
      <alignment horizontal="center" wrapText="1"/>
    </xf>
    <xf numFmtId="167" fontId="4" fillId="4" borderId="40" xfId="6" applyFont="1" applyFill="1" applyBorder="1" applyAlignment="1">
      <alignment horizontal="center" vertical="center"/>
    </xf>
    <xf numFmtId="167" fontId="4" fillId="4" borderId="18" xfId="6" applyFont="1" applyFill="1" applyBorder="1" applyAlignment="1">
      <alignment horizontal="center" vertical="center"/>
    </xf>
    <xf numFmtId="167" fontId="4" fillId="4" borderId="36" xfId="6" applyFont="1" applyFill="1" applyBorder="1" applyAlignment="1">
      <alignment horizontal="center" vertical="center"/>
    </xf>
    <xf numFmtId="49" fontId="4" fillId="4" borderId="13" xfId="0" applyNumberFormat="1" applyFont="1" applyFill="1" applyBorder="1" applyAlignment="1">
      <alignment horizontal="left" vertical="center" wrapText="1"/>
    </xf>
    <xf numFmtId="49" fontId="4" fillId="4" borderId="2" xfId="0" applyNumberFormat="1" applyFont="1" applyFill="1" applyBorder="1" applyAlignment="1">
      <alignment horizontal="left" vertical="center"/>
    </xf>
    <xf numFmtId="49" fontId="4" fillId="4" borderId="6" xfId="0" applyNumberFormat="1" applyFont="1" applyFill="1" applyBorder="1" applyAlignment="1">
      <alignment horizontal="left" vertical="center"/>
    </xf>
    <xf numFmtId="49" fontId="4" fillId="4" borderId="13" xfId="0" applyNumberFormat="1" applyFont="1" applyFill="1" applyBorder="1" applyAlignment="1">
      <alignment horizontal="left" vertical="center"/>
    </xf>
    <xf numFmtId="49" fontId="4" fillId="4" borderId="12" xfId="0" applyNumberFormat="1" applyFont="1" applyFill="1" applyBorder="1" applyAlignment="1">
      <alignment horizontal="left" vertical="center"/>
    </xf>
    <xf numFmtId="49" fontId="4" fillId="4" borderId="2" xfId="0" applyNumberFormat="1" applyFont="1" applyFill="1" applyBorder="1" applyAlignment="1">
      <alignment horizontal="left" vertical="center" wrapText="1"/>
    </xf>
    <xf numFmtId="167" fontId="4" fillId="4" borderId="40" xfId="6" applyFont="1" applyFill="1" applyBorder="1" applyAlignment="1">
      <alignment horizontal="left" vertical="center"/>
    </xf>
    <xf numFmtId="167" fontId="4" fillId="4" borderId="36" xfId="6" applyFont="1" applyFill="1" applyBorder="1" applyAlignment="1">
      <alignment horizontal="left" vertical="center"/>
    </xf>
    <xf numFmtId="17" fontId="4" fillId="4" borderId="6" xfId="6" applyNumberFormat="1" applyFont="1" applyFill="1" applyBorder="1" applyAlignment="1">
      <alignment horizontal="left" vertical="center" wrapText="1"/>
    </xf>
    <xf numFmtId="167" fontId="4" fillId="4" borderId="13" xfId="6" applyFont="1" applyFill="1" applyBorder="1" applyAlignment="1">
      <alignment horizontal="left" vertical="center" wrapText="1"/>
    </xf>
    <xf numFmtId="167" fontId="4" fillId="4" borderId="12" xfId="6" applyFont="1" applyFill="1" applyBorder="1" applyAlignment="1">
      <alignment horizontal="left" vertical="center" wrapText="1"/>
    </xf>
    <xf numFmtId="167" fontId="4" fillId="4" borderId="6" xfId="6" applyFont="1" applyFill="1" applyBorder="1" applyAlignment="1">
      <alignment horizontal="left" vertical="center" wrapText="1"/>
    </xf>
    <xf numFmtId="17" fontId="4" fillId="4" borderId="6" xfId="6" quotePrefix="1" applyNumberFormat="1" applyFont="1" applyFill="1" applyBorder="1" applyAlignment="1">
      <alignment horizontal="left" vertical="center" wrapText="1"/>
    </xf>
    <xf numFmtId="167" fontId="4" fillId="4" borderId="40" xfId="6" applyFont="1" applyFill="1" applyBorder="1" applyAlignment="1">
      <alignment horizontal="center" vertical="center" wrapText="1"/>
    </xf>
    <xf numFmtId="167" fontId="4" fillId="4" borderId="36" xfId="6" applyFont="1" applyFill="1" applyBorder="1" applyAlignment="1">
      <alignment horizontal="center" vertical="center" wrapText="1"/>
    </xf>
    <xf numFmtId="167" fontId="4" fillId="4" borderId="44" xfId="6" applyFont="1" applyFill="1" applyBorder="1" applyAlignment="1">
      <alignment horizontal="center"/>
    </xf>
    <xf numFmtId="0" fontId="4" fillId="4" borderId="44" xfId="6" applyNumberFormat="1" applyFont="1" applyFill="1" applyBorder="1" applyAlignment="1">
      <alignment horizontal="left" vertical="center" wrapText="1"/>
    </xf>
    <xf numFmtId="0" fontId="4" fillId="4" borderId="44" xfId="6" applyNumberFormat="1" applyFont="1" applyFill="1" applyBorder="1" applyAlignment="1">
      <alignment horizontal="left" vertical="center"/>
    </xf>
    <xf numFmtId="0" fontId="4" fillId="4" borderId="6" xfId="6" applyNumberFormat="1" applyFont="1" applyFill="1" applyBorder="1" applyAlignment="1">
      <alignment horizontal="left" vertical="center" wrapText="1"/>
    </xf>
    <xf numFmtId="0" fontId="4" fillId="4" borderId="13" xfId="6" applyNumberFormat="1" applyFont="1" applyFill="1" applyBorder="1" applyAlignment="1">
      <alignment horizontal="left" vertical="center" wrapText="1"/>
    </xf>
    <xf numFmtId="0" fontId="4" fillId="4" borderId="12" xfId="6" applyNumberFormat="1" applyFont="1" applyFill="1" applyBorder="1" applyAlignment="1">
      <alignment horizontal="left" vertical="center" wrapText="1"/>
    </xf>
    <xf numFmtId="0" fontId="4" fillId="4" borderId="36" xfId="6" applyNumberFormat="1" applyFont="1" applyFill="1" applyBorder="1" applyAlignment="1">
      <alignment horizontal="left" vertical="center"/>
    </xf>
    <xf numFmtId="0" fontId="3" fillId="4" borderId="44" xfId="6" applyNumberFormat="1" applyFont="1" applyFill="1" applyBorder="1" applyAlignment="1">
      <alignment horizontal="left" vertical="center" wrapText="1"/>
    </xf>
    <xf numFmtId="167" fontId="0" fillId="0" borderId="9" xfId="0" applyBorder="1" applyAlignment="1">
      <alignment vertical="top" wrapText="1"/>
    </xf>
    <xf numFmtId="0" fontId="3" fillId="4" borderId="40" xfId="6" applyNumberFormat="1" applyFont="1" applyFill="1" applyBorder="1" applyAlignment="1">
      <alignment horizontal="center" vertical="center" wrapText="1"/>
    </xf>
    <xf numFmtId="0" fontId="3" fillId="4" borderId="18" xfId="6" applyNumberFormat="1" applyFont="1" applyFill="1" applyBorder="1" applyAlignment="1">
      <alignment horizontal="center" vertical="center" wrapText="1"/>
    </xf>
    <xf numFmtId="0" fontId="3" fillId="4" borderId="36" xfId="6" applyNumberFormat="1" applyFont="1" applyFill="1" applyBorder="1" applyAlignment="1">
      <alignment horizontal="center" vertical="center" wrapText="1"/>
    </xf>
    <xf numFmtId="0" fontId="4" fillId="4" borderId="44" xfId="0" applyNumberFormat="1" applyFont="1" applyFill="1" applyBorder="1" applyAlignment="1">
      <alignment horizontal="left" vertical="center"/>
    </xf>
    <xf numFmtId="0" fontId="4" fillId="4" borderId="40" xfId="6" applyNumberFormat="1" applyFont="1" applyFill="1" applyBorder="1" applyAlignment="1">
      <alignment horizontal="center" vertical="center"/>
    </xf>
    <xf numFmtId="0" fontId="4" fillId="4" borderId="36" xfId="6" applyNumberFormat="1" applyFont="1" applyFill="1" applyBorder="1" applyAlignment="1">
      <alignment horizontal="center" vertical="center"/>
    </xf>
    <xf numFmtId="0" fontId="4" fillId="4" borderId="2" xfId="6" applyNumberFormat="1" applyFont="1" applyFill="1" applyBorder="1" applyAlignment="1">
      <alignment horizontal="left" vertical="center"/>
    </xf>
    <xf numFmtId="167" fontId="25" fillId="4" borderId="40" xfId="6" applyFill="1" applyBorder="1" applyAlignment="1">
      <alignment horizontal="center" vertical="center"/>
    </xf>
    <xf numFmtId="167" fontId="25" fillId="4" borderId="36" xfId="6" applyFill="1" applyBorder="1" applyAlignment="1">
      <alignment horizontal="center" vertical="center"/>
    </xf>
    <xf numFmtId="167" fontId="0" fillId="0" borderId="44" xfId="0" applyBorder="1" applyAlignment="1">
      <alignment horizontal="left" vertical="center" wrapText="1"/>
    </xf>
    <xf numFmtId="167" fontId="20" fillId="3" borderId="0" xfId="0" applyFont="1" applyFill="1" applyBorder="1" applyAlignment="1">
      <alignment horizontal="left" wrapText="1"/>
    </xf>
    <xf numFmtId="167" fontId="4" fillId="4" borderId="44" xfId="0" applyFont="1" applyFill="1" applyBorder="1" applyAlignment="1">
      <alignment horizontal="left" vertical="center" wrapText="1"/>
    </xf>
    <xf numFmtId="0" fontId="4" fillId="4" borderId="40" xfId="0" applyNumberFormat="1" applyFont="1" applyFill="1" applyBorder="1" applyAlignment="1">
      <alignment horizontal="center" vertical="center" wrapText="1"/>
    </xf>
    <xf numFmtId="0" fontId="4" fillId="4" borderId="52" xfId="0" applyNumberFormat="1" applyFont="1" applyFill="1" applyBorder="1" applyAlignment="1">
      <alignment horizontal="center" vertical="center" wrapText="1"/>
    </xf>
    <xf numFmtId="0" fontId="4" fillId="4" borderId="44" xfId="0" applyNumberFormat="1" applyFont="1" applyFill="1" applyBorder="1" applyAlignment="1">
      <alignment horizontal="left" vertical="center" wrapText="1"/>
    </xf>
    <xf numFmtId="0" fontId="3" fillId="4" borderId="40" xfId="6" applyNumberFormat="1" applyFont="1" applyFill="1" applyBorder="1" applyAlignment="1">
      <alignment horizontal="left" vertical="center" wrapText="1"/>
    </xf>
    <xf numFmtId="0" fontId="3" fillId="4" borderId="52" xfId="6" applyNumberFormat="1" applyFont="1" applyFill="1" applyBorder="1" applyAlignment="1">
      <alignment horizontal="left" vertical="center" wrapText="1"/>
    </xf>
    <xf numFmtId="167" fontId="3" fillId="4" borderId="52" xfId="6" applyFont="1" applyFill="1" applyBorder="1" applyAlignment="1">
      <alignment horizontal="left" vertical="center" wrapText="1"/>
    </xf>
    <xf numFmtId="167" fontId="3" fillId="4" borderId="40" xfId="6" applyFont="1" applyFill="1" applyBorder="1" applyAlignment="1">
      <alignment horizontal="center" vertical="center" wrapText="1"/>
    </xf>
    <xf numFmtId="167" fontId="3" fillId="4" borderId="52" xfId="6" applyFont="1" applyFill="1" applyBorder="1" applyAlignment="1">
      <alignment horizontal="center" vertical="center" wrapText="1"/>
    </xf>
    <xf numFmtId="167" fontId="43" fillId="3" borderId="0" xfId="0" applyFont="1" applyFill="1" applyAlignment="1">
      <alignment vertical="center" wrapText="1"/>
    </xf>
    <xf numFmtId="167" fontId="4" fillId="4" borderId="0" xfId="0" applyFont="1" applyFill="1" applyBorder="1" applyAlignment="1">
      <alignment horizontal="left" vertical="center" wrapText="1"/>
    </xf>
    <xf numFmtId="167" fontId="16" fillId="4" borderId="58" xfId="6" applyFont="1" applyFill="1" applyBorder="1" applyAlignment="1">
      <alignment horizontal="left" vertical="center"/>
    </xf>
    <xf numFmtId="167" fontId="16" fillId="4" borderId="52" xfId="6" applyFont="1" applyFill="1" applyBorder="1" applyAlignment="1">
      <alignment horizontal="left" vertical="center"/>
    </xf>
    <xf numFmtId="167" fontId="4" fillId="4" borderId="57" xfId="6" applyFont="1" applyFill="1" applyBorder="1" applyAlignment="1">
      <alignment horizontal="left" vertical="center"/>
    </xf>
    <xf numFmtId="1" fontId="27" fillId="4" borderId="6" xfId="0" applyNumberFormat="1" applyFont="1" applyFill="1" applyBorder="1" applyAlignment="1">
      <alignment horizontal="left" vertical="center"/>
    </xf>
    <xf numFmtId="1" fontId="27" fillId="4" borderId="13" xfId="0" applyNumberFormat="1" applyFont="1" applyFill="1" applyBorder="1" applyAlignment="1">
      <alignment horizontal="left" vertical="center"/>
    </xf>
    <xf numFmtId="1" fontId="27" fillId="4" borderId="12" xfId="0" applyNumberFormat="1" applyFont="1" applyFill="1" applyBorder="1" applyAlignment="1">
      <alignment horizontal="left" vertical="center"/>
    </xf>
    <xf numFmtId="1" fontId="27" fillId="4" borderId="59" xfId="0" applyNumberFormat="1" applyFont="1" applyFill="1" applyBorder="1" applyAlignment="1">
      <alignment horizontal="left" vertical="center"/>
    </xf>
    <xf numFmtId="1" fontId="27" fillId="4" borderId="60" xfId="0" applyNumberFormat="1" applyFont="1" applyFill="1" applyBorder="1" applyAlignment="1">
      <alignment horizontal="left" vertical="center"/>
    </xf>
    <xf numFmtId="1" fontId="3" fillId="4" borderId="6" xfId="6" applyNumberFormat="1" applyFont="1" applyFill="1" applyBorder="1" applyAlignment="1">
      <alignment horizontal="left" vertical="center"/>
    </xf>
    <xf numFmtId="1" fontId="3" fillId="4" borderId="13" xfId="6" applyNumberFormat="1" applyFont="1" applyFill="1" applyBorder="1" applyAlignment="1">
      <alignment horizontal="left" vertical="center"/>
    </xf>
    <xf numFmtId="1" fontId="3" fillId="4" borderId="12" xfId="6" applyNumberFormat="1" applyFont="1" applyFill="1" applyBorder="1" applyAlignment="1">
      <alignment horizontal="left" vertical="center"/>
    </xf>
    <xf numFmtId="167" fontId="4" fillId="4" borderId="58" xfId="6" applyFont="1" applyFill="1" applyBorder="1" applyAlignment="1">
      <alignment horizontal="left" vertical="center"/>
    </xf>
    <xf numFmtId="167" fontId="4" fillId="4" borderId="52" xfId="6" applyFont="1" applyFill="1" applyBorder="1" applyAlignment="1">
      <alignment horizontal="left" vertical="center"/>
    </xf>
    <xf numFmtId="167" fontId="4" fillId="4" borderId="2" xfId="0" applyFont="1" applyFill="1" applyBorder="1" applyAlignment="1">
      <alignment horizontal="center" vertical="center" wrapText="1"/>
    </xf>
    <xf numFmtId="0" fontId="4" fillId="4" borderId="2" xfId="6" applyNumberFormat="1" applyFont="1" applyFill="1" applyBorder="1" applyAlignment="1">
      <alignment horizontal="left" vertical="center" wrapText="1"/>
    </xf>
    <xf numFmtId="0" fontId="4" fillId="4" borderId="58" xfId="6" applyNumberFormat="1" applyFont="1" applyFill="1" applyBorder="1" applyAlignment="1">
      <alignment horizontal="center" vertical="center"/>
    </xf>
    <xf numFmtId="0" fontId="4" fillId="4" borderId="52" xfId="6" applyNumberFormat="1" applyFont="1" applyFill="1" applyBorder="1" applyAlignment="1">
      <alignment horizontal="center" vertical="center"/>
    </xf>
    <xf numFmtId="0" fontId="4" fillId="4" borderId="58" xfId="6" applyNumberFormat="1" applyFont="1" applyFill="1" applyBorder="1" applyAlignment="1">
      <alignment horizontal="left" vertical="center"/>
    </xf>
    <xf numFmtId="0" fontId="4" fillId="4" borderId="52" xfId="6" applyNumberFormat="1" applyFont="1" applyFill="1" applyBorder="1" applyAlignment="1">
      <alignment horizontal="left" vertical="center"/>
    </xf>
    <xf numFmtId="167" fontId="0" fillId="4" borderId="31" xfId="0" applyFill="1" applyBorder="1" applyAlignment="1">
      <alignment horizontal="left" vertical="center"/>
    </xf>
    <xf numFmtId="167" fontId="0" fillId="4" borderId="61" xfId="0" applyFill="1" applyBorder="1" applyAlignment="1">
      <alignment horizontal="left" vertical="center"/>
    </xf>
    <xf numFmtId="167" fontId="4" fillId="4" borderId="2" xfId="6" applyFont="1" applyFill="1" applyBorder="1" applyAlignment="1">
      <alignment vertical="center" wrapText="1"/>
    </xf>
    <xf numFmtId="167" fontId="4" fillId="4" borderId="2" xfId="0" applyFont="1" applyFill="1" applyBorder="1" applyAlignment="1">
      <alignment vertical="center" wrapText="1"/>
    </xf>
    <xf numFmtId="167" fontId="4" fillId="4" borderId="58" xfId="0" applyFont="1" applyFill="1" applyBorder="1" applyAlignment="1">
      <alignment horizontal="center" vertical="center" wrapText="1"/>
    </xf>
    <xf numFmtId="167" fontId="4" fillId="4" borderId="52" xfId="0" applyFont="1" applyFill="1" applyBorder="1" applyAlignment="1">
      <alignment horizontal="center" vertical="center" wrapText="1"/>
    </xf>
    <xf numFmtId="0" fontId="4" fillId="4" borderId="58" xfId="6" applyNumberFormat="1" applyFont="1" applyFill="1" applyBorder="1" applyAlignment="1">
      <alignment horizontal="left" vertical="center" wrapText="1"/>
    </xf>
    <xf numFmtId="0" fontId="4" fillId="4" borderId="52" xfId="6" applyNumberFormat="1" applyFont="1" applyFill="1" applyBorder="1" applyAlignment="1">
      <alignment horizontal="left" vertical="center" wrapText="1"/>
    </xf>
    <xf numFmtId="0" fontId="4" fillId="4" borderId="64" xfId="6" applyNumberFormat="1" applyFont="1" applyFill="1" applyBorder="1" applyAlignment="1">
      <alignment horizontal="left" vertical="center" wrapText="1"/>
    </xf>
    <xf numFmtId="0" fontId="4" fillId="4" borderId="20" xfId="6" applyNumberFormat="1" applyFont="1" applyFill="1" applyBorder="1" applyAlignment="1">
      <alignment horizontal="left" vertical="center" wrapText="1"/>
    </xf>
    <xf numFmtId="0" fontId="3" fillId="4" borderId="58" xfId="6" applyNumberFormat="1" applyFont="1" applyFill="1" applyBorder="1" applyAlignment="1">
      <alignment horizontal="center" vertical="center" wrapText="1"/>
    </xf>
    <xf numFmtId="0" fontId="3" fillId="4" borderId="52" xfId="6" applyNumberFormat="1" applyFont="1" applyFill="1" applyBorder="1" applyAlignment="1">
      <alignment horizontal="center" vertical="center" wrapText="1"/>
    </xf>
    <xf numFmtId="0" fontId="4" fillId="4" borderId="63" xfId="6" applyNumberFormat="1" applyFont="1" applyFill="1" applyBorder="1" applyAlignment="1">
      <alignment horizontal="left" vertical="center" wrapText="1"/>
    </xf>
    <xf numFmtId="0" fontId="4" fillId="4" borderId="10" xfId="6" applyNumberFormat="1" applyFont="1" applyFill="1" applyBorder="1" applyAlignment="1">
      <alignment horizontal="left" vertical="center" wrapText="1"/>
    </xf>
    <xf numFmtId="0" fontId="4" fillId="4" borderId="18" xfId="6" applyNumberFormat="1" applyFont="1" applyFill="1" applyBorder="1" applyAlignment="1">
      <alignment horizontal="left" vertical="center" wrapText="1"/>
    </xf>
    <xf numFmtId="0" fontId="4" fillId="4" borderId="65" xfId="6" applyNumberFormat="1" applyFont="1" applyFill="1" applyBorder="1" applyAlignment="1">
      <alignment horizontal="left" vertical="center" wrapText="1"/>
    </xf>
    <xf numFmtId="0" fontId="27" fillId="4" borderId="44" xfId="0" applyNumberFormat="1" applyFont="1" applyFill="1" applyBorder="1" applyAlignment="1">
      <alignment horizontal="left" vertical="center"/>
    </xf>
    <xf numFmtId="167" fontId="27" fillId="4" borderId="58" xfId="0" applyFont="1" applyFill="1" applyBorder="1" applyAlignment="1">
      <alignment horizontal="center"/>
    </xf>
    <xf numFmtId="167" fontId="27" fillId="4" borderId="52" xfId="0" applyFont="1" applyFill="1" applyBorder="1" applyAlignment="1">
      <alignment horizontal="center"/>
    </xf>
    <xf numFmtId="0" fontId="3" fillId="4" borderId="58" xfId="6" applyNumberFormat="1" applyFont="1" applyFill="1" applyBorder="1" applyAlignment="1">
      <alignment horizontal="left" vertical="center" wrapText="1"/>
    </xf>
    <xf numFmtId="0" fontId="4" fillId="4" borderId="2" xfId="0" applyNumberFormat="1" applyFont="1" applyFill="1" applyBorder="1" applyAlignment="1">
      <alignment horizontal="left" vertical="center"/>
    </xf>
    <xf numFmtId="167" fontId="27" fillId="4" borderId="58" xfId="0" applyFont="1" applyFill="1" applyBorder="1" applyAlignment="1">
      <alignment horizontal="center" vertical="center"/>
    </xf>
    <xf numFmtId="167" fontId="27" fillId="4" borderId="52" xfId="0" applyFont="1" applyFill="1" applyBorder="1" applyAlignment="1">
      <alignment horizontal="center" vertical="center"/>
    </xf>
    <xf numFmtId="0" fontId="4" fillId="4" borderId="36" xfId="6" applyNumberFormat="1" applyFont="1" applyFill="1" applyBorder="1" applyAlignment="1">
      <alignment horizontal="left" vertical="center" wrapText="1"/>
    </xf>
    <xf numFmtId="167" fontId="4" fillId="4" borderId="36" xfId="0" applyFont="1" applyFill="1" applyBorder="1" applyAlignment="1">
      <alignment horizontal="center" vertical="center" wrapText="1"/>
    </xf>
    <xf numFmtId="0" fontId="4" fillId="4" borderId="58" xfId="6" applyNumberFormat="1" applyFont="1" applyFill="1" applyBorder="1" applyAlignment="1">
      <alignment horizontal="center" vertical="center" wrapText="1"/>
    </xf>
    <xf numFmtId="0" fontId="4" fillId="4" borderId="36" xfId="6" applyNumberFormat="1" applyFont="1" applyFill="1" applyBorder="1" applyAlignment="1">
      <alignment horizontal="center" vertical="center" wrapText="1"/>
    </xf>
    <xf numFmtId="0" fontId="4" fillId="4" borderId="18" xfId="6" applyNumberFormat="1" applyFont="1" applyFill="1" applyBorder="1" applyAlignment="1">
      <alignment horizontal="center" vertical="center" wrapText="1"/>
    </xf>
    <xf numFmtId="167" fontId="5" fillId="3" borderId="8" xfId="0" applyFont="1" applyFill="1" applyBorder="1" applyAlignment="1">
      <alignment horizontal="center" vertical="center" wrapText="1"/>
    </xf>
    <xf numFmtId="167" fontId="5" fillId="3" borderId="0" xfId="0" applyFont="1" applyFill="1" applyBorder="1" applyAlignment="1">
      <alignment horizontal="center" vertical="center" wrapText="1"/>
    </xf>
    <xf numFmtId="167" fontId="5" fillId="3" borderId="9" xfId="0" applyFont="1" applyFill="1" applyBorder="1" applyAlignment="1">
      <alignment horizontal="center" vertical="center" wrapText="1"/>
    </xf>
    <xf numFmtId="167" fontId="5" fillId="3" borderId="8" xfId="0" quotePrefix="1" applyFont="1" applyFill="1" applyBorder="1" applyAlignment="1">
      <alignment horizontal="center" vertical="center" wrapText="1"/>
    </xf>
    <xf numFmtId="167" fontId="5" fillId="3" borderId="0" xfId="0" quotePrefix="1" applyFont="1" applyFill="1" applyBorder="1" applyAlignment="1">
      <alignment horizontal="center" vertical="center" wrapText="1"/>
    </xf>
    <xf numFmtId="167" fontId="5" fillId="3" borderId="9" xfId="0" quotePrefix="1" applyFont="1" applyFill="1" applyBorder="1" applyAlignment="1">
      <alignment horizontal="center" vertical="center" wrapText="1"/>
    </xf>
    <xf numFmtId="167" fontId="45" fillId="3" borderId="8" xfId="0" applyFont="1" applyFill="1" applyBorder="1" applyAlignment="1">
      <alignment horizontal="center" vertical="center" wrapText="1"/>
    </xf>
    <xf numFmtId="167" fontId="45" fillId="3" borderId="9" xfId="0" applyFont="1" applyFill="1" applyBorder="1" applyAlignment="1">
      <alignment horizontal="center" vertical="center" wrapText="1"/>
    </xf>
    <xf numFmtId="167" fontId="32" fillId="3" borderId="0" xfId="0" applyFont="1" applyFill="1" applyBorder="1" applyAlignment="1">
      <alignment horizontal="center" vertical="center" wrapText="1"/>
    </xf>
    <xf numFmtId="167" fontId="32" fillId="3" borderId="9" xfId="0" applyFont="1" applyFill="1" applyBorder="1" applyAlignment="1">
      <alignment horizontal="center" vertical="center" wrapText="1"/>
    </xf>
  </cellXfs>
  <cellStyles count="16">
    <cellStyle name="Hipervínculo" xfId="1" builtinId="8"/>
    <cellStyle name="Normal" xfId="0" builtinId="0"/>
    <cellStyle name="Normal 10" xfId="2"/>
    <cellStyle name="Normal 11" xfId="3"/>
    <cellStyle name="Normal 12" xfId="4"/>
    <cellStyle name="Normal 13" xfId="5"/>
    <cellStyle name="Normal 2" xfId="6"/>
    <cellStyle name="Normal 3" xfId="7"/>
    <cellStyle name="Normal 4" xfId="8"/>
    <cellStyle name="Normal 5" xfId="9"/>
    <cellStyle name="Normal 6" xfId="10"/>
    <cellStyle name="Normal 7" xfId="11"/>
    <cellStyle name="Normal 8" xfId="12"/>
    <cellStyle name="Normal 9" xfId="13"/>
    <cellStyle name="Normal_Lista Tablas_1" xfId="14"/>
    <cellStyle name="Porcentaje" xfId="15" builtinId="5"/>
  </cellStyles>
  <dxfs count="0"/>
  <tableStyles count="0" defaultTableStyle="TableStyleMedium2" defaultPivotStyle="PivotStyleLight16"/>
  <colors>
    <mruColors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styles" Target="style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'1.1.1'!$B$39:$B$39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E5EEF8"/>
            </a:solidFill>
            <a:ln>
              <a:noFill/>
            </a:ln>
            <a:effectLst/>
          </c:spPr>
          <c:invertIfNegative val="0"/>
          <c:cat>
            <c:strRef>
              <c:f>'1.1.1'!$C$38:$D$38</c:f>
              <c:strCache>
                <c:ptCount val="2"/>
                <c:pt idx="0">
                  <c:v>Total nacional</c:v>
                </c:pt>
                <c:pt idx="1">
                  <c:v>Comunidad de Madrid </c:v>
                </c:pt>
              </c:strCache>
            </c:strRef>
          </c:cat>
          <c:val>
            <c:numRef>
              <c:f>'1.1.1'!$C$39:$D$39</c:f>
              <c:numCache>
                <c:formatCode>#,##0.0</c:formatCode>
                <c:ptCount val="2"/>
                <c:pt idx="0">
                  <c:v>8.5299999999999994</c:v>
                </c:pt>
                <c:pt idx="1">
                  <c:v>10.95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B9-442A-9E9F-04FB88399885}"/>
            </c:ext>
          </c:extLst>
        </c:ser>
        <c:ser>
          <c:idx val="1"/>
          <c:order val="1"/>
          <c:tx>
            <c:strRef>
              <c:f>'1.1.1'!$B$40:$B$40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266CC4"/>
            </a:solidFill>
            <a:ln>
              <a:noFill/>
            </a:ln>
            <a:effectLst/>
          </c:spPr>
          <c:invertIfNegative val="0"/>
          <c:cat>
            <c:strRef>
              <c:f>'1.1.1'!$C$38:$D$38</c:f>
              <c:strCache>
                <c:ptCount val="2"/>
                <c:pt idx="0">
                  <c:v>Total nacional</c:v>
                </c:pt>
                <c:pt idx="1">
                  <c:v>Comunidad de Madrid </c:v>
                </c:pt>
              </c:strCache>
            </c:strRef>
          </c:cat>
          <c:val>
            <c:numRef>
              <c:f>'1.1.1'!$C$40:$D$40</c:f>
              <c:numCache>
                <c:formatCode>#,##0.0</c:formatCode>
                <c:ptCount val="2"/>
                <c:pt idx="0">
                  <c:v>8.81</c:v>
                </c:pt>
                <c:pt idx="1">
                  <c:v>11.26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B9-442A-9E9F-04FB88399885}"/>
            </c:ext>
          </c:extLst>
        </c:ser>
        <c:ser>
          <c:idx val="2"/>
          <c:order val="2"/>
          <c:tx>
            <c:strRef>
              <c:f>'1.1.1'!$B$41:$B$41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BFD4EE"/>
            </a:solidFill>
            <a:ln>
              <a:noFill/>
            </a:ln>
            <a:effectLst/>
          </c:spPr>
          <c:invertIfNegative val="0"/>
          <c:cat>
            <c:strRef>
              <c:f>'1.1.1'!$C$38:$D$38</c:f>
              <c:strCache>
                <c:ptCount val="2"/>
                <c:pt idx="0">
                  <c:v>Total nacional</c:v>
                </c:pt>
                <c:pt idx="1">
                  <c:v>Comunidad de Madrid </c:v>
                </c:pt>
              </c:strCache>
            </c:strRef>
          </c:cat>
          <c:val>
            <c:numRef>
              <c:f>'1.1.1'!$C$41:$D$41</c:f>
              <c:numCache>
                <c:formatCode>#,##0.0</c:formatCode>
                <c:ptCount val="2"/>
                <c:pt idx="0">
                  <c:v>11.24</c:v>
                </c:pt>
                <c:pt idx="1">
                  <c:v>11.92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B9-442A-9E9F-04FB88399885}"/>
            </c:ext>
          </c:extLst>
        </c:ser>
        <c:ser>
          <c:idx val="3"/>
          <c:order val="3"/>
          <c:tx>
            <c:strRef>
              <c:f>'1.1.1'!$B$42:$B$42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548BD1"/>
            </a:solidFill>
            <a:ln>
              <a:solidFill>
                <a:srgbClr val="548BD1"/>
              </a:solidFill>
            </a:ln>
            <a:effectLst/>
          </c:spPr>
          <c:invertIfNegative val="0"/>
          <c:cat>
            <c:strRef>
              <c:f>'1.1.1'!$C$38:$D$38</c:f>
              <c:strCache>
                <c:ptCount val="2"/>
                <c:pt idx="0">
                  <c:v>Total nacional</c:v>
                </c:pt>
                <c:pt idx="1">
                  <c:v>Comunidad de Madrid </c:v>
                </c:pt>
              </c:strCache>
            </c:strRef>
          </c:cat>
          <c:val>
            <c:numRef>
              <c:f>'1.1.1'!$C$42:$D$42</c:f>
              <c:numCache>
                <c:formatCode>#,##0.0</c:formatCode>
                <c:ptCount val="2"/>
                <c:pt idx="0">
                  <c:v>8.31</c:v>
                </c:pt>
                <c:pt idx="1">
                  <c:v>11.6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B9-442A-9E9F-04FB88399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5154376"/>
        <c:axId val="1"/>
      </c:barChart>
      <c:catAx>
        <c:axId val="335154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351543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200" b="1">
                <a:latin typeface="Arial" panose="020B0604020202020204" pitchFamily="34" charset="0"/>
                <a:cs typeface="Arial" panose="020B0604020202020204" pitchFamily="34" charset="0"/>
              </a:rPr>
              <a:t>España</a:t>
            </a:r>
          </a:p>
        </c:rich>
      </c:tx>
      <c:layout>
        <c:manualLayout>
          <c:xMode val="edge"/>
          <c:yMode val="edge"/>
          <c:x val="2.3774268292077856E-2"/>
          <c:y val="1.660141106214934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'1.2.1'!$B$83</c:f>
              <c:strCache>
                <c:ptCount val="1"/>
                <c:pt idx="0">
                  <c:v>Ocasionalmente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'1.2.1'!$C$82:$I$82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 (2T)</c:v>
                </c:pt>
                <c:pt idx="6">
                  <c:v>2020 (3T)</c:v>
                </c:pt>
              </c:strCache>
            </c:strRef>
          </c:cat>
          <c:val>
            <c:numRef>
              <c:f>'1.2.1'!$C$83:$I$83</c:f>
              <c:numCache>
                <c:formatCode>#,##0.0</c:formatCode>
                <c:ptCount val="7"/>
                <c:pt idx="0">
                  <c:v>2.9</c:v>
                </c:pt>
                <c:pt idx="1">
                  <c:v>2.9</c:v>
                </c:pt>
                <c:pt idx="2">
                  <c:v>3</c:v>
                </c:pt>
                <c:pt idx="3">
                  <c:v>3.2</c:v>
                </c:pt>
                <c:pt idx="4">
                  <c:v>3.5</c:v>
                </c:pt>
                <c:pt idx="5">
                  <c:v>2.9</c:v>
                </c:pt>
                <c:pt idx="6">
                  <c:v>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27-4493-9E52-02316B59F6AF}"/>
            </c:ext>
          </c:extLst>
        </c:ser>
        <c:ser>
          <c:idx val="1"/>
          <c:order val="1"/>
          <c:tx>
            <c:strRef>
              <c:f>'1.2.1'!$B$84</c:f>
              <c:strCache>
                <c:ptCount val="1"/>
                <c:pt idx="0">
                  <c:v>Más de la mitad de los días que trabajó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'1.2.1'!$C$82:$I$82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 (2T)</c:v>
                </c:pt>
                <c:pt idx="6">
                  <c:v>2020 (3T)</c:v>
                </c:pt>
              </c:strCache>
            </c:strRef>
          </c:cat>
          <c:val>
            <c:numRef>
              <c:f>'1.2.1'!$C$84:$I$84</c:f>
              <c:numCache>
                <c:formatCode>#,##0.0</c:formatCode>
                <c:ptCount val="7"/>
                <c:pt idx="0">
                  <c:v>3.6</c:v>
                </c:pt>
                <c:pt idx="1">
                  <c:v>3.5</c:v>
                </c:pt>
                <c:pt idx="2">
                  <c:v>4.3</c:v>
                </c:pt>
                <c:pt idx="3">
                  <c:v>4.3</c:v>
                </c:pt>
                <c:pt idx="4">
                  <c:v>4.8</c:v>
                </c:pt>
                <c:pt idx="5">
                  <c:v>16.2</c:v>
                </c:pt>
                <c:pt idx="6">
                  <c:v>10.3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27-4493-9E52-02316B59F6AF}"/>
            </c:ext>
          </c:extLst>
        </c:ser>
        <c:ser>
          <c:idx val="2"/>
          <c:order val="2"/>
          <c:tx>
            <c:strRef>
              <c:f>'1.2.1'!$B$85</c:f>
              <c:strCache>
                <c:ptCount val="1"/>
                <c:pt idx="0">
                  <c:v>Ningún día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'1.2.1'!$C$82:$I$82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 (2T)</c:v>
                </c:pt>
                <c:pt idx="6">
                  <c:v>2020 (3T)</c:v>
                </c:pt>
              </c:strCache>
            </c:strRef>
          </c:cat>
          <c:val>
            <c:numRef>
              <c:f>'1.2.1'!$C$85:$I$85</c:f>
              <c:numCache>
                <c:formatCode>#,##0.0</c:formatCode>
                <c:ptCount val="7"/>
                <c:pt idx="0">
                  <c:v>92.7</c:v>
                </c:pt>
                <c:pt idx="1">
                  <c:v>92.8</c:v>
                </c:pt>
                <c:pt idx="2">
                  <c:v>91.8</c:v>
                </c:pt>
                <c:pt idx="3">
                  <c:v>91.5</c:v>
                </c:pt>
                <c:pt idx="4">
                  <c:v>90.7</c:v>
                </c:pt>
                <c:pt idx="5">
                  <c:v>78.599999999999994</c:v>
                </c:pt>
                <c:pt idx="6">
                  <c:v>84.4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27-4493-9E52-02316B59F6AF}"/>
            </c:ext>
          </c:extLst>
        </c:ser>
        <c:ser>
          <c:idx val="3"/>
          <c:order val="3"/>
          <c:tx>
            <c:strRef>
              <c:f>'1.2.1'!$B$86</c:f>
              <c:strCache>
                <c:ptCount val="1"/>
                <c:pt idx="0">
                  <c:v>No sabe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'1.2.1'!$C$82:$I$82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 (2T)</c:v>
                </c:pt>
                <c:pt idx="6">
                  <c:v>2020 (3T)</c:v>
                </c:pt>
              </c:strCache>
            </c:strRef>
          </c:cat>
          <c:val>
            <c:numRef>
              <c:f>'1.2.1'!$C$86:$I$86</c:f>
              <c:numCache>
                <c:formatCode>#,##0.0</c:formatCode>
                <c:ptCount val="7"/>
                <c:pt idx="0">
                  <c:v>0.8</c:v>
                </c:pt>
                <c:pt idx="1">
                  <c:v>0.8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2.2999999999999998</c:v>
                </c:pt>
                <c:pt idx="6">
                  <c:v>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27-4493-9E52-02316B59F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71053648"/>
        <c:axId val="1"/>
      </c:barChart>
      <c:catAx>
        <c:axId val="27105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27105364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ES" sz="1200"/>
              <a:t>Comunidad de Madrid</a:t>
            </a:r>
          </a:p>
        </c:rich>
      </c:tx>
      <c:layout>
        <c:manualLayout>
          <c:xMode val="edge"/>
          <c:yMode val="edge"/>
          <c:x val="2.2856248336751133E-2"/>
          <c:y val="1.916167664670658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'3.6.1'!$C$27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'3.6.1'!$B$28</c:f>
              <c:strCache>
                <c:ptCount val="1"/>
                <c:pt idx="0">
                  <c:v>Comunidad de Madrid</c:v>
                </c:pt>
              </c:strCache>
            </c:strRef>
          </c:cat>
          <c:val>
            <c:numRef>
              <c:f>'3.6.1'!$C$28</c:f>
              <c:numCache>
                <c:formatCode>#,##0</c:formatCode>
                <c:ptCount val="1"/>
                <c:pt idx="0">
                  <c:v>83791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63-4103-A43B-2C334CAAF837}"/>
            </c:ext>
          </c:extLst>
        </c:ser>
        <c:ser>
          <c:idx val="1"/>
          <c:order val="1"/>
          <c:tx>
            <c:strRef>
              <c:f>'3.6.1'!$D$27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'3.6.1'!$B$28</c:f>
              <c:strCache>
                <c:ptCount val="1"/>
                <c:pt idx="0">
                  <c:v>Comunidad de Madrid</c:v>
                </c:pt>
              </c:strCache>
            </c:strRef>
          </c:cat>
          <c:val>
            <c:numRef>
              <c:f>'3.6.1'!$D$28</c:f>
              <c:numCache>
                <c:formatCode>#,##0</c:formatCode>
                <c:ptCount val="1"/>
                <c:pt idx="0">
                  <c:v>80243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63-4103-A43B-2C334CAAF83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42444976"/>
        <c:axId val="1"/>
      </c:barChart>
      <c:catAx>
        <c:axId val="3424449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24449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España</a:t>
            </a:r>
          </a:p>
        </c:rich>
      </c:tx>
      <c:layout>
        <c:manualLayout>
          <c:xMode val="edge"/>
          <c:yMode val="edge"/>
          <c:x val="1.6078563213306175E-2"/>
          <c:y val="2.82352941176470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'3.6.1'!$C$27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'3.6.1'!$B$29</c:f>
              <c:strCache>
                <c:ptCount val="1"/>
                <c:pt idx="0">
                  <c:v>España</c:v>
                </c:pt>
              </c:strCache>
            </c:strRef>
          </c:cat>
          <c:val>
            <c:numRef>
              <c:f>'3.6.1'!$C$29</c:f>
              <c:numCache>
                <c:formatCode>#,##0</c:formatCode>
                <c:ptCount val="1"/>
                <c:pt idx="0">
                  <c:v>621912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98-4CA0-83FC-9ECC6A2582BF}"/>
            </c:ext>
          </c:extLst>
        </c:ser>
        <c:ser>
          <c:idx val="1"/>
          <c:order val="1"/>
          <c:tx>
            <c:strRef>
              <c:f>'3.6.1'!$D$27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'3.6.1'!$B$29</c:f>
              <c:strCache>
                <c:ptCount val="1"/>
                <c:pt idx="0">
                  <c:v>España</c:v>
                </c:pt>
              </c:strCache>
            </c:strRef>
          </c:cat>
          <c:val>
            <c:numRef>
              <c:f>'3.6.1'!$D$29</c:f>
              <c:numCache>
                <c:formatCode>#,##0</c:formatCode>
                <c:ptCount val="1"/>
                <c:pt idx="0">
                  <c:v>731376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98-4CA0-83FC-9ECC6A2582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42457440"/>
        <c:axId val="1"/>
      </c:barChart>
      <c:catAx>
        <c:axId val="34245744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3424574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'3.6.1'!$B$50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'3.6.1'!$C$49:$D$49</c:f>
              <c:numCache>
                <c:formatCode>General</c:formatCode>
                <c:ptCount val="2"/>
                <c:pt idx="0">
                  <c:v>2016</c:v>
                </c:pt>
                <c:pt idx="1">
                  <c:v>2018</c:v>
                </c:pt>
              </c:numCache>
            </c:numRef>
          </c:cat>
          <c:val>
            <c:numRef>
              <c:f>'3.6.1'!$C$50:$D$50</c:f>
              <c:numCache>
                <c:formatCode>#,##0</c:formatCode>
                <c:ptCount val="2"/>
                <c:pt idx="0">
                  <c:v>1300</c:v>
                </c:pt>
                <c:pt idx="1">
                  <c:v>1218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2B-4322-99EC-0AF5D2F5DE62}"/>
            </c:ext>
          </c:extLst>
        </c:ser>
        <c:ser>
          <c:idx val="1"/>
          <c:order val="1"/>
          <c:tx>
            <c:strRef>
              <c:f>'3.6.1'!$B$51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'3.6.1'!$C$49:$D$49</c:f>
              <c:numCache>
                <c:formatCode>General</c:formatCode>
                <c:ptCount val="2"/>
                <c:pt idx="0">
                  <c:v>2016</c:v>
                </c:pt>
                <c:pt idx="1">
                  <c:v>2018</c:v>
                </c:pt>
              </c:numCache>
            </c:numRef>
          </c:cat>
          <c:val>
            <c:numRef>
              <c:f>'3.6.1'!$C$51:$D$51</c:f>
              <c:numCache>
                <c:formatCode>#,##0</c:formatCode>
                <c:ptCount val="2"/>
                <c:pt idx="0">
                  <c:v>1338.36</c:v>
                </c:pt>
                <c:pt idx="1">
                  <c:v>1565.01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2B-4322-99EC-0AF5D2F5D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456784"/>
        <c:axId val="1"/>
      </c:lineChart>
      <c:catAx>
        <c:axId val="34245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245678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'3.6.2'!$B$40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'3.6.2'!$C$39:$G$39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strCache>
            </c:strRef>
          </c:cat>
          <c:val>
            <c:numRef>
              <c:f>'3.6.2'!$C$40:$G$40</c:f>
              <c:numCache>
                <c:formatCode>0.00</c:formatCode>
                <c:ptCount val="5"/>
                <c:pt idx="0">
                  <c:v>523.05999999999995</c:v>
                </c:pt>
                <c:pt idx="1">
                  <c:v>533.04</c:v>
                </c:pt>
                <c:pt idx="2">
                  <c:v>544.15</c:v>
                </c:pt>
                <c:pt idx="3">
                  <c:v>554.66</c:v>
                </c:pt>
                <c:pt idx="4">
                  <c:v>566.04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6E-449B-9F39-8D6FBB075236}"/>
            </c:ext>
          </c:extLst>
        </c:ser>
        <c:ser>
          <c:idx val="1"/>
          <c:order val="1"/>
          <c:tx>
            <c:strRef>
              <c:f>'3.6.2'!$B$41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'3.6.2'!$C$39:$G$39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strCache>
            </c:strRef>
          </c:cat>
          <c:val>
            <c:numRef>
              <c:f>'3.6.2'!$C$41:$G$41</c:f>
              <c:numCache>
                <c:formatCode>0.00</c:formatCode>
                <c:ptCount val="5"/>
                <c:pt idx="0">
                  <c:v>652.29</c:v>
                </c:pt>
                <c:pt idx="1">
                  <c:v>660.65</c:v>
                </c:pt>
                <c:pt idx="2">
                  <c:v>670.47</c:v>
                </c:pt>
                <c:pt idx="3">
                  <c:v>677.2</c:v>
                </c:pt>
                <c:pt idx="4">
                  <c:v>681.47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6E-449B-9F39-8D6FBB075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454488"/>
        <c:axId val="1"/>
      </c:lineChart>
      <c:catAx>
        <c:axId val="342454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245448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'3.6.2'!$B$63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'3.6.2'!$C$39:$G$39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strCache>
            </c:strRef>
          </c:cat>
          <c:val>
            <c:numRef>
              <c:f>'3.6.2'!$C$63:$G$63</c:f>
              <c:numCache>
                <c:formatCode>0.00</c:formatCode>
                <c:ptCount val="5"/>
                <c:pt idx="0">
                  <c:v>610.87</c:v>
                </c:pt>
                <c:pt idx="1">
                  <c:v>626.21</c:v>
                </c:pt>
                <c:pt idx="2">
                  <c:v>642.84</c:v>
                </c:pt>
                <c:pt idx="3">
                  <c:v>655.07000000000005</c:v>
                </c:pt>
                <c:pt idx="4">
                  <c:v>667.63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F9-4905-A723-F7712BB66A14}"/>
            </c:ext>
          </c:extLst>
        </c:ser>
        <c:ser>
          <c:idx val="1"/>
          <c:order val="1"/>
          <c:tx>
            <c:strRef>
              <c:f>'3.6.2'!$B$64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'3.6.2'!$C$39:$G$39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strCache>
            </c:strRef>
          </c:cat>
          <c:val>
            <c:numRef>
              <c:f>'3.6.2'!$C$64:$G$64</c:f>
              <c:numCache>
                <c:formatCode>0.00</c:formatCode>
                <c:ptCount val="5"/>
                <c:pt idx="0">
                  <c:v>769.24</c:v>
                </c:pt>
                <c:pt idx="1">
                  <c:v>788.42</c:v>
                </c:pt>
                <c:pt idx="2">
                  <c:v>786.5</c:v>
                </c:pt>
                <c:pt idx="3">
                  <c:v>794.46</c:v>
                </c:pt>
                <c:pt idx="4">
                  <c:v>791.04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F9-4905-A723-F7712BB66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449896"/>
        <c:axId val="1"/>
      </c:lineChart>
      <c:catAx>
        <c:axId val="342449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244989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'3.6.2'!$B$86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'3.6.2'!$C$39:$G$39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strCache>
            </c:strRef>
          </c:cat>
          <c:val>
            <c:numRef>
              <c:f>'3.6.2'!$C$86:$G$86</c:f>
              <c:numCache>
                <c:formatCode>0.00</c:formatCode>
                <c:ptCount val="5"/>
                <c:pt idx="0">
                  <c:v>150.29</c:v>
                </c:pt>
                <c:pt idx="1">
                  <c:v>152.88999999999999</c:v>
                </c:pt>
                <c:pt idx="2">
                  <c:v>155.44</c:v>
                </c:pt>
                <c:pt idx="3">
                  <c:v>157.6</c:v>
                </c:pt>
                <c:pt idx="4">
                  <c:v>158.96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FE-4E6B-A06D-3E69CB281749}"/>
            </c:ext>
          </c:extLst>
        </c:ser>
        <c:ser>
          <c:idx val="1"/>
          <c:order val="1"/>
          <c:tx>
            <c:strRef>
              <c:f>'3.6.2'!$B$87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'3.6.2'!$C$39:$G$39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strCache>
            </c:strRef>
          </c:cat>
          <c:val>
            <c:numRef>
              <c:f>'3.6.2'!$C$87:$G$87</c:f>
              <c:numCache>
                <c:formatCode>0.00</c:formatCode>
                <c:ptCount val="5"/>
                <c:pt idx="0">
                  <c:v>187.69</c:v>
                </c:pt>
                <c:pt idx="1">
                  <c:v>190.64</c:v>
                </c:pt>
                <c:pt idx="2">
                  <c:v>194.41</c:v>
                </c:pt>
                <c:pt idx="3">
                  <c:v>195.16</c:v>
                </c:pt>
                <c:pt idx="4">
                  <c:v>195.89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FE-4E6B-A06D-3E69CB281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450224"/>
        <c:axId val="1"/>
      </c:lineChart>
      <c:catAx>
        <c:axId val="342450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245022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'3.6.2'!$B$40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'3.6.2'!$I$39:$M$39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strCache>
            </c:strRef>
          </c:cat>
          <c:val>
            <c:numRef>
              <c:f>'3.6.2'!$I$40:$M$40</c:f>
              <c:numCache>
                <c:formatCode>0.00</c:formatCode>
                <c:ptCount val="5"/>
                <c:pt idx="0">
                  <c:v>464.03</c:v>
                </c:pt>
                <c:pt idx="1">
                  <c:v>467.75</c:v>
                </c:pt>
                <c:pt idx="2">
                  <c:v>474</c:v>
                </c:pt>
                <c:pt idx="3">
                  <c:v>476.99</c:v>
                </c:pt>
                <c:pt idx="4">
                  <c:v>481.18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13-486F-898B-6425CA7D1A47}"/>
            </c:ext>
          </c:extLst>
        </c:ser>
        <c:ser>
          <c:idx val="1"/>
          <c:order val="1"/>
          <c:tx>
            <c:strRef>
              <c:f>'3.6.2'!$B$41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'3.6.2'!$I$39:$M$39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strCache>
            </c:strRef>
          </c:cat>
          <c:val>
            <c:numRef>
              <c:f>'3.6.2'!$I$41:$M$41</c:f>
              <c:numCache>
                <c:formatCode>0.00</c:formatCode>
                <c:ptCount val="5"/>
                <c:pt idx="0">
                  <c:v>590.66</c:v>
                </c:pt>
                <c:pt idx="1">
                  <c:v>594.22</c:v>
                </c:pt>
                <c:pt idx="2">
                  <c:v>599.75</c:v>
                </c:pt>
                <c:pt idx="3">
                  <c:v>602.69000000000005</c:v>
                </c:pt>
                <c:pt idx="4">
                  <c:v>602.64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13-486F-898B-6425CA7D1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013744"/>
        <c:axId val="1"/>
      </c:lineChart>
      <c:catAx>
        <c:axId val="34301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301374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'3.6.2'!$B$63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'3.6.2'!$I$39:$M$39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strCache>
            </c:strRef>
          </c:cat>
          <c:val>
            <c:numRef>
              <c:f>'3.6.2'!$I$63:$M$63</c:f>
              <c:numCache>
                <c:formatCode>0.00</c:formatCode>
                <c:ptCount val="5"/>
                <c:pt idx="0">
                  <c:v>535.78</c:v>
                </c:pt>
                <c:pt idx="1">
                  <c:v>549.20000000000005</c:v>
                </c:pt>
                <c:pt idx="2">
                  <c:v>558.32000000000005</c:v>
                </c:pt>
                <c:pt idx="3">
                  <c:v>560.29999999999995</c:v>
                </c:pt>
                <c:pt idx="4">
                  <c:v>565.75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84-44D0-AC64-15E416B6376B}"/>
            </c:ext>
          </c:extLst>
        </c:ser>
        <c:ser>
          <c:idx val="1"/>
          <c:order val="1"/>
          <c:tx>
            <c:strRef>
              <c:f>'3.6.2'!$B$64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'3.6.2'!$I$39:$M$39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strCache>
            </c:strRef>
          </c:cat>
          <c:val>
            <c:numRef>
              <c:f>'3.6.2'!$I$64:$M$64</c:f>
              <c:numCache>
                <c:formatCode>0.00</c:formatCode>
                <c:ptCount val="5"/>
                <c:pt idx="0">
                  <c:v>664.21</c:v>
                </c:pt>
                <c:pt idx="1">
                  <c:v>675.76</c:v>
                </c:pt>
                <c:pt idx="2">
                  <c:v>669.65</c:v>
                </c:pt>
                <c:pt idx="3">
                  <c:v>667.43</c:v>
                </c:pt>
                <c:pt idx="4">
                  <c:v>667.69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84-44D0-AC64-15E416B63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014400"/>
        <c:axId val="1"/>
      </c:lineChart>
      <c:catAx>
        <c:axId val="343014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301440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'3.6.2'!$B$86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'3.6.2'!$I$39:$M$39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strCache>
            </c:strRef>
          </c:cat>
          <c:val>
            <c:numRef>
              <c:f>'3.6.2'!$I$86:$M$86</c:f>
              <c:numCache>
                <c:formatCode>0.00</c:formatCode>
                <c:ptCount val="5"/>
                <c:pt idx="0">
                  <c:v>138.29</c:v>
                </c:pt>
                <c:pt idx="1">
                  <c:v>140.51</c:v>
                </c:pt>
                <c:pt idx="2">
                  <c:v>145.46</c:v>
                </c:pt>
                <c:pt idx="3">
                  <c:v>147.4</c:v>
                </c:pt>
                <c:pt idx="4">
                  <c:v>148.38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5B-4D9D-851A-F761C4BC7773}"/>
            </c:ext>
          </c:extLst>
        </c:ser>
        <c:ser>
          <c:idx val="1"/>
          <c:order val="1"/>
          <c:tx>
            <c:strRef>
              <c:f>'3.6.2'!$B$87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'3.6.2'!$I$39:$M$39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strCache>
            </c:strRef>
          </c:cat>
          <c:val>
            <c:numRef>
              <c:f>'3.6.2'!$I$87:$M$87</c:f>
              <c:numCache>
                <c:formatCode>0.00</c:formatCode>
                <c:ptCount val="5"/>
                <c:pt idx="0">
                  <c:v>169.34</c:v>
                </c:pt>
                <c:pt idx="1">
                  <c:v>172.4</c:v>
                </c:pt>
                <c:pt idx="2">
                  <c:v>194.41</c:v>
                </c:pt>
                <c:pt idx="3">
                  <c:v>195.16</c:v>
                </c:pt>
                <c:pt idx="4">
                  <c:v>195.89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5B-4D9D-851A-F761C4BC7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006856"/>
        <c:axId val="1"/>
      </c:lineChart>
      <c:catAx>
        <c:axId val="343006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300685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'3.6.3'!$B$39</c:f>
              <c:strCache>
                <c:ptCount val="1"/>
                <c:pt idx="0">
                  <c:v>España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'3.6.3'!$C$38:$F$38</c:f>
              <c:numCache>
                <c:formatCode>General</c:formatCod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</c:numCache>
            </c:numRef>
          </c:cat>
          <c:val>
            <c:numRef>
              <c:f>'3.6.3'!$C$39:$F$39</c:f>
              <c:numCache>
                <c:formatCode>0.00</c:formatCode>
                <c:ptCount val="4"/>
                <c:pt idx="0">
                  <c:v>2.97</c:v>
                </c:pt>
                <c:pt idx="1">
                  <c:v>2.97</c:v>
                </c:pt>
                <c:pt idx="2">
                  <c:v>2.98</c:v>
                </c:pt>
                <c:pt idx="3">
                  <c:v>2.98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AE-44F9-9F94-10ACF1D04582}"/>
            </c:ext>
          </c:extLst>
        </c:ser>
        <c:ser>
          <c:idx val="1"/>
          <c:order val="1"/>
          <c:tx>
            <c:strRef>
              <c:f>'3.6.3'!$B$40</c:f>
              <c:strCache>
                <c:ptCount val="1"/>
                <c:pt idx="0">
                  <c:v>Madrid, Comunidad de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'3.6.3'!$C$38:$F$38</c:f>
              <c:numCache>
                <c:formatCode>General</c:formatCod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</c:numCache>
            </c:numRef>
          </c:cat>
          <c:val>
            <c:numRef>
              <c:f>'3.6.3'!$C$40:$F$40</c:f>
              <c:numCache>
                <c:formatCode>0.00</c:formatCode>
                <c:ptCount val="4"/>
                <c:pt idx="0">
                  <c:v>2.75</c:v>
                </c:pt>
                <c:pt idx="1">
                  <c:v>2.77</c:v>
                </c:pt>
                <c:pt idx="2">
                  <c:v>2.76</c:v>
                </c:pt>
                <c:pt idx="3">
                  <c:v>2.74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AE-44F9-9F94-10ACF1D04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009152"/>
        <c:axId val="1"/>
      </c:lineChart>
      <c:catAx>
        <c:axId val="34300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300915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'1.2.1'!$C$115</c:f>
              <c:strCache>
                <c:ptCount val="1"/>
                <c:pt idx="0">
                  <c:v>Ocasionalmente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'1.2.1'!$B$116:$B$117</c:f>
              <c:strCache>
                <c:ptCount val="2"/>
                <c:pt idx="0">
                  <c:v>Hombres</c:v>
                </c:pt>
                <c:pt idx="1">
                  <c:v>Mujeres</c:v>
                </c:pt>
              </c:strCache>
            </c:strRef>
          </c:cat>
          <c:val>
            <c:numRef>
              <c:f>'1.2.1'!$C$116:$C$117</c:f>
              <c:numCache>
                <c:formatCode>#,##0.0</c:formatCode>
                <c:ptCount val="2"/>
                <c:pt idx="0">
                  <c:v>2.8</c:v>
                </c:pt>
                <c:pt idx="1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81-4239-B5AB-5E96CB7C48FD}"/>
            </c:ext>
          </c:extLst>
        </c:ser>
        <c:ser>
          <c:idx val="1"/>
          <c:order val="1"/>
          <c:tx>
            <c:strRef>
              <c:f>'1.2.1'!$D$115</c:f>
              <c:strCache>
                <c:ptCount val="1"/>
                <c:pt idx="0">
                  <c:v>Más de la mitad de los días que trabajó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'1.2.1'!$B$116:$B$117</c:f>
              <c:strCache>
                <c:ptCount val="2"/>
                <c:pt idx="0">
                  <c:v>Hombres</c:v>
                </c:pt>
                <c:pt idx="1">
                  <c:v>Mujeres</c:v>
                </c:pt>
              </c:strCache>
            </c:strRef>
          </c:cat>
          <c:val>
            <c:numRef>
              <c:f>'1.2.1'!$D$116:$D$117</c:f>
              <c:numCache>
                <c:formatCode>#,##0.0</c:formatCode>
                <c:ptCount val="2"/>
                <c:pt idx="0">
                  <c:v>25.1</c:v>
                </c:pt>
                <c:pt idx="1">
                  <c:v>28.3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81-4239-B5AB-5E96CB7C48FD}"/>
            </c:ext>
          </c:extLst>
        </c:ser>
        <c:ser>
          <c:idx val="2"/>
          <c:order val="2"/>
          <c:tx>
            <c:strRef>
              <c:f>'1.2.1'!$E$115</c:f>
              <c:strCache>
                <c:ptCount val="1"/>
                <c:pt idx="0">
                  <c:v>Ningún día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'1.2.1'!$B$116:$B$117</c:f>
              <c:strCache>
                <c:ptCount val="2"/>
                <c:pt idx="0">
                  <c:v>Hombres</c:v>
                </c:pt>
                <c:pt idx="1">
                  <c:v>Mujeres</c:v>
                </c:pt>
              </c:strCache>
            </c:strRef>
          </c:cat>
          <c:val>
            <c:numRef>
              <c:f>'1.2.1'!$E$116:$E$117</c:f>
              <c:numCache>
                <c:formatCode>#,##0.0</c:formatCode>
                <c:ptCount val="2"/>
                <c:pt idx="0">
                  <c:v>70.5</c:v>
                </c:pt>
                <c:pt idx="1">
                  <c:v>67.7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81-4239-B5AB-5E96CB7C48FD}"/>
            </c:ext>
          </c:extLst>
        </c:ser>
        <c:ser>
          <c:idx val="3"/>
          <c:order val="3"/>
          <c:tx>
            <c:strRef>
              <c:f>'1.2.1'!$F$115</c:f>
              <c:strCache>
                <c:ptCount val="1"/>
                <c:pt idx="0">
                  <c:v>No sabe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'1.2.1'!$B$116:$B$117</c:f>
              <c:strCache>
                <c:ptCount val="2"/>
                <c:pt idx="0">
                  <c:v>Hombres</c:v>
                </c:pt>
                <c:pt idx="1">
                  <c:v>Mujeres</c:v>
                </c:pt>
              </c:strCache>
            </c:strRef>
          </c:cat>
          <c:val>
            <c:numRef>
              <c:f>'1.2.1'!$F$116:$F$117</c:f>
              <c:numCache>
                <c:formatCode>#,##0.0</c:formatCode>
                <c:ptCount val="2"/>
                <c:pt idx="0">
                  <c:v>1.7</c:v>
                </c:pt>
                <c:pt idx="1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81-4239-B5AB-5E96CB7C4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71054304"/>
        <c:axId val="1"/>
      </c:barChart>
      <c:catAx>
        <c:axId val="27105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2710543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'3.6.3'!$B$62</c:f>
              <c:strCache>
                <c:ptCount val="1"/>
                <c:pt idx="0">
                  <c:v>España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'3.6.3'!$C$38:$F$38</c:f>
              <c:numCache>
                <c:formatCode>General</c:formatCod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</c:numCache>
            </c:numRef>
          </c:cat>
          <c:val>
            <c:numRef>
              <c:f>'3.6.3'!$C$62:$F$62</c:f>
              <c:numCache>
                <c:formatCode>0.00</c:formatCode>
                <c:ptCount val="4"/>
                <c:pt idx="0">
                  <c:v>0.43</c:v>
                </c:pt>
                <c:pt idx="1">
                  <c:v>0.44</c:v>
                </c:pt>
                <c:pt idx="2">
                  <c:v>0.44</c:v>
                </c:pt>
                <c:pt idx="3">
                  <c:v>0.46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58-4635-BA96-2446AF51801D}"/>
            </c:ext>
          </c:extLst>
        </c:ser>
        <c:ser>
          <c:idx val="1"/>
          <c:order val="1"/>
          <c:tx>
            <c:strRef>
              <c:f>'3.6.3'!$B$63</c:f>
              <c:strCache>
                <c:ptCount val="1"/>
                <c:pt idx="0">
                  <c:v>Madrid, Comunidad de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'3.6.3'!$C$38:$F$38</c:f>
              <c:numCache>
                <c:formatCode>General</c:formatCod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</c:numCache>
            </c:numRef>
          </c:cat>
          <c:val>
            <c:numRef>
              <c:f>'3.6.3'!$C$63:$F$63</c:f>
              <c:numCache>
                <c:formatCode>0.00</c:formatCode>
                <c:ptCount val="4"/>
                <c:pt idx="0">
                  <c:v>0.43</c:v>
                </c:pt>
                <c:pt idx="1">
                  <c:v>0.44</c:v>
                </c:pt>
                <c:pt idx="2">
                  <c:v>0.45</c:v>
                </c:pt>
                <c:pt idx="3">
                  <c:v>0.46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58-4635-BA96-2446AF518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011448"/>
        <c:axId val="1"/>
      </c:lineChart>
      <c:catAx>
        <c:axId val="343011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301144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'3.6.3'!$B$85</c:f>
              <c:strCache>
                <c:ptCount val="1"/>
                <c:pt idx="0">
                  <c:v>España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'3.6.3'!$C$38:$F$38</c:f>
              <c:numCache>
                <c:formatCode>General</c:formatCod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</c:numCache>
            </c:numRef>
          </c:cat>
          <c:val>
            <c:numRef>
              <c:f>'3.6.3'!$C$85:$F$85</c:f>
              <c:numCache>
                <c:formatCode>0.00</c:formatCode>
                <c:ptCount val="4"/>
                <c:pt idx="0">
                  <c:v>9.49</c:v>
                </c:pt>
                <c:pt idx="1">
                  <c:v>9.58</c:v>
                </c:pt>
                <c:pt idx="2">
                  <c:v>9.74</c:v>
                </c:pt>
                <c:pt idx="3">
                  <c:v>9.7899999999999991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9E-4679-AFEE-961F44BCDDB1}"/>
            </c:ext>
          </c:extLst>
        </c:ser>
        <c:ser>
          <c:idx val="1"/>
          <c:order val="1"/>
          <c:tx>
            <c:strRef>
              <c:f>'3.6.3'!$B$86</c:f>
              <c:strCache>
                <c:ptCount val="1"/>
                <c:pt idx="0">
                  <c:v>Madrid, Comunidad de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'3.6.3'!$C$38:$F$38</c:f>
              <c:numCache>
                <c:formatCode>General</c:formatCod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</c:numCache>
            </c:numRef>
          </c:cat>
          <c:val>
            <c:numRef>
              <c:f>'3.6.3'!$C$86:$F$86</c:f>
              <c:numCache>
                <c:formatCode>0.00</c:formatCode>
                <c:ptCount val="4"/>
                <c:pt idx="0">
                  <c:v>10.33</c:v>
                </c:pt>
                <c:pt idx="1">
                  <c:v>10.49</c:v>
                </c:pt>
                <c:pt idx="2">
                  <c:v>10.44</c:v>
                </c:pt>
                <c:pt idx="3">
                  <c:v>10.52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9E-4679-AFEE-961F44BCD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025224"/>
        <c:axId val="1"/>
      </c:lineChart>
      <c:catAx>
        <c:axId val="343025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302522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'3.6.4'!$B$42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'3.6.4'!$C$41:$H$41</c:f>
              <c:strCache>
                <c:ptCount val="6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  <c:pt idx="5">
                  <c:v>2019-20</c:v>
                </c:pt>
              </c:strCache>
            </c:strRef>
          </c:cat>
          <c:val>
            <c:numRef>
              <c:f>'3.6.4'!$C$42:$H$42</c:f>
              <c:numCache>
                <c:formatCode>0.0</c:formatCode>
                <c:ptCount val="6"/>
                <c:pt idx="0">
                  <c:v>12</c:v>
                </c:pt>
                <c:pt idx="1">
                  <c:v>11.8</c:v>
                </c:pt>
                <c:pt idx="2">
                  <c:v>11.8</c:v>
                </c:pt>
                <c:pt idx="3">
                  <c:v>11.7</c:v>
                </c:pt>
                <c:pt idx="4">
                  <c:v>11.5</c:v>
                </c:pt>
                <c:pt idx="5">
                  <c:v>11.4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00-4E13-993F-34DAD3A13064}"/>
            </c:ext>
          </c:extLst>
        </c:ser>
        <c:ser>
          <c:idx val="1"/>
          <c:order val="1"/>
          <c:tx>
            <c:strRef>
              <c:f>'3.6.4'!$B$43</c:f>
              <c:strCache>
                <c:ptCount val="1"/>
                <c:pt idx="0">
                  <c:v>Madrid, Comunidad de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'3.6.4'!$C$41:$H$41</c:f>
              <c:strCache>
                <c:ptCount val="6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  <c:pt idx="5">
                  <c:v>2019-20</c:v>
                </c:pt>
              </c:strCache>
            </c:strRef>
          </c:cat>
          <c:val>
            <c:numRef>
              <c:f>'3.6.4'!$C$43:$H$43</c:f>
              <c:numCache>
                <c:formatCode>0.0</c:formatCode>
                <c:ptCount val="6"/>
                <c:pt idx="0">
                  <c:v>13.2</c:v>
                </c:pt>
                <c:pt idx="1">
                  <c:v>13.1</c:v>
                </c:pt>
                <c:pt idx="2">
                  <c:v>13</c:v>
                </c:pt>
                <c:pt idx="3">
                  <c:v>13</c:v>
                </c:pt>
                <c:pt idx="4">
                  <c:v>12.7</c:v>
                </c:pt>
                <c:pt idx="5">
                  <c:v>12.8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00-4E13-993F-34DAD3A13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020960"/>
        <c:axId val="1"/>
      </c:lineChart>
      <c:catAx>
        <c:axId val="34302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302096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2.7455833333333329E-2"/>
          <c:y val="1.93470588235294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6885694444444447E-2"/>
          <c:y val="0.13550816993464052"/>
          <c:w val="0.90783652777777779"/>
          <c:h val="0.77741797385620903"/>
        </c:manualLayout>
      </c:layout>
      <c:lineChart>
        <c:grouping val="standard"/>
        <c:varyColors val="0"/>
        <c:ser>
          <c:idx val="0"/>
          <c:order val="0"/>
          <c:tx>
            <c:strRef>
              <c:f>'4.1.1'!$C$13</c:f>
              <c:strCache>
                <c:ptCount val="1"/>
                <c:pt idx="0">
                  <c:v>Tiendas y ocio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'4.1.1'!$B$14:$B$258</c:f>
              <c:numCache>
                <c:formatCode>m/d/yyyy</c:formatCode>
                <c:ptCount val="245"/>
                <c:pt idx="0">
                  <c:v>43876</c:v>
                </c:pt>
                <c:pt idx="1">
                  <c:v>43877</c:v>
                </c:pt>
                <c:pt idx="2">
                  <c:v>43878</c:v>
                </c:pt>
                <c:pt idx="3">
                  <c:v>43879</c:v>
                </c:pt>
                <c:pt idx="4">
                  <c:v>43880</c:v>
                </c:pt>
                <c:pt idx="5">
                  <c:v>43881</c:v>
                </c:pt>
                <c:pt idx="6">
                  <c:v>43882</c:v>
                </c:pt>
                <c:pt idx="7">
                  <c:v>43883</c:v>
                </c:pt>
                <c:pt idx="8">
                  <c:v>43884</c:v>
                </c:pt>
                <c:pt idx="9">
                  <c:v>43885</c:v>
                </c:pt>
                <c:pt idx="10">
                  <c:v>43886</c:v>
                </c:pt>
                <c:pt idx="11">
                  <c:v>43887</c:v>
                </c:pt>
                <c:pt idx="12">
                  <c:v>43888</c:v>
                </c:pt>
                <c:pt idx="13">
                  <c:v>43889</c:v>
                </c:pt>
                <c:pt idx="14">
                  <c:v>43890</c:v>
                </c:pt>
                <c:pt idx="15">
                  <c:v>43891</c:v>
                </c:pt>
                <c:pt idx="16">
                  <c:v>43892</c:v>
                </c:pt>
                <c:pt idx="17">
                  <c:v>43893</c:v>
                </c:pt>
                <c:pt idx="18">
                  <c:v>43894</c:v>
                </c:pt>
                <c:pt idx="19">
                  <c:v>43895</c:v>
                </c:pt>
                <c:pt idx="20">
                  <c:v>43896</c:v>
                </c:pt>
                <c:pt idx="21">
                  <c:v>43897</c:v>
                </c:pt>
                <c:pt idx="22">
                  <c:v>43898</c:v>
                </c:pt>
                <c:pt idx="23">
                  <c:v>43899</c:v>
                </c:pt>
                <c:pt idx="24">
                  <c:v>43900</c:v>
                </c:pt>
                <c:pt idx="25">
                  <c:v>43901</c:v>
                </c:pt>
                <c:pt idx="26">
                  <c:v>43902</c:v>
                </c:pt>
                <c:pt idx="27">
                  <c:v>43903</c:v>
                </c:pt>
                <c:pt idx="28">
                  <c:v>43904</c:v>
                </c:pt>
                <c:pt idx="29">
                  <c:v>43905</c:v>
                </c:pt>
                <c:pt idx="30">
                  <c:v>43906</c:v>
                </c:pt>
                <c:pt idx="31">
                  <c:v>43907</c:v>
                </c:pt>
                <c:pt idx="32">
                  <c:v>43908</c:v>
                </c:pt>
                <c:pt idx="33">
                  <c:v>43909</c:v>
                </c:pt>
                <c:pt idx="34">
                  <c:v>43910</c:v>
                </c:pt>
                <c:pt idx="35">
                  <c:v>43911</c:v>
                </c:pt>
                <c:pt idx="36">
                  <c:v>43912</c:v>
                </c:pt>
                <c:pt idx="37">
                  <c:v>43913</c:v>
                </c:pt>
                <c:pt idx="38">
                  <c:v>43914</c:v>
                </c:pt>
                <c:pt idx="39">
                  <c:v>43915</c:v>
                </c:pt>
                <c:pt idx="40">
                  <c:v>43916</c:v>
                </c:pt>
                <c:pt idx="41">
                  <c:v>43917</c:v>
                </c:pt>
                <c:pt idx="42">
                  <c:v>43918</c:v>
                </c:pt>
                <c:pt idx="43">
                  <c:v>43919</c:v>
                </c:pt>
                <c:pt idx="44">
                  <c:v>43920</c:v>
                </c:pt>
                <c:pt idx="45">
                  <c:v>43921</c:v>
                </c:pt>
                <c:pt idx="46">
                  <c:v>43922</c:v>
                </c:pt>
                <c:pt idx="47">
                  <c:v>43923</c:v>
                </c:pt>
                <c:pt idx="48">
                  <c:v>43924</c:v>
                </c:pt>
                <c:pt idx="49">
                  <c:v>43925</c:v>
                </c:pt>
                <c:pt idx="50">
                  <c:v>43926</c:v>
                </c:pt>
                <c:pt idx="51">
                  <c:v>43927</c:v>
                </c:pt>
                <c:pt idx="52">
                  <c:v>43928</c:v>
                </c:pt>
                <c:pt idx="53">
                  <c:v>43929</c:v>
                </c:pt>
                <c:pt idx="54">
                  <c:v>43930</c:v>
                </c:pt>
                <c:pt idx="55">
                  <c:v>43931</c:v>
                </c:pt>
                <c:pt idx="56">
                  <c:v>43932</c:v>
                </c:pt>
                <c:pt idx="57">
                  <c:v>43933</c:v>
                </c:pt>
                <c:pt idx="58">
                  <c:v>43934</c:v>
                </c:pt>
                <c:pt idx="59">
                  <c:v>43935</c:v>
                </c:pt>
                <c:pt idx="60">
                  <c:v>43936</c:v>
                </c:pt>
                <c:pt idx="61">
                  <c:v>43937</c:v>
                </c:pt>
                <c:pt idx="62">
                  <c:v>43938</c:v>
                </c:pt>
                <c:pt idx="63">
                  <c:v>43939</c:v>
                </c:pt>
                <c:pt idx="64">
                  <c:v>43940</c:v>
                </c:pt>
                <c:pt idx="65">
                  <c:v>43941</c:v>
                </c:pt>
                <c:pt idx="66">
                  <c:v>43942</c:v>
                </c:pt>
                <c:pt idx="67">
                  <c:v>43943</c:v>
                </c:pt>
                <c:pt idx="68">
                  <c:v>43944</c:v>
                </c:pt>
                <c:pt idx="69">
                  <c:v>43945</c:v>
                </c:pt>
                <c:pt idx="70">
                  <c:v>43946</c:v>
                </c:pt>
                <c:pt idx="71">
                  <c:v>43947</c:v>
                </c:pt>
                <c:pt idx="72">
                  <c:v>43948</c:v>
                </c:pt>
                <c:pt idx="73">
                  <c:v>43949</c:v>
                </c:pt>
                <c:pt idx="74">
                  <c:v>43950</c:v>
                </c:pt>
                <c:pt idx="75">
                  <c:v>43951</c:v>
                </c:pt>
                <c:pt idx="76">
                  <c:v>43952</c:v>
                </c:pt>
                <c:pt idx="77">
                  <c:v>43953</c:v>
                </c:pt>
                <c:pt idx="78">
                  <c:v>43954</c:v>
                </c:pt>
                <c:pt idx="79">
                  <c:v>43955</c:v>
                </c:pt>
                <c:pt idx="80">
                  <c:v>43956</c:v>
                </c:pt>
                <c:pt idx="81">
                  <c:v>43957</c:v>
                </c:pt>
                <c:pt idx="82">
                  <c:v>43958</c:v>
                </c:pt>
                <c:pt idx="83">
                  <c:v>43959</c:v>
                </c:pt>
                <c:pt idx="84">
                  <c:v>43960</c:v>
                </c:pt>
                <c:pt idx="85">
                  <c:v>43961</c:v>
                </c:pt>
                <c:pt idx="86">
                  <c:v>43962</c:v>
                </c:pt>
                <c:pt idx="87">
                  <c:v>43963</c:v>
                </c:pt>
                <c:pt idx="88">
                  <c:v>43964</c:v>
                </c:pt>
                <c:pt idx="89">
                  <c:v>43965</c:v>
                </c:pt>
                <c:pt idx="90">
                  <c:v>43966</c:v>
                </c:pt>
                <c:pt idx="91">
                  <c:v>43967</c:v>
                </c:pt>
                <c:pt idx="92">
                  <c:v>43968</c:v>
                </c:pt>
                <c:pt idx="93">
                  <c:v>43969</c:v>
                </c:pt>
                <c:pt idx="94">
                  <c:v>43970</c:v>
                </c:pt>
                <c:pt idx="95">
                  <c:v>43971</c:v>
                </c:pt>
                <c:pt idx="96">
                  <c:v>43972</c:v>
                </c:pt>
                <c:pt idx="97">
                  <c:v>43973</c:v>
                </c:pt>
                <c:pt idx="98">
                  <c:v>43974</c:v>
                </c:pt>
                <c:pt idx="99">
                  <c:v>43975</c:v>
                </c:pt>
                <c:pt idx="100">
                  <c:v>43976</c:v>
                </c:pt>
                <c:pt idx="101">
                  <c:v>43977</c:v>
                </c:pt>
                <c:pt idx="102">
                  <c:v>43978</c:v>
                </c:pt>
                <c:pt idx="103">
                  <c:v>43979</c:v>
                </c:pt>
                <c:pt idx="104">
                  <c:v>43980</c:v>
                </c:pt>
                <c:pt idx="105">
                  <c:v>43981</c:v>
                </c:pt>
                <c:pt idx="106">
                  <c:v>43982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43988</c:v>
                </c:pt>
                <c:pt idx="113">
                  <c:v>43989</c:v>
                </c:pt>
                <c:pt idx="114">
                  <c:v>43990</c:v>
                </c:pt>
                <c:pt idx="115">
                  <c:v>43991</c:v>
                </c:pt>
                <c:pt idx="116">
                  <c:v>43992</c:v>
                </c:pt>
                <c:pt idx="117">
                  <c:v>43993</c:v>
                </c:pt>
                <c:pt idx="118">
                  <c:v>43994</c:v>
                </c:pt>
                <c:pt idx="119">
                  <c:v>43995</c:v>
                </c:pt>
                <c:pt idx="120">
                  <c:v>43996</c:v>
                </c:pt>
                <c:pt idx="121">
                  <c:v>43997</c:v>
                </c:pt>
                <c:pt idx="122">
                  <c:v>43998</c:v>
                </c:pt>
                <c:pt idx="123">
                  <c:v>43999</c:v>
                </c:pt>
                <c:pt idx="124">
                  <c:v>44000</c:v>
                </c:pt>
                <c:pt idx="125">
                  <c:v>44001</c:v>
                </c:pt>
                <c:pt idx="126">
                  <c:v>44002</c:v>
                </c:pt>
                <c:pt idx="127">
                  <c:v>44003</c:v>
                </c:pt>
                <c:pt idx="128">
                  <c:v>44004</c:v>
                </c:pt>
                <c:pt idx="129">
                  <c:v>44005</c:v>
                </c:pt>
                <c:pt idx="130">
                  <c:v>44006</c:v>
                </c:pt>
                <c:pt idx="131">
                  <c:v>44007</c:v>
                </c:pt>
                <c:pt idx="132">
                  <c:v>44008</c:v>
                </c:pt>
                <c:pt idx="133">
                  <c:v>44009</c:v>
                </c:pt>
                <c:pt idx="134">
                  <c:v>44010</c:v>
                </c:pt>
                <c:pt idx="135">
                  <c:v>44011</c:v>
                </c:pt>
                <c:pt idx="136">
                  <c:v>44012</c:v>
                </c:pt>
                <c:pt idx="137">
                  <c:v>44013</c:v>
                </c:pt>
                <c:pt idx="138">
                  <c:v>44014</c:v>
                </c:pt>
                <c:pt idx="139">
                  <c:v>44015</c:v>
                </c:pt>
                <c:pt idx="140">
                  <c:v>44016</c:v>
                </c:pt>
                <c:pt idx="141">
                  <c:v>44017</c:v>
                </c:pt>
                <c:pt idx="142">
                  <c:v>44018</c:v>
                </c:pt>
                <c:pt idx="143">
                  <c:v>44019</c:v>
                </c:pt>
                <c:pt idx="144">
                  <c:v>44020</c:v>
                </c:pt>
                <c:pt idx="145">
                  <c:v>44021</c:v>
                </c:pt>
                <c:pt idx="146">
                  <c:v>44022</c:v>
                </c:pt>
                <c:pt idx="147">
                  <c:v>44023</c:v>
                </c:pt>
                <c:pt idx="148">
                  <c:v>44024</c:v>
                </c:pt>
                <c:pt idx="149">
                  <c:v>44025</c:v>
                </c:pt>
                <c:pt idx="150">
                  <c:v>44026</c:v>
                </c:pt>
                <c:pt idx="151">
                  <c:v>44027</c:v>
                </c:pt>
                <c:pt idx="152">
                  <c:v>44028</c:v>
                </c:pt>
                <c:pt idx="153">
                  <c:v>44029</c:v>
                </c:pt>
                <c:pt idx="154">
                  <c:v>44030</c:v>
                </c:pt>
                <c:pt idx="155">
                  <c:v>44031</c:v>
                </c:pt>
                <c:pt idx="156">
                  <c:v>44032</c:v>
                </c:pt>
                <c:pt idx="157">
                  <c:v>44033</c:v>
                </c:pt>
                <c:pt idx="158">
                  <c:v>44034</c:v>
                </c:pt>
                <c:pt idx="159">
                  <c:v>44035</c:v>
                </c:pt>
                <c:pt idx="160">
                  <c:v>44036</c:v>
                </c:pt>
                <c:pt idx="161">
                  <c:v>44037</c:v>
                </c:pt>
                <c:pt idx="162">
                  <c:v>44038</c:v>
                </c:pt>
                <c:pt idx="163">
                  <c:v>44039</c:v>
                </c:pt>
                <c:pt idx="164">
                  <c:v>44040</c:v>
                </c:pt>
                <c:pt idx="165">
                  <c:v>44041</c:v>
                </c:pt>
                <c:pt idx="166">
                  <c:v>44042</c:v>
                </c:pt>
                <c:pt idx="167">
                  <c:v>44043</c:v>
                </c:pt>
                <c:pt idx="168">
                  <c:v>44044</c:v>
                </c:pt>
                <c:pt idx="169">
                  <c:v>44045</c:v>
                </c:pt>
                <c:pt idx="170">
                  <c:v>44046</c:v>
                </c:pt>
                <c:pt idx="171">
                  <c:v>44047</c:v>
                </c:pt>
                <c:pt idx="172">
                  <c:v>44048</c:v>
                </c:pt>
                <c:pt idx="173">
                  <c:v>44049</c:v>
                </c:pt>
                <c:pt idx="174">
                  <c:v>44050</c:v>
                </c:pt>
                <c:pt idx="175">
                  <c:v>44051</c:v>
                </c:pt>
                <c:pt idx="176">
                  <c:v>44052</c:v>
                </c:pt>
                <c:pt idx="177">
                  <c:v>44053</c:v>
                </c:pt>
                <c:pt idx="178">
                  <c:v>44054</c:v>
                </c:pt>
                <c:pt idx="179">
                  <c:v>44055</c:v>
                </c:pt>
                <c:pt idx="180">
                  <c:v>44056</c:v>
                </c:pt>
                <c:pt idx="181">
                  <c:v>44057</c:v>
                </c:pt>
                <c:pt idx="182">
                  <c:v>44058</c:v>
                </c:pt>
                <c:pt idx="183">
                  <c:v>44059</c:v>
                </c:pt>
                <c:pt idx="184">
                  <c:v>44060</c:v>
                </c:pt>
                <c:pt idx="185">
                  <c:v>44061</c:v>
                </c:pt>
                <c:pt idx="186">
                  <c:v>44062</c:v>
                </c:pt>
                <c:pt idx="187">
                  <c:v>44063</c:v>
                </c:pt>
                <c:pt idx="188">
                  <c:v>44064</c:v>
                </c:pt>
                <c:pt idx="189">
                  <c:v>44065</c:v>
                </c:pt>
                <c:pt idx="190">
                  <c:v>44066</c:v>
                </c:pt>
                <c:pt idx="191">
                  <c:v>44067</c:v>
                </c:pt>
                <c:pt idx="192">
                  <c:v>44068</c:v>
                </c:pt>
                <c:pt idx="193">
                  <c:v>44069</c:v>
                </c:pt>
                <c:pt idx="194">
                  <c:v>44070</c:v>
                </c:pt>
                <c:pt idx="195">
                  <c:v>44071</c:v>
                </c:pt>
                <c:pt idx="196">
                  <c:v>44072</c:v>
                </c:pt>
                <c:pt idx="197">
                  <c:v>44073</c:v>
                </c:pt>
                <c:pt idx="198">
                  <c:v>44074</c:v>
                </c:pt>
                <c:pt idx="199">
                  <c:v>44075</c:v>
                </c:pt>
                <c:pt idx="200">
                  <c:v>44076</c:v>
                </c:pt>
                <c:pt idx="201">
                  <c:v>44077</c:v>
                </c:pt>
                <c:pt idx="202">
                  <c:v>44078</c:v>
                </c:pt>
                <c:pt idx="203">
                  <c:v>44079</c:v>
                </c:pt>
                <c:pt idx="204">
                  <c:v>44080</c:v>
                </c:pt>
                <c:pt idx="205">
                  <c:v>44081</c:v>
                </c:pt>
                <c:pt idx="206">
                  <c:v>44082</c:v>
                </c:pt>
                <c:pt idx="207">
                  <c:v>44083</c:v>
                </c:pt>
                <c:pt idx="208">
                  <c:v>44084</c:v>
                </c:pt>
                <c:pt idx="209">
                  <c:v>44085</c:v>
                </c:pt>
                <c:pt idx="210">
                  <c:v>44086</c:v>
                </c:pt>
                <c:pt idx="211">
                  <c:v>44087</c:v>
                </c:pt>
                <c:pt idx="212">
                  <c:v>44088</c:v>
                </c:pt>
                <c:pt idx="213">
                  <c:v>44089</c:v>
                </c:pt>
                <c:pt idx="214">
                  <c:v>44090</c:v>
                </c:pt>
                <c:pt idx="215">
                  <c:v>44091</c:v>
                </c:pt>
                <c:pt idx="216">
                  <c:v>44092</c:v>
                </c:pt>
                <c:pt idx="217">
                  <c:v>44093</c:v>
                </c:pt>
                <c:pt idx="218">
                  <c:v>44094</c:v>
                </c:pt>
                <c:pt idx="219">
                  <c:v>44095</c:v>
                </c:pt>
                <c:pt idx="220">
                  <c:v>44096</c:v>
                </c:pt>
                <c:pt idx="221">
                  <c:v>44097</c:v>
                </c:pt>
                <c:pt idx="222">
                  <c:v>44098</c:v>
                </c:pt>
                <c:pt idx="223">
                  <c:v>44099</c:v>
                </c:pt>
                <c:pt idx="224">
                  <c:v>44100</c:v>
                </c:pt>
                <c:pt idx="225">
                  <c:v>44101</c:v>
                </c:pt>
                <c:pt idx="226">
                  <c:v>44102</c:v>
                </c:pt>
                <c:pt idx="227">
                  <c:v>44103</c:v>
                </c:pt>
                <c:pt idx="228">
                  <c:v>44104</c:v>
                </c:pt>
                <c:pt idx="229">
                  <c:v>44105</c:v>
                </c:pt>
                <c:pt idx="230">
                  <c:v>44106</c:v>
                </c:pt>
                <c:pt idx="231">
                  <c:v>44107</c:v>
                </c:pt>
                <c:pt idx="232">
                  <c:v>44108</c:v>
                </c:pt>
                <c:pt idx="233">
                  <c:v>44109</c:v>
                </c:pt>
                <c:pt idx="234">
                  <c:v>44110</c:v>
                </c:pt>
                <c:pt idx="235">
                  <c:v>44111</c:v>
                </c:pt>
                <c:pt idx="236">
                  <c:v>44112</c:v>
                </c:pt>
                <c:pt idx="237">
                  <c:v>44113</c:v>
                </c:pt>
                <c:pt idx="238">
                  <c:v>44114</c:v>
                </c:pt>
                <c:pt idx="239">
                  <c:v>44115</c:v>
                </c:pt>
                <c:pt idx="240">
                  <c:v>44116</c:v>
                </c:pt>
                <c:pt idx="241">
                  <c:v>44117</c:v>
                </c:pt>
                <c:pt idx="242">
                  <c:v>44118</c:v>
                </c:pt>
                <c:pt idx="243">
                  <c:v>44119</c:v>
                </c:pt>
                <c:pt idx="244">
                  <c:v>44120</c:v>
                </c:pt>
              </c:numCache>
            </c:numRef>
          </c:cat>
          <c:val>
            <c:numRef>
              <c:f>'4.1.1'!$C$14:$C$258</c:f>
              <c:numCache>
                <c:formatCode>General</c:formatCode>
                <c:ptCount val="245"/>
                <c:pt idx="0">
                  <c:v>-1</c:v>
                </c:pt>
                <c:pt idx="1">
                  <c:v>3</c:v>
                </c:pt>
                <c:pt idx="2">
                  <c:v>1</c:v>
                </c:pt>
                <c:pt idx="3">
                  <c:v>-1</c:v>
                </c:pt>
                <c:pt idx="4">
                  <c:v>-1</c:v>
                </c:pt>
                <c:pt idx="5">
                  <c:v>-2</c:v>
                </c:pt>
                <c:pt idx="6">
                  <c:v>-2</c:v>
                </c:pt>
                <c:pt idx="7">
                  <c:v>-3</c:v>
                </c:pt>
                <c:pt idx="8">
                  <c:v>4</c:v>
                </c:pt>
                <c:pt idx="9">
                  <c:v>4</c:v>
                </c:pt>
                <c:pt idx="10">
                  <c:v>-2</c:v>
                </c:pt>
                <c:pt idx="11">
                  <c:v>2</c:v>
                </c:pt>
                <c:pt idx="12">
                  <c:v>4</c:v>
                </c:pt>
                <c:pt idx="13">
                  <c:v>0</c:v>
                </c:pt>
                <c:pt idx="14">
                  <c:v>-9</c:v>
                </c:pt>
                <c:pt idx="15">
                  <c:v>-4</c:v>
                </c:pt>
                <c:pt idx="16">
                  <c:v>0</c:v>
                </c:pt>
                <c:pt idx="17">
                  <c:v>-6</c:v>
                </c:pt>
                <c:pt idx="18">
                  <c:v>-2</c:v>
                </c:pt>
                <c:pt idx="19">
                  <c:v>-4</c:v>
                </c:pt>
                <c:pt idx="20">
                  <c:v>-4</c:v>
                </c:pt>
                <c:pt idx="21">
                  <c:v>-4</c:v>
                </c:pt>
                <c:pt idx="22">
                  <c:v>-1</c:v>
                </c:pt>
                <c:pt idx="23">
                  <c:v>-1</c:v>
                </c:pt>
                <c:pt idx="24">
                  <c:v>-7</c:v>
                </c:pt>
                <c:pt idx="25">
                  <c:v>-16</c:v>
                </c:pt>
                <c:pt idx="26">
                  <c:v>-32</c:v>
                </c:pt>
                <c:pt idx="27">
                  <c:v>-47</c:v>
                </c:pt>
                <c:pt idx="28">
                  <c:v>-82</c:v>
                </c:pt>
                <c:pt idx="29">
                  <c:v>-89</c:v>
                </c:pt>
                <c:pt idx="30">
                  <c:v>-82</c:v>
                </c:pt>
                <c:pt idx="31">
                  <c:v>-85</c:v>
                </c:pt>
                <c:pt idx="32">
                  <c:v>-86</c:v>
                </c:pt>
                <c:pt idx="33">
                  <c:v>-87</c:v>
                </c:pt>
                <c:pt idx="34">
                  <c:v>-89</c:v>
                </c:pt>
                <c:pt idx="35">
                  <c:v>-93</c:v>
                </c:pt>
                <c:pt idx="36">
                  <c:v>-93</c:v>
                </c:pt>
                <c:pt idx="37">
                  <c:v>-86</c:v>
                </c:pt>
                <c:pt idx="38">
                  <c:v>-88</c:v>
                </c:pt>
                <c:pt idx="39">
                  <c:v>-89</c:v>
                </c:pt>
                <c:pt idx="40">
                  <c:v>-89</c:v>
                </c:pt>
                <c:pt idx="41">
                  <c:v>-90</c:v>
                </c:pt>
                <c:pt idx="42">
                  <c:v>-93</c:v>
                </c:pt>
                <c:pt idx="43">
                  <c:v>-94</c:v>
                </c:pt>
                <c:pt idx="44">
                  <c:v>-89</c:v>
                </c:pt>
                <c:pt idx="45">
                  <c:v>-92</c:v>
                </c:pt>
                <c:pt idx="46">
                  <c:v>-91</c:v>
                </c:pt>
                <c:pt idx="47">
                  <c:v>-91</c:v>
                </c:pt>
                <c:pt idx="48">
                  <c:v>-90</c:v>
                </c:pt>
                <c:pt idx="49">
                  <c:v>-93</c:v>
                </c:pt>
                <c:pt idx="50">
                  <c:v>-94</c:v>
                </c:pt>
                <c:pt idx="51">
                  <c:v>-88</c:v>
                </c:pt>
                <c:pt idx="52">
                  <c:v>-91</c:v>
                </c:pt>
                <c:pt idx="53">
                  <c:v>-90</c:v>
                </c:pt>
                <c:pt idx="54">
                  <c:v>-95</c:v>
                </c:pt>
                <c:pt idx="55">
                  <c:v>-96</c:v>
                </c:pt>
                <c:pt idx="56">
                  <c:v>-94</c:v>
                </c:pt>
                <c:pt idx="57">
                  <c:v>-96</c:v>
                </c:pt>
                <c:pt idx="58">
                  <c:v>-90</c:v>
                </c:pt>
                <c:pt idx="59">
                  <c:v>-91</c:v>
                </c:pt>
                <c:pt idx="60">
                  <c:v>-91</c:v>
                </c:pt>
                <c:pt idx="61">
                  <c:v>-90</c:v>
                </c:pt>
                <c:pt idx="62">
                  <c:v>-91</c:v>
                </c:pt>
                <c:pt idx="63">
                  <c:v>-94</c:v>
                </c:pt>
                <c:pt idx="64">
                  <c:v>-95</c:v>
                </c:pt>
                <c:pt idx="65">
                  <c:v>-89</c:v>
                </c:pt>
                <c:pt idx="66">
                  <c:v>-90</c:v>
                </c:pt>
                <c:pt idx="67">
                  <c:v>-90</c:v>
                </c:pt>
                <c:pt idx="68">
                  <c:v>-90</c:v>
                </c:pt>
                <c:pt idx="69">
                  <c:v>-91</c:v>
                </c:pt>
                <c:pt idx="70">
                  <c:v>-93</c:v>
                </c:pt>
                <c:pt idx="71">
                  <c:v>-93</c:v>
                </c:pt>
                <c:pt idx="72">
                  <c:v>-88</c:v>
                </c:pt>
                <c:pt idx="73">
                  <c:v>-88</c:v>
                </c:pt>
                <c:pt idx="74">
                  <c:v>-88</c:v>
                </c:pt>
                <c:pt idx="75">
                  <c:v>-86</c:v>
                </c:pt>
                <c:pt idx="76">
                  <c:v>-95</c:v>
                </c:pt>
                <c:pt idx="77">
                  <c:v>-88</c:v>
                </c:pt>
                <c:pt idx="78">
                  <c:v>-86</c:v>
                </c:pt>
                <c:pt idx="79">
                  <c:v>-79</c:v>
                </c:pt>
                <c:pt idx="80">
                  <c:v>-80</c:v>
                </c:pt>
                <c:pt idx="81">
                  <c:v>-81</c:v>
                </c:pt>
                <c:pt idx="82">
                  <c:v>-81</c:v>
                </c:pt>
                <c:pt idx="83">
                  <c:v>-83</c:v>
                </c:pt>
                <c:pt idx="84">
                  <c:v>-87</c:v>
                </c:pt>
                <c:pt idx="85">
                  <c:v>-88</c:v>
                </c:pt>
                <c:pt idx="86">
                  <c:v>-77</c:v>
                </c:pt>
                <c:pt idx="87">
                  <c:v>-82</c:v>
                </c:pt>
                <c:pt idx="88">
                  <c:v>-79</c:v>
                </c:pt>
                <c:pt idx="89">
                  <c:v>-80</c:v>
                </c:pt>
                <c:pt idx="90">
                  <c:v>-86</c:v>
                </c:pt>
                <c:pt idx="91">
                  <c:v>-84</c:v>
                </c:pt>
                <c:pt idx="92">
                  <c:v>-85</c:v>
                </c:pt>
                <c:pt idx="93">
                  <c:v>-71</c:v>
                </c:pt>
                <c:pt idx="94">
                  <c:v>-73</c:v>
                </c:pt>
                <c:pt idx="95">
                  <c:v>-73</c:v>
                </c:pt>
                <c:pt idx="96">
                  <c:v>-73</c:v>
                </c:pt>
                <c:pt idx="97">
                  <c:v>-76</c:v>
                </c:pt>
                <c:pt idx="98">
                  <c:v>-80</c:v>
                </c:pt>
                <c:pt idx="99">
                  <c:v>-82</c:v>
                </c:pt>
                <c:pt idx="100">
                  <c:v>-54</c:v>
                </c:pt>
                <c:pt idx="101">
                  <c:v>-57</c:v>
                </c:pt>
                <c:pt idx="102">
                  <c:v>-57</c:v>
                </c:pt>
                <c:pt idx="103">
                  <c:v>-57</c:v>
                </c:pt>
                <c:pt idx="104">
                  <c:v>-59</c:v>
                </c:pt>
                <c:pt idx="105">
                  <c:v>-63</c:v>
                </c:pt>
                <c:pt idx="106">
                  <c:v>-70</c:v>
                </c:pt>
                <c:pt idx="107">
                  <c:v>-50</c:v>
                </c:pt>
                <c:pt idx="108">
                  <c:v>-52</c:v>
                </c:pt>
                <c:pt idx="109">
                  <c:v>-53</c:v>
                </c:pt>
                <c:pt idx="110">
                  <c:v>-55</c:v>
                </c:pt>
                <c:pt idx="111">
                  <c:v>-52</c:v>
                </c:pt>
                <c:pt idx="112">
                  <c:v>-57</c:v>
                </c:pt>
                <c:pt idx="113">
                  <c:v>-63</c:v>
                </c:pt>
                <c:pt idx="114">
                  <c:v>-34</c:v>
                </c:pt>
                <c:pt idx="115">
                  <c:v>-36</c:v>
                </c:pt>
                <c:pt idx="116">
                  <c:v>-36</c:v>
                </c:pt>
                <c:pt idx="117">
                  <c:v>-37</c:v>
                </c:pt>
                <c:pt idx="118">
                  <c:v>-41</c:v>
                </c:pt>
                <c:pt idx="119">
                  <c:v>-42</c:v>
                </c:pt>
                <c:pt idx="120">
                  <c:v>-42</c:v>
                </c:pt>
                <c:pt idx="121">
                  <c:v>-29</c:v>
                </c:pt>
                <c:pt idx="122">
                  <c:v>-32</c:v>
                </c:pt>
                <c:pt idx="123">
                  <c:v>-31</c:v>
                </c:pt>
                <c:pt idx="124">
                  <c:v>-31</c:v>
                </c:pt>
                <c:pt idx="125">
                  <c:v>-34</c:v>
                </c:pt>
                <c:pt idx="126">
                  <c:v>-39</c:v>
                </c:pt>
                <c:pt idx="127">
                  <c:v>-39</c:v>
                </c:pt>
                <c:pt idx="128">
                  <c:v>-23</c:v>
                </c:pt>
                <c:pt idx="129">
                  <c:v>-28</c:v>
                </c:pt>
                <c:pt idx="130">
                  <c:v>-28</c:v>
                </c:pt>
                <c:pt idx="131">
                  <c:v>-28</c:v>
                </c:pt>
                <c:pt idx="132">
                  <c:v>-37</c:v>
                </c:pt>
                <c:pt idx="133">
                  <c:v>-44</c:v>
                </c:pt>
                <c:pt idx="134">
                  <c:v>-42</c:v>
                </c:pt>
                <c:pt idx="135">
                  <c:v>-21</c:v>
                </c:pt>
                <c:pt idx="136">
                  <c:v>-22</c:v>
                </c:pt>
                <c:pt idx="137">
                  <c:v>-22</c:v>
                </c:pt>
                <c:pt idx="138">
                  <c:v>-24</c:v>
                </c:pt>
                <c:pt idx="139">
                  <c:v>-32</c:v>
                </c:pt>
                <c:pt idx="140">
                  <c:v>-41</c:v>
                </c:pt>
                <c:pt idx="141">
                  <c:v>-39</c:v>
                </c:pt>
                <c:pt idx="142">
                  <c:v>-21</c:v>
                </c:pt>
                <c:pt idx="143">
                  <c:v>-24</c:v>
                </c:pt>
                <c:pt idx="144">
                  <c:v>-25</c:v>
                </c:pt>
                <c:pt idx="145">
                  <c:v>-26</c:v>
                </c:pt>
                <c:pt idx="146">
                  <c:v>-36</c:v>
                </c:pt>
                <c:pt idx="147">
                  <c:v>-45</c:v>
                </c:pt>
                <c:pt idx="148">
                  <c:v>-41</c:v>
                </c:pt>
                <c:pt idx="149">
                  <c:v>-21</c:v>
                </c:pt>
                <c:pt idx="150">
                  <c:v>-24</c:v>
                </c:pt>
                <c:pt idx="151">
                  <c:v>-24</c:v>
                </c:pt>
                <c:pt idx="152">
                  <c:v>-27</c:v>
                </c:pt>
                <c:pt idx="153">
                  <c:v>-37</c:v>
                </c:pt>
                <c:pt idx="154">
                  <c:v>-46</c:v>
                </c:pt>
                <c:pt idx="155">
                  <c:v>-43</c:v>
                </c:pt>
                <c:pt idx="156">
                  <c:v>-25</c:v>
                </c:pt>
                <c:pt idx="157">
                  <c:v>-28</c:v>
                </c:pt>
                <c:pt idx="158">
                  <c:v>-28</c:v>
                </c:pt>
                <c:pt idx="159">
                  <c:v>-30</c:v>
                </c:pt>
                <c:pt idx="160">
                  <c:v>-41</c:v>
                </c:pt>
                <c:pt idx="161">
                  <c:v>-48</c:v>
                </c:pt>
                <c:pt idx="162">
                  <c:v>-45</c:v>
                </c:pt>
                <c:pt idx="163">
                  <c:v>-27</c:v>
                </c:pt>
                <c:pt idx="164">
                  <c:v>-30</c:v>
                </c:pt>
                <c:pt idx="165">
                  <c:v>-28</c:v>
                </c:pt>
                <c:pt idx="166">
                  <c:v>-30</c:v>
                </c:pt>
                <c:pt idx="167">
                  <c:v>-40</c:v>
                </c:pt>
                <c:pt idx="168">
                  <c:v>-49</c:v>
                </c:pt>
                <c:pt idx="169">
                  <c:v>-45</c:v>
                </c:pt>
                <c:pt idx="170">
                  <c:v>-28</c:v>
                </c:pt>
                <c:pt idx="171">
                  <c:v>-33</c:v>
                </c:pt>
                <c:pt idx="172">
                  <c:v>-33</c:v>
                </c:pt>
                <c:pt idx="173">
                  <c:v>-37</c:v>
                </c:pt>
                <c:pt idx="174">
                  <c:v>-48</c:v>
                </c:pt>
                <c:pt idx="175">
                  <c:v>-54</c:v>
                </c:pt>
                <c:pt idx="176">
                  <c:v>-51</c:v>
                </c:pt>
                <c:pt idx="177">
                  <c:v>-33</c:v>
                </c:pt>
                <c:pt idx="178">
                  <c:v>-47</c:v>
                </c:pt>
                <c:pt idx="179">
                  <c:v>-35</c:v>
                </c:pt>
                <c:pt idx="180">
                  <c:v>-40</c:v>
                </c:pt>
                <c:pt idx="181">
                  <c:v>-49</c:v>
                </c:pt>
                <c:pt idx="182">
                  <c:v>-58</c:v>
                </c:pt>
                <c:pt idx="183">
                  <c:v>-50</c:v>
                </c:pt>
                <c:pt idx="184">
                  <c:v>-35</c:v>
                </c:pt>
                <c:pt idx="185">
                  <c:v>-40</c:v>
                </c:pt>
                <c:pt idx="186">
                  <c:v>-41</c:v>
                </c:pt>
                <c:pt idx="187">
                  <c:v>-43</c:v>
                </c:pt>
                <c:pt idx="188">
                  <c:v>-52</c:v>
                </c:pt>
                <c:pt idx="189">
                  <c:v>-57</c:v>
                </c:pt>
                <c:pt idx="190">
                  <c:v>-52</c:v>
                </c:pt>
                <c:pt idx="191">
                  <c:v>-35</c:v>
                </c:pt>
                <c:pt idx="192">
                  <c:v>-39</c:v>
                </c:pt>
                <c:pt idx="193">
                  <c:v>-38</c:v>
                </c:pt>
                <c:pt idx="194">
                  <c:v>-38</c:v>
                </c:pt>
                <c:pt idx="195">
                  <c:v>-45</c:v>
                </c:pt>
                <c:pt idx="196">
                  <c:v>-48</c:v>
                </c:pt>
                <c:pt idx="197">
                  <c:v>-40</c:v>
                </c:pt>
                <c:pt idx="198">
                  <c:v>-20</c:v>
                </c:pt>
                <c:pt idx="199">
                  <c:v>-26</c:v>
                </c:pt>
                <c:pt idx="200">
                  <c:v>-24</c:v>
                </c:pt>
                <c:pt idx="201">
                  <c:v>-27</c:v>
                </c:pt>
                <c:pt idx="202">
                  <c:v>-34</c:v>
                </c:pt>
                <c:pt idx="203">
                  <c:v>-39</c:v>
                </c:pt>
                <c:pt idx="204">
                  <c:v>-35</c:v>
                </c:pt>
                <c:pt idx="205">
                  <c:v>-17</c:v>
                </c:pt>
                <c:pt idx="206">
                  <c:v>-21</c:v>
                </c:pt>
                <c:pt idx="207">
                  <c:v>-23</c:v>
                </c:pt>
                <c:pt idx="208">
                  <c:v>-25</c:v>
                </c:pt>
                <c:pt idx="209">
                  <c:v>-31</c:v>
                </c:pt>
                <c:pt idx="210">
                  <c:v>-37</c:v>
                </c:pt>
                <c:pt idx="211">
                  <c:v>-35</c:v>
                </c:pt>
                <c:pt idx="212">
                  <c:v>-21</c:v>
                </c:pt>
                <c:pt idx="213">
                  <c:v>-24</c:v>
                </c:pt>
                <c:pt idx="214">
                  <c:v>-26</c:v>
                </c:pt>
                <c:pt idx="215">
                  <c:v>-30</c:v>
                </c:pt>
                <c:pt idx="216">
                  <c:v>-38</c:v>
                </c:pt>
                <c:pt idx="217">
                  <c:v>-39</c:v>
                </c:pt>
                <c:pt idx="218">
                  <c:v>-36</c:v>
                </c:pt>
                <c:pt idx="219">
                  <c:v>-26</c:v>
                </c:pt>
                <c:pt idx="220">
                  <c:v>-32</c:v>
                </c:pt>
                <c:pt idx="221">
                  <c:v>-35</c:v>
                </c:pt>
                <c:pt idx="222">
                  <c:v>-37</c:v>
                </c:pt>
                <c:pt idx="223">
                  <c:v>-39</c:v>
                </c:pt>
                <c:pt idx="224">
                  <c:v>-43</c:v>
                </c:pt>
                <c:pt idx="225">
                  <c:v>-41</c:v>
                </c:pt>
                <c:pt idx="226">
                  <c:v>-30</c:v>
                </c:pt>
                <c:pt idx="227">
                  <c:v>-32</c:v>
                </c:pt>
                <c:pt idx="228">
                  <c:v>-32</c:v>
                </c:pt>
                <c:pt idx="229">
                  <c:v>-32</c:v>
                </c:pt>
                <c:pt idx="230">
                  <c:v>-39</c:v>
                </c:pt>
                <c:pt idx="231">
                  <c:v>-45</c:v>
                </c:pt>
                <c:pt idx="232">
                  <c:v>-46</c:v>
                </c:pt>
                <c:pt idx="233">
                  <c:v>-31</c:v>
                </c:pt>
                <c:pt idx="234">
                  <c:v>-34</c:v>
                </c:pt>
                <c:pt idx="235">
                  <c:v>-34</c:v>
                </c:pt>
                <c:pt idx="236">
                  <c:v>-34</c:v>
                </c:pt>
                <c:pt idx="237">
                  <c:v>-36</c:v>
                </c:pt>
                <c:pt idx="238">
                  <c:v>-41</c:v>
                </c:pt>
                <c:pt idx="239">
                  <c:v>-33</c:v>
                </c:pt>
                <c:pt idx="240">
                  <c:v>-36</c:v>
                </c:pt>
                <c:pt idx="241">
                  <c:v>-36</c:v>
                </c:pt>
                <c:pt idx="242">
                  <c:v>-36</c:v>
                </c:pt>
                <c:pt idx="243">
                  <c:v>-37</c:v>
                </c:pt>
                <c:pt idx="244">
                  <c:v>-37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EA-433A-AFE2-3B584DAFD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017352"/>
        <c:axId val="1"/>
      </c:lineChart>
      <c:dateAx>
        <c:axId val="343017352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3017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2.2894444444444443E-2"/>
          <c:y val="2.90522875816993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6885694444444447E-2"/>
          <c:y val="0.13550816993464052"/>
          <c:w val="0.90607263888888878"/>
          <c:h val="0.76911732026143786"/>
        </c:manualLayout>
      </c:layout>
      <c:lineChart>
        <c:grouping val="standard"/>
        <c:varyColors val="0"/>
        <c:ser>
          <c:idx val="0"/>
          <c:order val="0"/>
          <c:tx>
            <c:strRef>
              <c:f>'4.1.1'!$D$13</c:f>
              <c:strCache>
                <c:ptCount val="1"/>
                <c:pt idx="0">
                  <c:v>Supermercados y farmacias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'4.1.1'!$B$14:$B$258</c:f>
              <c:numCache>
                <c:formatCode>m/d/yyyy</c:formatCode>
                <c:ptCount val="245"/>
                <c:pt idx="0">
                  <c:v>43876</c:v>
                </c:pt>
                <c:pt idx="1">
                  <c:v>43877</c:v>
                </c:pt>
                <c:pt idx="2">
                  <c:v>43878</c:v>
                </c:pt>
                <c:pt idx="3">
                  <c:v>43879</c:v>
                </c:pt>
                <c:pt idx="4">
                  <c:v>43880</c:v>
                </c:pt>
                <c:pt idx="5">
                  <c:v>43881</c:v>
                </c:pt>
                <c:pt idx="6">
                  <c:v>43882</c:v>
                </c:pt>
                <c:pt idx="7">
                  <c:v>43883</c:v>
                </c:pt>
                <c:pt idx="8">
                  <c:v>43884</c:v>
                </c:pt>
                <c:pt idx="9">
                  <c:v>43885</c:v>
                </c:pt>
                <c:pt idx="10">
                  <c:v>43886</c:v>
                </c:pt>
                <c:pt idx="11">
                  <c:v>43887</c:v>
                </c:pt>
                <c:pt idx="12">
                  <c:v>43888</c:v>
                </c:pt>
                <c:pt idx="13">
                  <c:v>43889</c:v>
                </c:pt>
                <c:pt idx="14">
                  <c:v>43890</c:v>
                </c:pt>
                <c:pt idx="15">
                  <c:v>43891</c:v>
                </c:pt>
                <c:pt idx="16">
                  <c:v>43892</c:v>
                </c:pt>
                <c:pt idx="17">
                  <c:v>43893</c:v>
                </c:pt>
                <c:pt idx="18">
                  <c:v>43894</c:v>
                </c:pt>
                <c:pt idx="19">
                  <c:v>43895</c:v>
                </c:pt>
                <c:pt idx="20">
                  <c:v>43896</c:v>
                </c:pt>
                <c:pt idx="21">
                  <c:v>43897</c:v>
                </c:pt>
                <c:pt idx="22">
                  <c:v>43898</c:v>
                </c:pt>
                <c:pt idx="23">
                  <c:v>43899</c:v>
                </c:pt>
                <c:pt idx="24">
                  <c:v>43900</c:v>
                </c:pt>
                <c:pt idx="25">
                  <c:v>43901</c:v>
                </c:pt>
                <c:pt idx="26">
                  <c:v>43902</c:v>
                </c:pt>
                <c:pt idx="27">
                  <c:v>43903</c:v>
                </c:pt>
                <c:pt idx="28">
                  <c:v>43904</c:v>
                </c:pt>
                <c:pt idx="29">
                  <c:v>43905</c:v>
                </c:pt>
                <c:pt idx="30">
                  <c:v>43906</c:v>
                </c:pt>
                <c:pt idx="31">
                  <c:v>43907</c:v>
                </c:pt>
                <c:pt idx="32">
                  <c:v>43908</c:v>
                </c:pt>
                <c:pt idx="33">
                  <c:v>43909</c:v>
                </c:pt>
                <c:pt idx="34">
                  <c:v>43910</c:v>
                </c:pt>
                <c:pt idx="35">
                  <c:v>43911</c:v>
                </c:pt>
                <c:pt idx="36">
                  <c:v>43912</c:v>
                </c:pt>
                <c:pt idx="37">
                  <c:v>43913</c:v>
                </c:pt>
                <c:pt idx="38">
                  <c:v>43914</c:v>
                </c:pt>
                <c:pt idx="39">
                  <c:v>43915</c:v>
                </c:pt>
                <c:pt idx="40">
                  <c:v>43916</c:v>
                </c:pt>
                <c:pt idx="41">
                  <c:v>43917</c:v>
                </c:pt>
                <c:pt idx="42">
                  <c:v>43918</c:v>
                </c:pt>
                <c:pt idx="43">
                  <c:v>43919</c:v>
                </c:pt>
                <c:pt idx="44">
                  <c:v>43920</c:v>
                </c:pt>
                <c:pt idx="45">
                  <c:v>43921</c:v>
                </c:pt>
                <c:pt idx="46">
                  <c:v>43922</c:v>
                </c:pt>
                <c:pt idx="47">
                  <c:v>43923</c:v>
                </c:pt>
                <c:pt idx="48">
                  <c:v>43924</c:v>
                </c:pt>
                <c:pt idx="49">
                  <c:v>43925</c:v>
                </c:pt>
                <c:pt idx="50">
                  <c:v>43926</c:v>
                </c:pt>
                <c:pt idx="51">
                  <c:v>43927</c:v>
                </c:pt>
                <c:pt idx="52">
                  <c:v>43928</c:v>
                </c:pt>
                <c:pt idx="53">
                  <c:v>43929</c:v>
                </c:pt>
                <c:pt idx="54">
                  <c:v>43930</c:v>
                </c:pt>
                <c:pt idx="55">
                  <c:v>43931</c:v>
                </c:pt>
                <c:pt idx="56">
                  <c:v>43932</c:v>
                </c:pt>
                <c:pt idx="57">
                  <c:v>43933</c:v>
                </c:pt>
                <c:pt idx="58">
                  <c:v>43934</c:v>
                </c:pt>
                <c:pt idx="59">
                  <c:v>43935</c:v>
                </c:pt>
                <c:pt idx="60">
                  <c:v>43936</c:v>
                </c:pt>
                <c:pt idx="61">
                  <c:v>43937</c:v>
                </c:pt>
                <c:pt idx="62">
                  <c:v>43938</c:v>
                </c:pt>
                <c:pt idx="63">
                  <c:v>43939</c:v>
                </c:pt>
                <c:pt idx="64">
                  <c:v>43940</c:v>
                </c:pt>
                <c:pt idx="65">
                  <c:v>43941</c:v>
                </c:pt>
                <c:pt idx="66">
                  <c:v>43942</c:v>
                </c:pt>
                <c:pt idx="67">
                  <c:v>43943</c:v>
                </c:pt>
                <c:pt idx="68">
                  <c:v>43944</c:v>
                </c:pt>
                <c:pt idx="69">
                  <c:v>43945</c:v>
                </c:pt>
                <c:pt idx="70">
                  <c:v>43946</c:v>
                </c:pt>
                <c:pt idx="71">
                  <c:v>43947</c:v>
                </c:pt>
                <c:pt idx="72">
                  <c:v>43948</c:v>
                </c:pt>
                <c:pt idx="73">
                  <c:v>43949</c:v>
                </c:pt>
                <c:pt idx="74">
                  <c:v>43950</c:v>
                </c:pt>
                <c:pt idx="75">
                  <c:v>43951</c:v>
                </c:pt>
                <c:pt idx="76">
                  <c:v>43952</c:v>
                </c:pt>
                <c:pt idx="77">
                  <c:v>43953</c:v>
                </c:pt>
                <c:pt idx="78">
                  <c:v>43954</c:v>
                </c:pt>
                <c:pt idx="79">
                  <c:v>43955</c:v>
                </c:pt>
                <c:pt idx="80">
                  <c:v>43956</c:v>
                </c:pt>
                <c:pt idx="81">
                  <c:v>43957</c:v>
                </c:pt>
                <c:pt idx="82">
                  <c:v>43958</c:v>
                </c:pt>
                <c:pt idx="83">
                  <c:v>43959</c:v>
                </c:pt>
                <c:pt idx="84">
                  <c:v>43960</c:v>
                </c:pt>
                <c:pt idx="85">
                  <c:v>43961</c:v>
                </c:pt>
                <c:pt idx="86">
                  <c:v>43962</c:v>
                </c:pt>
                <c:pt idx="87">
                  <c:v>43963</c:v>
                </c:pt>
                <c:pt idx="88">
                  <c:v>43964</c:v>
                </c:pt>
                <c:pt idx="89">
                  <c:v>43965</c:v>
                </c:pt>
                <c:pt idx="90">
                  <c:v>43966</c:v>
                </c:pt>
                <c:pt idx="91">
                  <c:v>43967</c:v>
                </c:pt>
                <c:pt idx="92">
                  <c:v>43968</c:v>
                </c:pt>
                <c:pt idx="93">
                  <c:v>43969</c:v>
                </c:pt>
                <c:pt idx="94">
                  <c:v>43970</c:v>
                </c:pt>
                <c:pt idx="95">
                  <c:v>43971</c:v>
                </c:pt>
                <c:pt idx="96">
                  <c:v>43972</c:v>
                </c:pt>
                <c:pt idx="97">
                  <c:v>43973</c:v>
                </c:pt>
                <c:pt idx="98">
                  <c:v>43974</c:v>
                </c:pt>
                <c:pt idx="99">
                  <c:v>43975</c:v>
                </c:pt>
                <c:pt idx="100">
                  <c:v>43976</c:v>
                </c:pt>
                <c:pt idx="101">
                  <c:v>43977</c:v>
                </c:pt>
                <c:pt idx="102">
                  <c:v>43978</c:v>
                </c:pt>
                <c:pt idx="103">
                  <c:v>43979</c:v>
                </c:pt>
                <c:pt idx="104">
                  <c:v>43980</c:v>
                </c:pt>
                <c:pt idx="105">
                  <c:v>43981</c:v>
                </c:pt>
                <c:pt idx="106">
                  <c:v>43982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43988</c:v>
                </c:pt>
                <c:pt idx="113">
                  <c:v>43989</c:v>
                </c:pt>
                <c:pt idx="114">
                  <c:v>43990</c:v>
                </c:pt>
                <c:pt idx="115">
                  <c:v>43991</c:v>
                </c:pt>
                <c:pt idx="116">
                  <c:v>43992</c:v>
                </c:pt>
                <c:pt idx="117">
                  <c:v>43993</c:v>
                </c:pt>
                <c:pt idx="118">
                  <c:v>43994</c:v>
                </c:pt>
                <c:pt idx="119">
                  <c:v>43995</c:v>
                </c:pt>
                <c:pt idx="120">
                  <c:v>43996</c:v>
                </c:pt>
                <c:pt idx="121">
                  <c:v>43997</c:v>
                </c:pt>
                <c:pt idx="122">
                  <c:v>43998</c:v>
                </c:pt>
                <c:pt idx="123">
                  <c:v>43999</c:v>
                </c:pt>
                <c:pt idx="124">
                  <c:v>44000</c:v>
                </c:pt>
                <c:pt idx="125">
                  <c:v>44001</c:v>
                </c:pt>
                <c:pt idx="126">
                  <c:v>44002</c:v>
                </c:pt>
                <c:pt idx="127">
                  <c:v>44003</c:v>
                </c:pt>
                <c:pt idx="128">
                  <c:v>44004</c:v>
                </c:pt>
                <c:pt idx="129">
                  <c:v>44005</c:v>
                </c:pt>
                <c:pt idx="130">
                  <c:v>44006</c:v>
                </c:pt>
                <c:pt idx="131">
                  <c:v>44007</c:v>
                </c:pt>
                <c:pt idx="132">
                  <c:v>44008</c:v>
                </c:pt>
                <c:pt idx="133">
                  <c:v>44009</c:v>
                </c:pt>
                <c:pt idx="134">
                  <c:v>44010</c:v>
                </c:pt>
                <c:pt idx="135">
                  <c:v>44011</c:v>
                </c:pt>
                <c:pt idx="136">
                  <c:v>44012</c:v>
                </c:pt>
                <c:pt idx="137">
                  <c:v>44013</c:v>
                </c:pt>
                <c:pt idx="138">
                  <c:v>44014</c:v>
                </c:pt>
                <c:pt idx="139">
                  <c:v>44015</c:v>
                </c:pt>
                <c:pt idx="140">
                  <c:v>44016</c:v>
                </c:pt>
                <c:pt idx="141">
                  <c:v>44017</c:v>
                </c:pt>
                <c:pt idx="142">
                  <c:v>44018</c:v>
                </c:pt>
                <c:pt idx="143">
                  <c:v>44019</c:v>
                </c:pt>
                <c:pt idx="144">
                  <c:v>44020</c:v>
                </c:pt>
                <c:pt idx="145">
                  <c:v>44021</c:v>
                </c:pt>
                <c:pt idx="146">
                  <c:v>44022</c:v>
                </c:pt>
                <c:pt idx="147">
                  <c:v>44023</c:v>
                </c:pt>
                <c:pt idx="148">
                  <c:v>44024</c:v>
                </c:pt>
                <c:pt idx="149">
                  <c:v>44025</c:v>
                </c:pt>
                <c:pt idx="150">
                  <c:v>44026</c:v>
                </c:pt>
                <c:pt idx="151">
                  <c:v>44027</c:v>
                </c:pt>
                <c:pt idx="152">
                  <c:v>44028</c:v>
                </c:pt>
                <c:pt idx="153">
                  <c:v>44029</c:v>
                </c:pt>
                <c:pt idx="154">
                  <c:v>44030</c:v>
                </c:pt>
                <c:pt idx="155">
                  <c:v>44031</c:v>
                </c:pt>
                <c:pt idx="156">
                  <c:v>44032</c:v>
                </c:pt>
                <c:pt idx="157">
                  <c:v>44033</c:v>
                </c:pt>
                <c:pt idx="158">
                  <c:v>44034</c:v>
                </c:pt>
                <c:pt idx="159">
                  <c:v>44035</c:v>
                </c:pt>
                <c:pt idx="160">
                  <c:v>44036</c:v>
                </c:pt>
                <c:pt idx="161">
                  <c:v>44037</c:v>
                </c:pt>
                <c:pt idx="162">
                  <c:v>44038</c:v>
                </c:pt>
                <c:pt idx="163">
                  <c:v>44039</c:v>
                </c:pt>
                <c:pt idx="164">
                  <c:v>44040</c:v>
                </c:pt>
                <c:pt idx="165">
                  <c:v>44041</c:v>
                </c:pt>
                <c:pt idx="166">
                  <c:v>44042</c:v>
                </c:pt>
                <c:pt idx="167">
                  <c:v>44043</c:v>
                </c:pt>
                <c:pt idx="168">
                  <c:v>44044</c:v>
                </c:pt>
                <c:pt idx="169">
                  <c:v>44045</c:v>
                </c:pt>
                <c:pt idx="170">
                  <c:v>44046</c:v>
                </c:pt>
                <c:pt idx="171">
                  <c:v>44047</c:v>
                </c:pt>
                <c:pt idx="172">
                  <c:v>44048</c:v>
                </c:pt>
                <c:pt idx="173">
                  <c:v>44049</c:v>
                </c:pt>
                <c:pt idx="174">
                  <c:v>44050</c:v>
                </c:pt>
                <c:pt idx="175">
                  <c:v>44051</c:v>
                </c:pt>
                <c:pt idx="176">
                  <c:v>44052</c:v>
                </c:pt>
                <c:pt idx="177">
                  <c:v>44053</c:v>
                </c:pt>
                <c:pt idx="178">
                  <c:v>44054</c:v>
                </c:pt>
                <c:pt idx="179">
                  <c:v>44055</c:v>
                </c:pt>
                <c:pt idx="180">
                  <c:v>44056</c:v>
                </c:pt>
                <c:pt idx="181">
                  <c:v>44057</c:v>
                </c:pt>
                <c:pt idx="182">
                  <c:v>44058</c:v>
                </c:pt>
                <c:pt idx="183">
                  <c:v>44059</c:v>
                </c:pt>
                <c:pt idx="184">
                  <c:v>44060</c:v>
                </c:pt>
                <c:pt idx="185">
                  <c:v>44061</c:v>
                </c:pt>
                <c:pt idx="186">
                  <c:v>44062</c:v>
                </c:pt>
                <c:pt idx="187">
                  <c:v>44063</c:v>
                </c:pt>
                <c:pt idx="188">
                  <c:v>44064</c:v>
                </c:pt>
                <c:pt idx="189">
                  <c:v>44065</c:v>
                </c:pt>
                <c:pt idx="190">
                  <c:v>44066</c:v>
                </c:pt>
                <c:pt idx="191">
                  <c:v>44067</c:v>
                </c:pt>
                <c:pt idx="192">
                  <c:v>44068</c:v>
                </c:pt>
                <c:pt idx="193">
                  <c:v>44069</c:v>
                </c:pt>
                <c:pt idx="194">
                  <c:v>44070</c:v>
                </c:pt>
                <c:pt idx="195">
                  <c:v>44071</c:v>
                </c:pt>
                <c:pt idx="196">
                  <c:v>44072</c:v>
                </c:pt>
                <c:pt idx="197">
                  <c:v>44073</c:v>
                </c:pt>
                <c:pt idx="198">
                  <c:v>44074</c:v>
                </c:pt>
                <c:pt idx="199">
                  <c:v>44075</c:v>
                </c:pt>
                <c:pt idx="200">
                  <c:v>44076</c:v>
                </c:pt>
                <c:pt idx="201">
                  <c:v>44077</c:v>
                </c:pt>
                <c:pt idx="202">
                  <c:v>44078</c:v>
                </c:pt>
                <c:pt idx="203">
                  <c:v>44079</c:v>
                </c:pt>
                <c:pt idx="204">
                  <c:v>44080</c:v>
                </c:pt>
                <c:pt idx="205">
                  <c:v>44081</c:v>
                </c:pt>
                <c:pt idx="206">
                  <c:v>44082</c:v>
                </c:pt>
                <c:pt idx="207">
                  <c:v>44083</c:v>
                </c:pt>
                <c:pt idx="208">
                  <c:v>44084</c:v>
                </c:pt>
                <c:pt idx="209">
                  <c:v>44085</c:v>
                </c:pt>
                <c:pt idx="210">
                  <c:v>44086</c:v>
                </c:pt>
                <c:pt idx="211">
                  <c:v>44087</c:v>
                </c:pt>
                <c:pt idx="212">
                  <c:v>44088</c:v>
                </c:pt>
                <c:pt idx="213">
                  <c:v>44089</c:v>
                </c:pt>
                <c:pt idx="214">
                  <c:v>44090</c:v>
                </c:pt>
                <c:pt idx="215">
                  <c:v>44091</c:v>
                </c:pt>
                <c:pt idx="216">
                  <c:v>44092</c:v>
                </c:pt>
                <c:pt idx="217">
                  <c:v>44093</c:v>
                </c:pt>
                <c:pt idx="218">
                  <c:v>44094</c:v>
                </c:pt>
                <c:pt idx="219">
                  <c:v>44095</c:v>
                </c:pt>
                <c:pt idx="220">
                  <c:v>44096</c:v>
                </c:pt>
                <c:pt idx="221">
                  <c:v>44097</c:v>
                </c:pt>
                <c:pt idx="222">
                  <c:v>44098</c:v>
                </c:pt>
                <c:pt idx="223">
                  <c:v>44099</c:v>
                </c:pt>
                <c:pt idx="224">
                  <c:v>44100</c:v>
                </c:pt>
                <c:pt idx="225">
                  <c:v>44101</c:v>
                </c:pt>
                <c:pt idx="226">
                  <c:v>44102</c:v>
                </c:pt>
                <c:pt idx="227">
                  <c:v>44103</c:v>
                </c:pt>
                <c:pt idx="228">
                  <c:v>44104</c:v>
                </c:pt>
                <c:pt idx="229">
                  <c:v>44105</c:v>
                </c:pt>
                <c:pt idx="230">
                  <c:v>44106</c:v>
                </c:pt>
                <c:pt idx="231">
                  <c:v>44107</c:v>
                </c:pt>
                <c:pt idx="232">
                  <c:v>44108</c:v>
                </c:pt>
                <c:pt idx="233">
                  <c:v>44109</c:v>
                </c:pt>
                <c:pt idx="234">
                  <c:v>44110</c:v>
                </c:pt>
                <c:pt idx="235">
                  <c:v>44111</c:v>
                </c:pt>
                <c:pt idx="236">
                  <c:v>44112</c:v>
                </c:pt>
                <c:pt idx="237">
                  <c:v>44113</c:v>
                </c:pt>
                <c:pt idx="238">
                  <c:v>44114</c:v>
                </c:pt>
                <c:pt idx="239">
                  <c:v>44115</c:v>
                </c:pt>
                <c:pt idx="240">
                  <c:v>44116</c:v>
                </c:pt>
                <c:pt idx="241">
                  <c:v>44117</c:v>
                </c:pt>
                <c:pt idx="242">
                  <c:v>44118</c:v>
                </c:pt>
                <c:pt idx="243">
                  <c:v>44119</c:v>
                </c:pt>
                <c:pt idx="244">
                  <c:v>44120</c:v>
                </c:pt>
              </c:numCache>
            </c:numRef>
          </c:cat>
          <c:val>
            <c:numRef>
              <c:f>'4.1.1'!$D$14:$D$258</c:f>
              <c:numCache>
                <c:formatCode>General</c:formatCode>
                <c:ptCount val="245"/>
                <c:pt idx="0">
                  <c:v>-2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-1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3</c:v>
                </c:pt>
                <c:pt idx="14">
                  <c:v>-1</c:v>
                </c:pt>
                <c:pt idx="15">
                  <c:v>1</c:v>
                </c:pt>
                <c:pt idx="16">
                  <c:v>2</c:v>
                </c:pt>
                <c:pt idx="17">
                  <c:v>4</c:v>
                </c:pt>
                <c:pt idx="18">
                  <c:v>5</c:v>
                </c:pt>
                <c:pt idx="19">
                  <c:v>3</c:v>
                </c:pt>
                <c:pt idx="20">
                  <c:v>4</c:v>
                </c:pt>
                <c:pt idx="21">
                  <c:v>1</c:v>
                </c:pt>
                <c:pt idx="22">
                  <c:v>5</c:v>
                </c:pt>
                <c:pt idx="23">
                  <c:v>13</c:v>
                </c:pt>
                <c:pt idx="24">
                  <c:v>46</c:v>
                </c:pt>
                <c:pt idx="25">
                  <c:v>22</c:v>
                </c:pt>
                <c:pt idx="26">
                  <c:v>22</c:v>
                </c:pt>
                <c:pt idx="27">
                  <c:v>29</c:v>
                </c:pt>
                <c:pt idx="28">
                  <c:v>-15</c:v>
                </c:pt>
                <c:pt idx="29">
                  <c:v>-42</c:v>
                </c:pt>
                <c:pt idx="30">
                  <c:v>-35</c:v>
                </c:pt>
                <c:pt idx="31">
                  <c:v>-38</c:v>
                </c:pt>
                <c:pt idx="32">
                  <c:v>-39</c:v>
                </c:pt>
                <c:pt idx="33">
                  <c:v>-41</c:v>
                </c:pt>
                <c:pt idx="34">
                  <c:v>-43</c:v>
                </c:pt>
                <c:pt idx="35">
                  <c:v>-55</c:v>
                </c:pt>
                <c:pt idx="36">
                  <c:v>-66</c:v>
                </c:pt>
                <c:pt idx="37">
                  <c:v>-47</c:v>
                </c:pt>
                <c:pt idx="38">
                  <c:v>-50</c:v>
                </c:pt>
                <c:pt idx="39">
                  <c:v>-52</c:v>
                </c:pt>
                <c:pt idx="40">
                  <c:v>-52</c:v>
                </c:pt>
                <c:pt idx="41">
                  <c:v>-51</c:v>
                </c:pt>
                <c:pt idx="42">
                  <c:v>-57</c:v>
                </c:pt>
                <c:pt idx="43">
                  <c:v>-72</c:v>
                </c:pt>
                <c:pt idx="44">
                  <c:v>-56</c:v>
                </c:pt>
                <c:pt idx="45">
                  <c:v>-59</c:v>
                </c:pt>
                <c:pt idx="46">
                  <c:v>-51</c:v>
                </c:pt>
                <c:pt idx="47">
                  <c:v>-51</c:v>
                </c:pt>
                <c:pt idx="48">
                  <c:v>-49</c:v>
                </c:pt>
                <c:pt idx="49">
                  <c:v>-56</c:v>
                </c:pt>
                <c:pt idx="50">
                  <c:v>-73</c:v>
                </c:pt>
                <c:pt idx="51">
                  <c:v>-50</c:v>
                </c:pt>
                <c:pt idx="52">
                  <c:v>-36</c:v>
                </c:pt>
                <c:pt idx="53">
                  <c:v>-25</c:v>
                </c:pt>
                <c:pt idx="54">
                  <c:v>-78</c:v>
                </c:pt>
                <c:pt idx="55">
                  <c:v>-86</c:v>
                </c:pt>
                <c:pt idx="56">
                  <c:v>-45</c:v>
                </c:pt>
                <c:pt idx="57">
                  <c:v>-69</c:v>
                </c:pt>
                <c:pt idx="58">
                  <c:v>-44</c:v>
                </c:pt>
                <c:pt idx="59">
                  <c:v>-44</c:v>
                </c:pt>
                <c:pt idx="60">
                  <c:v>-48</c:v>
                </c:pt>
                <c:pt idx="61">
                  <c:v>-45</c:v>
                </c:pt>
                <c:pt idx="62">
                  <c:v>-44</c:v>
                </c:pt>
                <c:pt idx="63">
                  <c:v>-56</c:v>
                </c:pt>
                <c:pt idx="64">
                  <c:v>-70</c:v>
                </c:pt>
                <c:pt idx="65">
                  <c:v>-54</c:v>
                </c:pt>
                <c:pt idx="66">
                  <c:v>-53</c:v>
                </c:pt>
                <c:pt idx="67">
                  <c:v>-51</c:v>
                </c:pt>
                <c:pt idx="68">
                  <c:v>-51</c:v>
                </c:pt>
                <c:pt idx="69">
                  <c:v>-49</c:v>
                </c:pt>
                <c:pt idx="70">
                  <c:v>-54</c:v>
                </c:pt>
                <c:pt idx="71">
                  <c:v>-62</c:v>
                </c:pt>
                <c:pt idx="72">
                  <c:v>-51</c:v>
                </c:pt>
                <c:pt idx="73">
                  <c:v>-47</c:v>
                </c:pt>
                <c:pt idx="74">
                  <c:v>-41</c:v>
                </c:pt>
                <c:pt idx="75">
                  <c:v>-29</c:v>
                </c:pt>
                <c:pt idx="76">
                  <c:v>-87</c:v>
                </c:pt>
                <c:pt idx="77">
                  <c:v>-42</c:v>
                </c:pt>
                <c:pt idx="79">
                  <c:v>-33</c:v>
                </c:pt>
                <c:pt idx="80">
                  <c:v>-32</c:v>
                </c:pt>
                <c:pt idx="81">
                  <c:v>-33</c:v>
                </c:pt>
                <c:pt idx="82">
                  <c:v>-34</c:v>
                </c:pt>
                <c:pt idx="83">
                  <c:v>-34</c:v>
                </c:pt>
                <c:pt idx="84">
                  <c:v>-39</c:v>
                </c:pt>
                <c:pt idx="85">
                  <c:v>-54</c:v>
                </c:pt>
                <c:pt idx="86">
                  <c:v>-28</c:v>
                </c:pt>
                <c:pt idx="87">
                  <c:v>-34</c:v>
                </c:pt>
                <c:pt idx="88">
                  <c:v>-24</c:v>
                </c:pt>
                <c:pt idx="89">
                  <c:v>-26</c:v>
                </c:pt>
                <c:pt idx="90">
                  <c:v>-51</c:v>
                </c:pt>
                <c:pt idx="91">
                  <c:v>-32</c:v>
                </c:pt>
                <c:pt idx="92">
                  <c:v>-47</c:v>
                </c:pt>
                <c:pt idx="93">
                  <c:v>-24</c:v>
                </c:pt>
                <c:pt idx="94">
                  <c:v>-25</c:v>
                </c:pt>
                <c:pt idx="95">
                  <c:v>-24</c:v>
                </c:pt>
                <c:pt idx="96">
                  <c:v>-22</c:v>
                </c:pt>
                <c:pt idx="97">
                  <c:v>-26</c:v>
                </c:pt>
                <c:pt idx="98">
                  <c:v>-30</c:v>
                </c:pt>
                <c:pt idx="99">
                  <c:v>-40</c:v>
                </c:pt>
                <c:pt idx="100">
                  <c:v>-18</c:v>
                </c:pt>
                <c:pt idx="101">
                  <c:v>-17</c:v>
                </c:pt>
                <c:pt idx="102">
                  <c:v>-17</c:v>
                </c:pt>
                <c:pt idx="103">
                  <c:v>-14</c:v>
                </c:pt>
                <c:pt idx="104">
                  <c:v>-16</c:v>
                </c:pt>
                <c:pt idx="105">
                  <c:v>-18</c:v>
                </c:pt>
                <c:pt idx="106">
                  <c:v>-31</c:v>
                </c:pt>
                <c:pt idx="107">
                  <c:v>-13</c:v>
                </c:pt>
                <c:pt idx="108">
                  <c:v>-14</c:v>
                </c:pt>
                <c:pt idx="109">
                  <c:v>-10</c:v>
                </c:pt>
                <c:pt idx="110">
                  <c:v>-10</c:v>
                </c:pt>
                <c:pt idx="111">
                  <c:v>-12</c:v>
                </c:pt>
                <c:pt idx="112">
                  <c:v>-15</c:v>
                </c:pt>
                <c:pt idx="113">
                  <c:v>-25</c:v>
                </c:pt>
                <c:pt idx="114">
                  <c:v>-8</c:v>
                </c:pt>
                <c:pt idx="115">
                  <c:v>-10</c:v>
                </c:pt>
                <c:pt idx="116">
                  <c:v>-9</c:v>
                </c:pt>
                <c:pt idx="117">
                  <c:v>-6</c:v>
                </c:pt>
                <c:pt idx="118">
                  <c:v>-10</c:v>
                </c:pt>
                <c:pt idx="119">
                  <c:v>-12</c:v>
                </c:pt>
                <c:pt idx="120">
                  <c:v>-15</c:v>
                </c:pt>
                <c:pt idx="121">
                  <c:v>-8</c:v>
                </c:pt>
                <c:pt idx="122">
                  <c:v>-8</c:v>
                </c:pt>
                <c:pt idx="123">
                  <c:v>-5</c:v>
                </c:pt>
                <c:pt idx="124">
                  <c:v>-7</c:v>
                </c:pt>
                <c:pt idx="125">
                  <c:v>-9</c:v>
                </c:pt>
                <c:pt idx="126">
                  <c:v>-12</c:v>
                </c:pt>
                <c:pt idx="127">
                  <c:v>-13</c:v>
                </c:pt>
                <c:pt idx="128">
                  <c:v>-8</c:v>
                </c:pt>
                <c:pt idx="129">
                  <c:v>-9</c:v>
                </c:pt>
                <c:pt idx="130">
                  <c:v>-7</c:v>
                </c:pt>
                <c:pt idx="131">
                  <c:v>-7</c:v>
                </c:pt>
                <c:pt idx="132">
                  <c:v>-13</c:v>
                </c:pt>
                <c:pt idx="133">
                  <c:v>-21</c:v>
                </c:pt>
                <c:pt idx="134">
                  <c:v>-19</c:v>
                </c:pt>
                <c:pt idx="135">
                  <c:v>-8</c:v>
                </c:pt>
                <c:pt idx="136">
                  <c:v>-9</c:v>
                </c:pt>
                <c:pt idx="137">
                  <c:v>-6</c:v>
                </c:pt>
                <c:pt idx="138">
                  <c:v>-6</c:v>
                </c:pt>
                <c:pt idx="139">
                  <c:v>-13</c:v>
                </c:pt>
                <c:pt idx="140">
                  <c:v>-22</c:v>
                </c:pt>
                <c:pt idx="141">
                  <c:v>-20</c:v>
                </c:pt>
                <c:pt idx="142">
                  <c:v>-10</c:v>
                </c:pt>
                <c:pt idx="143">
                  <c:v>-12</c:v>
                </c:pt>
                <c:pt idx="144">
                  <c:v>-10</c:v>
                </c:pt>
                <c:pt idx="145">
                  <c:v>-11</c:v>
                </c:pt>
                <c:pt idx="146">
                  <c:v>-19</c:v>
                </c:pt>
                <c:pt idx="147">
                  <c:v>-26</c:v>
                </c:pt>
                <c:pt idx="148">
                  <c:v>-22</c:v>
                </c:pt>
                <c:pt idx="149">
                  <c:v>-12</c:v>
                </c:pt>
                <c:pt idx="150">
                  <c:v>-13</c:v>
                </c:pt>
                <c:pt idx="151">
                  <c:v>-12</c:v>
                </c:pt>
                <c:pt idx="152">
                  <c:v>-13</c:v>
                </c:pt>
                <c:pt idx="153">
                  <c:v>-20</c:v>
                </c:pt>
                <c:pt idx="154">
                  <c:v>-28</c:v>
                </c:pt>
                <c:pt idx="155">
                  <c:v>-25</c:v>
                </c:pt>
                <c:pt idx="156">
                  <c:v>-14</c:v>
                </c:pt>
                <c:pt idx="157">
                  <c:v>-16</c:v>
                </c:pt>
                <c:pt idx="158">
                  <c:v>-16</c:v>
                </c:pt>
                <c:pt idx="159">
                  <c:v>-17</c:v>
                </c:pt>
                <c:pt idx="160">
                  <c:v>-24</c:v>
                </c:pt>
                <c:pt idx="161">
                  <c:v>-30</c:v>
                </c:pt>
                <c:pt idx="162">
                  <c:v>-26</c:v>
                </c:pt>
                <c:pt idx="163">
                  <c:v>-16</c:v>
                </c:pt>
                <c:pt idx="164">
                  <c:v>-17</c:v>
                </c:pt>
                <c:pt idx="165">
                  <c:v>-17</c:v>
                </c:pt>
                <c:pt idx="166">
                  <c:v>-16</c:v>
                </c:pt>
                <c:pt idx="167">
                  <c:v>-23</c:v>
                </c:pt>
                <c:pt idx="168">
                  <c:v>-28</c:v>
                </c:pt>
                <c:pt idx="169">
                  <c:v>-25</c:v>
                </c:pt>
                <c:pt idx="170">
                  <c:v>-16</c:v>
                </c:pt>
                <c:pt idx="171">
                  <c:v>-21</c:v>
                </c:pt>
                <c:pt idx="172">
                  <c:v>-21</c:v>
                </c:pt>
                <c:pt idx="173">
                  <c:v>-24</c:v>
                </c:pt>
                <c:pt idx="174">
                  <c:v>-31</c:v>
                </c:pt>
                <c:pt idx="175">
                  <c:v>-36</c:v>
                </c:pt>
                <c:pt idx="176">
                  <c:v>-33</c:v>
                </c:pt>
                <c:pt idx="177">
                  <c:v>-21</c:v>
                </c:pt>
                <c:pt idx="178">
                  <c:v>-35</c:v>
                </c:pt>
                <c:pt idx="179">
                  <c:v>-21</c:v>
                </c:pt>
                <c:pt idx="180">
                  <c:v>-25</c:v>
                </c:pt>
                <c:pt idx="181">
                  <c:v>-29</c:v>
                </c:pt>
                <c:pt idx="182">
                  <c:v>-49</c:v>
                </c:pt>
                <c:pt idx="183">
                  <c:v>-28</c:v>
                </c:pt>
                <c:pt idx="184">
                  <c:v>-17</c:v>
                </c:pt>
                <c:pt idx="185">
                  <c:v>-24</c:v>
                </c:pt>
                <c:pt idx="186">
                  <c:v>-26</c:v>
                </c:pt>
                <c:pt idx="187">
                  <c:v>-27</c:v>
                </c:pt>
                <c:pt idx="188">
                  <c:v>-32</c:v>
                </c:pt>
                <c:pt idx="189">
                  <c:v>-38</c:v>
                </c:pt>
                <c:pt idx="190">
                  <c:v>-32</c:v>
                </c:pt>
                <c:pt idx="191">
                  <c:v>-20</c:v>
                </c:pt>
                <c:pt idx="192">
                  <c:v>-23</c:v>
                </c:pt>
                <c:pt idx="193">
                  <c:v>-22</c:v>
                </c:pt>
                <c:pt idx="194">
                  <c:v>-22</c:v>
                </c:pt>
                <c:pt idx="195">
                  <c:v>-25</c:v>
                </c:pt>
                <c:pt idx="196">
                  <c:v>-27</c:v>
                </c:pt>
                <c:pt idx="197">
                  <c:v>-19</c:v>
                </c:pt>
                <c:pt idx="198">
                  <c:v>-5</c:v>
                </c:pt>
                <c:pt idx="199">
                  <c:v>-8</c:v>
                </c:pt>
                <c:pt idx="200">
                  <c:v>-8</c:v>
                </c:pt>
                <c:pt idx="201">
                  <c:v>-10</c:v>
                </c:pt>
                <c:pt idx="202">
                  <c:v>-16</c:v>
                </c:pt>
                <c:pt idx="203">
                  <c:v>-19</c:v>
                </c:pt>
                <c:pt idx="204">
                  <c:v>-14</c:v>
                </c:pt>
                <c:pt idx="205">
                  <c:v>-2</c:v>
                </c:pt>
                <c:pt idx="206">
                  <c:v>-6</c:v>
                </c:pt>
                <c:pt idx="207">
                  <c:v>-5</c:v>
                </c:pt>
                <c:pt idx="208">
                  <c:v>-7</c:v>
                </c:pt>
                <c:pt idx="209">
                  <c:v>-14</c:v>
                </c:pt>
                <c:pt idx="210">
                  <c:v>-18</c:v>
                </c:pt>
                <c:pt idx="211">
                  <c:v>-15</c:v>
                </c:pt>
                <c:pt idx="212">
                  <c:v>-8</c:v>
                </c:pt>
                <c:pt idx="213">
                  <c:v>-7</c:v>
                </c:pt>
                <c:pt idx="214">
                  <c:v>-8</c:v>
                </c:pt>
                <c:pt idx="215">
                  <c:v>-9</c:v>
                </c:pt>
                <c:pt idx="216">
                  <c:v>-15</c:v>
                </c:pt>
                <c:pt idx="217">
                  <c:v>-13</c:v>
                </c:pt>
                <c:pt idx="218">
                  <c:v>-12</c:v>
                </c:pt>
                <c:pt idx="219">
                  <c:v>-8</c:v>
                </c:pt>
                <c:pt idx="220">
                  <c:v>-10</c:v>
                </c:pt>
                <c:pt idx="221">
                  <c:v>-9</c:v>
                </c:pt>
                <c:pt idx="222">
                  <c:v>-11</c:v>
                </c:pt>
                <c:pt idx="223">
                  <c:v>-10</c:v>
                </c:pt>
                <c:pt idx="224">
                  <c:v>-14</c:v>
                </c:pt>
                <c:pt idx="225">
                  <c:v>-16</c:v>
                </c:pt>
                <c:pt idx="226">
                  <c:v>-8</c:v>
                </c:pt>
                <c:pt idx="227">
                  <c:v>-8</c:v>
                </c:pt>
                <c:pt idx="228">
                  <c:v>-4</c:v>
                </c:pt>
                <c:pt idx="229">
                  <c:v>-2</c:v>
                </c:pt>
                <c:pt idx="230">
                  <c:v>-9</c:v>
                </c:pt>
                <c:pt idx="231">
                  <c:v>-8</c:v>
                </c:pt>
                <c:pt idx="232">
                  <c:v>-14</c:v>
                </c:pt>
                <c:pt idx="233">
                  <c:v>-5</c:v>
                </c:pt>
                <c:pt idx="234">
                  <c:v>-7</c:v>
                </c:pt>
                <c:pt idx="235">
                  <c:v>-7</c:v>
                </c:pt>
                <c:pt idx="236">
                  <c:v>-7</c:v>
                </c:pt>
                <c:pt idx="237">
                  <c:v>-9</c:v>
                </c:pt>
                <c:pt idx="238">
                  <c:v>-8</c:v>
                </c:pt>
                <c:pt idx="239">
                  <c:v>-5</c:v>
                </c:pt>
                <c:pt idx="240">
                  <c:v>-39</c:v>
                </c:pt>
                <c:pt idx="241">
                  <c:v>-2</c:v>
                </c:pt>
                <c:pt idx="242">
                  <c:v>-3</c:v>
                </c:pt>
                <c:pt idx="243">
                  <c:v>-6</c:v>
                </c:pt>
                <c:pt idx="244">
                  <c:v>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10-4931-868A-18F4E4A62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018008"/>
        <c:axId val="1"/>
      </c:lineChart>
      <c:dateAx>
        <c:axId val="343018008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3018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1"/>
              <a:t>Parques</a:t>
            </a:r>
          </a:p>
        </c:rich>
      </c:tx>
      <c:layout>
        <c:manualLayout>
          <c:xMode val="edge"/>
          <c:yMode val="edge"/>
          <c:x val="2.4726527777777774E-2"/>
          <c:y val="2.173954248366013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6885694444444447E-2"/>
          <c:y val="0.13550816993464052"/>
          <c:w val="0.90254486111111099"/>
          <c:h val="0.78156830065359462"/>
        </c:manualLayout>
      </c:layout>
      <c:lineChart>
        <c:grouping val="standard"/>
        <c:varyColors val="0"/>
        <c:ser>
          <c:idx val="0"/>
          <c:order val="0"/>
          <c:tx>
            <c:strRef>
              <c:f>'4.1.1'!$E$13</c:f>
              <c:strCache>
                <c:ptCount val="1"/>
                <c:pt idx="0">
                  <c:v>Parques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'4.1.1'!$B$14:$B$258</c:f>
              <c:numCache>
                <c:formatCode>m/d/yyyy</c:formatCode>
                <c:ptCount val="245"/>
                <c:pt idx="0">
                  <c:v>43876</c:v>
                </c:pt>
                <c:pt idx="1">
                  <c:v>43877</c:v>
                </c:pt>
                <c:pt idx="2">
                  <c:v>43878</c:v>
                </c:pt>
                <c:pt idx="3">
                  <c:v>43879</c:v>
                </c:pt>
                <c:pt idx="4">
                  <c:v>43880</c:v>
                </c:pt>
                <c:pt idx="5">
                  <c:v>43881</c:v>
                </c:pt>
                <c:pt idx="6">
                  <c:v>43882</c:v>
                </c:pt>
                <c:pt idx="7">
                  <c:v>43883</c:v>
                </c:pt>
                <c:pt idx="8">
                  <c:v>43884</c:v>
                </c:pt>
                <c:pt idx="9">
                  <c:v>43885</c:v>
                </c:pt>
                <c:pt idx="10">
                  <c:v>43886</c:v>
                </c:pt>
                <c:pt idx="11">
                  <c:v>43887</c:v>
                </c:pt>
                <c:pt idx="12">
                  <c:v>43888</c:v>
                </c:pt>
                <c:pt idx="13">
                  <c:v>43889</c:v>
                </c:pt>
                <c:pt idx="14">
                  <c:v>43890</c:v>
                </c:pt>
                <c:pt idx="15">
                  <c:v>43891</c:v>
                </c:pt>
                <c:pt idx="16">
                  <c:v>43892</c:v>
                </c:pt>
                <c:pt idx="17">
                  <c:v>43893</c:v>
                </c:pt>
                <c:pt idx="18">
                  <c:v>43894</c:v>
                </c:pt>
                <c:pt idx="19">
                  <c:v>43895</c:v>
                </c:pt>
                <c:pt idx="20">
                  <c:v>43896</c:v>
                </c:pt>
                <c:pt idx="21">
                  <c:v>43897</c:v>
                </c:pt>
                <c:pt idx="22">
                  <c:v>43898</c:v>
                </c:pt>
                <c:pt idx="23">
                  <c:v>43899</c:v>
                </c:pt>
                <c:pt idx="24">
                  <c:v>43900</c:v>
                </c:pt>
                <c:pt idx="25">
                  <c:v>43901</c:v>
                </c:pt>
                <c:pt idx="26">
                  <c:v>43902</c:v>
                </c:pt>
                <c:pt idx="27">
                  <c:v>43903</c:v>
                </c:pt>
                <c:pt idx="28">
                  <c:v>43904</c:v>
                </c:pt>
                <c:pt idx="29">
                  <c:v>43905</c:v>
                </c:pt>
                <c:pt idx="30">
                  <c:v>43906</c:v>
                </c:pt>
                <c:pt idx="31">
                  <c:v>43907</c:v>
                </c:pt>
                <c:pt idx="32">
                  <c:v>43908</c:v>
                </c:pt>
                <c:pt idx="33">
                  <c:v>43909</c:v>
                </c:pt>
                <c:pt idx="34">
                  <c:v>43910</c:v>
                </c:pt>
                <c:pt idx="35">
                  <c:v>43911</c:v>
                </c:pt>
                <c:pt idx="36">
                  <c:v>43912</c:v>
                </c:pt>
                <c:pt idx="37">
                  <c:v>43913</c:v>
                </c:pt>
                <c:pt idx="38">
                  <c:v>43914</c:v>
                </c:pt>
                <c:pt idx="39">
                  <c:v>43915</c:v>
                </c:pt>
                <c:pt idx="40">
                  <c:v>43916</c:v>
                </c:pt>
                <c:pt idx="41">
                  <c:v>43917</c:v>
                </c:pt>
                <c:pt idx="42">
                  <c:v>43918</c:v>
                </c:pt>
                <c:pt idx="43">
                  <c:v>43919</c:v>
                </c:pt>
                <c:pt idx="44">
                  <c:v>43920</c:v>
                </c:pt>
                <c:pt idx="45">
                  <c:v>43921</c:v>
                </c:pt>
                <c:pt idx="46">
                  <c:v>43922</c:v>
                </c:pt>
                <c:pt idx="47">
                  <c:v>43923</c:v>
                </c:pt>
                <c:pt idx="48">
                  <c:v>43924</c:v>
                </c:pt>
                <c:pt idx="49">
                  <c:v>43925</c:v>
                </c:pt>
                <c:pt idx="50">
                  <c:v>43926</c:v>
                </c:pt>
                <c:pt idx="51">
                  <c:v>43927</c:v>
                </c:pt>
                <c:pt idx="52">
                  <c:v>43928</c:v>
                </c:pt>
                <c:pt idx="53">
                  <c:v>43929</c:v>
                </c:pt>
                <c:pt idx="54">
                  <c:v>43930</c:v>
                </c:pt>
                <c:pt idx="55">
                  <c:v>43931</c:v>
                </c:pt>
                <c:pt idx="56">
                  <c:v>43932</c:v>
                </c:pt>
                <c:pt idx="57">
                  <c:v>43933</c:v>
                </c:pt>
                <c:pt idx="58">
                  <c:v>43934</c:v>
                </c:pt>
                <c:pt idx="59">
                  <c:v>43935</c:v>
                </c:pt>
                <c:pt idx="60">
                  <c:v>43936</c:v>
                </c:pt>
                <c:pt idx="61">
                  <c:v>43937</c:v>
                </c:pt>
                <c:pt idx="62">
                  <c:v>43938</c:v>
                </c:pt>
                <c:pt idx="63">
                  <c:v>43939</c:v>
                </c:pt>
                <c:pt idx="64">
                  <c:v>43940</c:v>
                </c:pt>
                <c:pt idx="65">
                  <c:v>43941</c:v>
                </c:pt>
                <c:pt idx="66">
                  <c:v>43942</c:v>
                </c:pt>
                <c:pt idx="67">
                  <c:v>43943</c:v>
                </c:pt>
                <c:pt idx="68">
                  <c:v>43944</c:v>
                </c:pt>
                <c:pt idx="69">
                  <c:v>43945</c:v>
                </c:pt>
                <c:pt idx="70">
                  <c:v>43946</c:v>
                </c:pt>
                <c:pt idx="71">
                  <c:v>43947</c:v>
                </c:pt>
                <c:pt idx="72">
                  <c:v>43948</c:v>
                </c:pt>
                <c:pt idx="73">
                  <c:v>43949</c:v>
                </c:pt>
                <c:pt idx="74">
                  <c:v>43950</c:v>
                </c:pt>
                <c:pt idx="75">
                  <c:v>43951</c:v>
                </c:pt>
                <c:pt idx="76">
                  <c:v>43952</c:v>
                </c:pt>
                <c:pt idx="77">
                  <c:v>43953</c:v>
                </c:pt>
                <c:pt idx="78">
                  <c:v>43954</c:v>
                </c:pt>
                <c:pt idx="79">
                  <c:v>43955</c:v>
                </c:pt>
                <c:pt idx="80">
                  <c:v>43956</c:v>
                </c:pt>
                <c:pt idx="81">
                  <c:v>43957</c:v>
                </c:pt>
                <c:pt idx="82">
                  <c:v>43958</c:v>
                </c:pt>
                <c:pt idx="83">
                  <c:v>43959</c:v>
                </c:pt>
                <c:pt idx="84">
                  <c:v>43960</c:v>
                </c:pt>
                <c:pt idx="85">
                  <c:v>43961</c:v>
                </c:pt>
                <c:pt idx="86">
                  <c:v>43962</c:v>
                </c:pt>
                <c:pt idx="87">
                  <c:v>43963</c:v>
                </c:pt>
                <c:pt idx="88">
                  <c:v>43964</c:v>
                </c:pt>
                <c:pt idx="89">
                  <c:v>43965</c:v>
                </c:pt>
                <c:pt idx="90">
                  <c:v>43966</c:v>
                </c:pt>
                <c:pt idx="91">
                  <c:v>43967</c:v>
                </c:pt>
                <c:pt idx="92">
                  <c:v>43968</c:v>
                </c:pt>
                <c:pt idx="93">
                  <c:v>43969</c:v>
                </c:pt>
                <c:pt idx="94">
                  <c:v>43970</c:v>
                </c:pt>
                <c:pt idx="95">
                  <c:v>43971</c:v>
                </c:pt>
                <c:pt idx="96">
                  <c:v>43972</c:v>
                </c:pt>
                <c:pt idx="97">
                  <c:v>43973</c:v>
                </c:pt>
                <c:pt idx="98">
                  <c:v>43974</c:v>
                </c:pt>
                <c:pt idx="99">
                  <c:v>43975</c:v>
                </c:pt>
                <c:pt idx="100">
                  <c:v>43976</c:v>
                </c:pt>
                <c:pt idx="101">
                  <c:v>43977</c:v>
                </c:pt>
                <c:pt idx="102">
                  <c:v>43978</c:v>
                </c:pt>
                <c:pt idx="103">
                  <c:v>43979</c:v>
                </c:pt>
                <c:pt idx="104">
                  <c:v>43980</c:v>
                </c:pt>
                <c:pt idx="105">
                  <c:v>43981</c:v>
                </c:pt>
                <c:pt idx="106">
                  <c:v>43982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43988</c:v>
                </c:pt>
                <c:pt idx="113">
                  <c:v>43989</c:v>
                </c:pt>
                <c:pt idx="114">
                  <c:v>43990</c:v>
                </c:pt>
                <c:pt idx="115">
                  <c:v>43991</c:v>
                </c:pt>
                <c:pt idx="116">
                  <c:v>43992</c:v>
                </c:pt>
                <c:pt idx="117">
                  <c:v>43993</c:v>
                </c:pt>
                <c:pt idx="118">
                  <c:v>43994</c:v>
                </c:pt>
                <c:pt idx="119">
                  <c:v>43995</c:v>
                </c:pt>
                <c:pt idx="120">
                  <c:v>43996</c:v>
                </c:pt>
                <c:pt idx="121">
                  <c:v>43997</c:v>
                </c:pt>
                <c:pt idx="122">
                  <c:v>43998</c:v>
                </c:pt>
                <c:pt idx="123">
                  <c:v>43999</c:v>
                </c:pt>
                <c:pt idx="124">
                  <c:v>44000</c:v>
                </c:pt>
                <c:pt idx="125">
                  <c:v>44001</c:v>
                </c:pt>
                <c:pt idx="126">
                  <c:v>44002</c:v>
                </c:pt>
                <c:pt idx="127">
                  <c:v>44003</c:v>
                </c:pt>
                <c:pt idx="128">
                  <c:v>44004</c:v>
                </c:pt>
                <c:pt idx="129">
                  <c:v>44005</c:v>
                </c:pt>
                <c:pt idx="130">
                  <c:v>44006</c:v>
                </c:pt>
                <c:pt idx="131">
                  <c:v>44007</c:v>
                </c:pt>
                <c:pt idx="132">
                  <c:v>44008</c:v>
                </c:pt>
                <c:pt idx="133">
                  <c:v>44009</c:v>
                </c:pt>
                <c:pt idx="134">
                  <c:v>44010</c:v>
                </c:pt>
                <c:pt idx="135">
                  <c:v>44011</c:v>
                </c:pt>
                <c:pt idx="136">
                  <c:v>44012</c:v>
                </c:pt>
                <c:pt idx="137">
                  <c:v>44013</c:v>
                </c:pt>
                <c:pt idx="138">
                  <c:v>44014</c:v>
                </c:pt>
                <c:pt idx="139">
                  <c:v>44015</c:v>
                </c:pt>
                <c:pt idx="140">
                  <c:v>44016</c:v>
                </c:pt>
                <c:pt idx="141">
                  <c:v>44017</c:v>
                </c:pt>
                <c:pt idx="142">
                  <c:v>44018</c:v>
                </c:pt>
                <c:pt idx="143">
                  <c:v>44019</c:v>
                </c:pt>
                <c:pt idx="144">
                  <c:v>44020</c:v>
                </c:pt>
                <c:pt idx="145">
                  <c:v>44021</c:v>
                </c:pt>
                <c:pt idx="146">
                  <c:v>44022</c:v>
                </c:pt>
                <c:pt idx="147">
                  <c:v>44023</c:v>
                </c:pt>
                <c:pt idx="148">
                  <c:v>44024</c:v>
                </c:pt>
                <c:pt idx="149">
                  <c:v>44025</c:v>
                </c:pt>
                <c:pt idx="150">
                  <c:v>44026</c:v>
                </c:pt>
                <c:pt idx="151">
                  <c:v>44027</c:v>
                </c:pt>
                <c:pt idx="152">
                  <c:v>44028</c:v>
                </c:pt>
                <c:pt idx="153">
                  <c:v>44029</c:v>
                </c:pt>
                <c:pt idx="154">
                  <c:v>44030</c:v>
                </c:pt>
                <c:pt idx="155">
                  <c:v>44031</c:v>
                </c:pt>
                <c:pt idx="156">
                  <c:v>44032</c:v>
                </c:pt>
                <c:pt idx="157">
                  <c:v>44033</c:v>
                </c:pt>
                <c:pt idx="158">
                  <c:v>44034</c:v>
                </c:pt>
                <c:pt idx="159">
                  <c:v>44035</c:v>
                </c:pt>
                <c:pt idx="160">
                  <c:v>44036</c:v>
                </c:pt>
                <c:pt idx="161">
                  <c:v>44037</c:v>
                </c:pt>
                <c:pt idx="162">
                  <c:v>44038</c:v>
                </c:pt>
                <c:pt idx="163">
                  <c:v>44039</c:v>
                </c:pt>
                <c:pt idx="164">
                  <c:v>44040</c:v>
                </c:pt>
                <c:pt idx="165">
                  <c:v>44041</c:v>
                </c:pt>
                <c:pt idx="166">
                  <c:v>44042</c:v>
                </c:pt>
                <c:pt idx="167">
                  <c:v>44043</c:v>
                </c:pt>
                <c:pt idx="168">
                  <c:v>44044</c:v>
                </c:pt>
                <c:pt idx="169">
                  <c:v>44045</c:v>
                </c:pt>
                <c:pt idx="170">
                  <c:v>44046</c:v>
                </c:pt>
                <c:pt idx="171">
                  <c:v>44047</c:v>
                </c:pt>
                <c:pt idx="172">
                  <c:v>44048</c:v>
                </c:pt>
                <c:pt idx="173">
                  <c:v>44049</c:v>
                </c:pt>
                <c:pt idx="174">
                  <c:v>44050</c:v>
                </c:pt>
                <c:pt idx="175">
                  <c:v>44051</c:v>
                </c:pt>
                <c:pt idx="176">
                  <c:v>44052</c:v>
                </c:pt>
                <c:pt idx="177">
                  <c:v>44053</c:v>
                </c:pt>
                <c:pt idx="178">
                  <c:v>44054</c:v>
                </c:pt>
                <c:pt idx="179">
                  <c:v>44055</c:v>
                </c:pt>
                <c:pt idx="180">
                  <c:v>44056</c:v>
                </c:pt>
                <c:pt idx="181">
                  <c:v>44057</c:v>
                </c:pt>
                <c:pt idx="182">
                  <c:v>44058</c:v>
                </c:pt>
                <c:pt idx="183">
                  <c:v>44059</c:v>
                </c:pt>
                <c:pt idx="184">
                  <c:v>44060</c:v>
                </c:pt>
                <c:pt idx="185">
                  <c:v>44061</c:v>
                </c:pt>
                <c:pt idx="186">
                  <c:v>44062</c:v>
                </c:pt>
                <c:pt idx="187">
                  <c:v>44063</c:v>
                </c:pt>
                <c:pt idx="188">
                  <c:v>44064</c:v>
                </c:pt>
                <c:pt idx="189">
                  <c:v>44065</c:v>
                </c:pt>
                <c:pt idx="190">
                  <c:v>44066</c:v>
                </c:pt>
                <c:pt idx="191">
                  <c:v>44067</c:v>
                </c:pt>
                <c:pt idx="192">
                  <c:v>44068</c:v>
                </c:pt>
                <c:pt idx="193">
                  <c:v>44069</c:v>
                </c:pt>
                <c:pt idx="194">
                  <c:v>44070</c:v>
                </c:pt>
                <c:pt idx="195">
                  <c:v>44071</c:v>
                </c:pt>
                <c:pt idx="196">
                  <c:v>44072</c:v>
                </c:pt>
                <c:pt idx="197">
                  <c:v>44073</c:v>
                </c:pt>
                <c:pt idx="198">
                  <c:v>44074</c:v>
                </c:pt>
                <c:pt idx="199">
                  <c:v>44075</c:v>
                </c:pt>
                <c:pt idx="200">
                  <c:v>44076</c:v>
                </c:pt>
                <c:pt idx="201">
                  <c:v>44077</c:v>
                </c:pt>
                <c:pt idx="202">
                  <c:v>44078</c:v>
                </c:pt>
                <c:pt idx="203">
                  <c:v>44079</c:v>
                </c:pt>
                <c:pt idx="204">
                  <c:v>44080</c:v>
                </c:pt>
                <c:pt idx="205">
                  <c:v>44081</c:v>
                </c:pt>
                <c:pt idx="206">
                  <c:v>44082</c:v>
                </c:pt>
                <c:pt idx="207">
                  <c:v>44083</c:v>
                </c:pt>
                <c:pt idx="208">
                  <c:v>44084</c:v>
                </c:pt>
                <c:pt idx="209">
                  <c:v>44085</c:v>
                </c:pt>
                <c:pt idx="210">
                  <c:v>44086</c:v>
                </c:pt>
                <c:pt idx="211">
                  <c:v>44087</c:v>
                </c:pt>
                <c:pt idx="212">
                  <c:v>44088</c:v>
                </c:pt>
                <c:pt idx="213">
                  <c:v>44089</c:v>
                </c:pt>
                <c:pt idx="214">
                  <c:v>44090</c:v>
                </c:pt>
                <c:pt idx="215">
                  <c:v>44091</c:v>
                </c:pt>
                <c:pt idx="216">
                  <c:v>44092</c:v>
                </c:pt>
                <c:pt idx="217">
                  <c:v>44093</c:v>
                </c:pt>
                <c:pt idx="218">
                  <c:v>44094</c:v>
                </c:pt>
                <c:pt idx="219">
                  <c:v>44095</c:v>
                </c:pt>
                <c:pt idx="220">
                  <c:v>44096</c:v>
                </c:pt>
                <c:pt idx="221">
                  <c:v>44097</c:v>
                </c:pt>
                <c:pt idx="222">
                  <c:v>44098</c:v>
                </c:pt>
                <c:pt idx="223">
                  <c:v>44099</c:v>
                </c:pt>
                <c:pt idx="224">
                  <c:v>44100</c:v>
                </c:pt>
                <c:pt idx="225">
                  <c:v>44101</c:v>
                </c:pt>
                <c:pt idx="226">
                  <c:v>44102</c:v>
                </c:pt>
                <c:pt idx="227">
                  <c:v>44103</c:v>
                </c:pt>
                <c:pt idx="228">
                  <c:v>44104</c:v>
                </c:pt>
                <c:pt idx="229">
                  <c:v>44105</c:v>
                </c:pt>
                <c:pt idx="230">
                  <c:v>44106</c:v>
                </c:pt>
                <c:pt idx="231">
                  <c:v>44107</c:v>
                </c:pt>
                <c:pt idx="232">
                  <c:v>44108</c:v>
                </c:pt>
                <c:pt idx="233">
                  <c:v>44109</c:v>
                </c:pt>
                <c:pt idx="234">
                  <c:v>44110</c:v>
                </c:pt>
                <c:pt idx="235">
                  <c:v>44111</c:v>
                </c:pt>
                <c:pt idx="236">
                  <c:v>44112</c:v>
                </c:pt>
                <c:pt idx="237">
                  <c:v>44113</c:v>
                </c:pt>
                <c:pt idx="238">
                  <c:v>44114</c:v>
                </c:pt>
                <c:pt idx="239">
                  <c:v>44115</c:v>
                </c:pt>
                <c:pt idx="240">
                  <c:v>44116</c:v>
                </c:pt>
                <c:pt idx="241">
                  <c:v>44117</c:v>
                </c:pt>
                <c:pt idx="242">
                  <c:v>44118</c:v>
                </c:pt>
                <c:pt idx="243">
                  <c:v>44119</c:v>
                </c:pt>
                <c:pt idx="244">
                  <c:v>44120</c:v>
                </c:pt>
              </c:numCache>
            </c:numRef>
          </c:cat>
          <c:val>
            <c:numRef>
              <c:f>'4.1.1'!$E$14:$E$258</c:f>
              <c:numCache>
                <c:formatCode>General</c:formatCode>
                <c:ptCount val="245"/>
                <c:pt idx="0">
                  <c:v>31</c:v>
                </c:pt>
                <c:pt idx="1">
                  <c:v>34</c:v>
                </c:pt>
                <c:pt idx="2">
                  <c:v>10</c:v>
                </c:pt>
                <c:pt idx="3">
                  <c:v>11</c:v>
                </c:pt>
                <c:pt idx="4">
                  <c:v>18</c:v>
                </c:pt>
                <c:pt idx="5">
                  <c:v>18</c:v>
                </c:pt>
                <c:pt idx="6">
                  <c:v>22</c:v>
                </c:pt>
                <c:pt idx="7">
                  <c:v>53</c:v>
                </c:pt>
                <c:pt idx="8">
                  <c:v>56</c:v>
                </c:pt>
                <c:pt idx="9">
                  <c:v>35</c:v>
                </c:pt>
                <c:pt idx="10">
                  <c:v>15</c:v>
                </c:pt>
                <c:pt idx="11">
                  <c:v>17</c:v>
                </c:pt>
                <c:pt idx="12">
                  <c:v>22</c:v>
                </c:pt>
                <c:pt idx="13">
                  <c:v>29</c:v>
                </c:pt>
                <c:pt idx="14">
                  <c:v>-6</c:v>
                </c:pt>
                <c:pt idx="15">
                  <c:v>-18</c:v>
                </c:pt>
                <c:pt idx="16">
                  <c:v>-13</c:v>
                </c:pt>
                <c:pt idx="17">
                  <c:v>-6</c:v>
                </c:pt>
                <c:pt idx="18">
                  <c:v>10</c:v>
                </c:pt>
                <c:pt idx="19">
                  <c:v>-5</c:v>
                </c:pt>
                <c:pt idx="20">
                  <c:v>-3</c:v>
                </c:pt>
                <c:pt idx="21">
                  <c:v>17</c:v>
                </c:pt>
                <c:pt idx="22">
                  <c:v>24</c:v>
                </c:pt>
                <c:pt idx="23">
                  <c:v>19</c:v>
                </c:pt>
                <c:pt idx="24">
                  <c:v>15</c:v>
                </c:pt>
                <c:pt idx="25">
                  <c:v>25</c:v>
                </c:pt>
                <c:pt idx="26">
                  <c:v>-1</c:v>
                </c:pt>
                <c:pt idx="27">
                  <c:v>-33</c:v>
                </c:pt>
                <c:pt idx="28">
                  <c:v>-56</c:v>
                </c:pt>
                <c:pt idx="29">
                  <c:v>-83</c:v>
                </c:pt>
                <c:pt idx="30">
                  <c:v>-80</c:v>
                </c:pt>
                <c:pt idx="31">
                  <c:v>-82</c:v>
                </c:pt>
                <c:pt idx="32">
                  <c:v>-82</c:v>
                </c:pt>
                <c:pt idx="33">
                  <c:v>-83</c:v>
                </c:pt>
                <c:pt idx="34">
                  <c:v>-86</c:v>
                </c:pt>
                <c:pt idx="35">
                  <c:v>-92</c:v>
                </c:pt>
                <c:pt idx="36">
                  <c:v>-92</c:v>
                </c:pt>
                <c:pt idx="37">
                  <c:v>-85</c:v>
                </c:pt>
                <c:pt idx="38">
                  <c:v>-86</c:v>
                </c:pt>
                <c:pt idx="39">
                  <c:v>-86</c:v>
                </c:pt>
                <c:pt idx="40">
                  <c:v>-86</c:v>
                </c:pt>
                <c:pt idx="41">
                  <c:v>-88</c:v>
                </c:pt>
                <c:pt idx="42">
                  <c:v>-91</c:v>
                </c:pt>
                <c:pt idx="43">
                  <c:v>-92</c:v>
                </c:pt>
                <c:pt idx="44">
                  <c:v>-88</c:v>
                </c:pt>
                <c:pt idx="45">
                  <c:v>-89</c:v>
                </c:pt>
                <c:pt idx="46">
                  <c:v>-87</c:v>
                </c:pt>
                <c:pt idx="47">
                  <c:v>-87</c:v>
                </c:pt>
                <c:pt idx="48">
                  <c:v>-88</c:v>
                </c:pt>
                <c:pt idx="49">
                  <c:v>-91</c:v>
                </c:pt>
                <c:pt idx="50">
                  <c:v>-92</c:v>
                </c:pt>
                <c:pt idx="51">
                  <c:v>-86</c:v>
                </c:pt>
                <c:pt idx="52">
                  <c:v>-86</c:v>
                </c:pt>
                <c:pt idx="53">
                  <c:v>-84</c:v>
                </c:pt>
                <c:pt idx="54">
                  <c:v>-91</c:v>
                </c:pt>
                <c:pt idx="55">
                  <c:v>-92</c:v>
                </c:pt>
                <c:pt idx="56">
                  <c:v>-90</c:v>
                </c:pt>
                <c:pt idx="57">
                  <c:v>-91</c:v>
                </c:pt>
                <c:pt idx="58">
                  <c:v>-83</c:v>
                </c:pt>
                <c:pt idx="59">
                  <c:v>-84</c:v>
                </c:pt>
                <c:pt idx="60">
                  <c:v>-85</c:v>
                </c:pt>
                <c:pt idx="61">
                  <c:v>-84</c:v>
                </c:pt>
                <c:pt idx="62">
                  <c:v>-85</c:v>
                </c:pt>
                <c:pt idx="63">
                  <c:v>-90</c:v>
                </c:pt>
                <c:pt idx="64">
                  <c:v>-91</c:v>
                </c:pt>
                <c:pt idx="65">
                  <c:v>-81</c:v>
                </c:pt>
                <c:pt idx="66">
                  <c:v>-83</c:v>
                </c:pt>
                <c:pt idx="67">
                  <c:v>-82</c:v>
                </c:pt>
                <c:pt idx="68">
                  <c:v>-82</c:v>
                </c:pt>
                <c:pt idx="69">
                  <c:v>-83</c:v>
                </c:pt>
                <c:pt idx="70">
                  <c:v>-88</c:v>
                </c:pt>
                <c:pt idx="71">
                  <c:v>-76</c:v>
                </c:pt>
                <c:pt idx="72">
                  <c:v>-70</c:v>
                </c:pt>
                <c:pt idx="73">
                  <c:v>-71</c:v>
                </c:pt>
                <c:pt idx="74">
                  <c:v>-71</c:v>
                </c:pt>
                <c:pt idx="75">
                  <c:v>-70</c:v>
                </c:pt>
                <c:pt idx="76">
                  <c:v>-77</c:v>
                </c:pt>
                <c:pt idx="77">
                  <c:v>-45</c:v>
                </c:pt>
                <c:pt idx="78">
                  <c:v>-41</c:v>
                </c:pt>
                <c:pt idx="79">
                  <c:v>-32</c:v>
                </c:pt>
                <c:pt idx="80">
                  <c:v>-33</c:v>
                </c:pt>
                <c:pt idx="81">
                  <c:v>-33</c:v>
                </c:pt>
                <c:pt idx="82">
                  <c:v>-37</c:v>
                </c:pt>
                <c:pt idx="83">
                  <c:v>-36</c:v>
                </c:pt>
                <c:pt idx="84">
                  <c:v>-44</c:v>
                </c:pt>
                <c:pt idx="85">
                  <c:v>-47</c:v>
                </c:pt>
                <c:pt idx="86">
                  <c:v>-37</c:v>
                </c:pt>
                <c:pt idx="87">
                  <c:v>-66</c:v>
                </c:pt>
                <c:pt idx="88">
                  <c:v>-35</c:v>
                </c:pt>
                <c:pt idx="89">
                  <c:v>-50</c:v>
                </c:pt>
                <c:pt idx="90">
                  <c:v>-57</c:v>
                </c:pt>
                <c:pt idx="91">
                  <c:v>-46</c:v>
                </c:pt>
                <c:pt idx="92">
                  <c:v>-28</c:v>
                </c:pt>
                <c:pt idx="93">
                  <c:v>-12</c:v>
                </c:pt>
                <c:pt idx="94">
                  <c:v>-16</c:v>
                </c:pt>
                <c:pt idx="95">
                  <c:v>-18</c:v>
                </c:pt>
                <c:pt idx="96">
                  <c:v>-21</c:v>
                </c:pt>
                <c:pt idx="97">
                  <c:v>-28</c:v>
                </c:pt>
                <c:pt idx="98">
                  <c:v>-33</c:v>
                </c:pt>
                <c:pt idx="99">
                  <c:v>-30</c:v>
                </c:pt>
                <c:pt idx="100">
                  <c:v>0</c:v>
                </c:pt>
                <c:pt idx="101">
                  <c:v>8</c:v>
                </c:pt>
                <c:pt idx="102">
                  <c:v>10</c:v>
                </c:pt>
                <c:pt idx="103">
                  <c:v>13</c:v>
                </c:pt>
                <c:pt idx="104">
                  <c:v>5</c:v>
                </c:pt>
                <c:pt idx="105">
                  <c:v>0</c:v>
                </c:pt>
                <c:pt idx="106">
                  <c:v>-37</c:v>
                </c:pt>
                <c:pt idx="107">
                  <c:v>20</c:v>
                </c:pt>
                <c:pt idx="108">
                  <c:v>18</c:v>
                </c:pt>
                <c:pt idx="109">
                  <c:v>11</c:v>
                </c:pt>
                <c:pt idx="110">
                  <c:v>-3</c:v>
                </c:pt>
                <c:pt idx="111">
                  <c:v>15</c:v>
                </c:pt>
                <c:pt idx="112">
                  <c:v>12</c:v>
                </c:pt>
                <c:pt idx="113">
                  <c:v>-15</c:v>
                </c:pt>
                <c:pt idx="114">
                  <c:v>19</c:v>
                </c:pt>
                <c:pt idx="115">
                  <c:v>24</c:v>
                </c:pt>
                <c:pt idx="116">
                  <c:v>25</c:v>
                </c:pt>
                <c:pt idx="117">
                  <c:v>9</c:v>
                </c:pt>
                <c:pt idx="118">
                  <c:v>-5</c:v>
                </c:pt>
                <c:pt idx="119">
                  <c:v>23</c:v>
                </c:pt>
                <c:pt idx="120">
                  <c:v>25</c:v>
                </c:pt>
                <c:pt idx="121">
                  <c:v>34</c:v>
                </c:pt>
                <c:pt idx="122">
                  <c:v>21</c:v>
                </c:pt>
                <c:pt idx="123">
                  <c:v>34</c:v>
                </c:pt>
                <c:pt idx="124">
                  <c:v>30</c:v>
                </c:pt>
                <c:pt idx="125">
                  <c:v>22</c:v>
                </c:pt>
                <c:pt idx="126">
                  <c:v>25</c:v>
                </c:pt>
                <c:pt idx="127">
                  <c:v>14</c:v>
                </c:pt>
                <c:pt idx="128">
                  <c:v>29</c:v>
                </c:pt>
                <c:pt idx="129">
                  <c:v>23</c:v>
                </c:pt>
                <c:pt idx="130">
                  <c:v>22</c:v>
                </c:pt>
                <c:pt idx="131">
                  <c:v>15</c:v>
                </c:pt>
                <c:pt idx="132">
                  <c:v>3</c:v>
                </c:pt>
                <c:pt idx="133">
                  <c:v>-2</c:v>
                </c:pt>
                <c:pt idx="134">
                  <c:v>-6</c:v>
                </c:pt>
                <c:pt idx="135">
                  <c:v>20</c:v>
                </c:pt>
                <c:pt idx="136">
                  <c:v>13</c:v>
                </c:pt>
                <c:pt idx="137">
                  <c:v>15</c:v>
                </c:pt>
                <c:pt idx="138">
                  <c:v>12</c:v>
                </c:pt>
                <c:pt idx="139">
                  <c:v>1</c:v>
                </c:pt>
                <c:pt idx="140">
                  <c:v>-7</c:v>
                </c:pt>
                <c:pt idx="141">
                  <c:v>-13</c:v>
                </c:pt>
                <c:pt idx="142">
                  <c:v>11</c:v>
                </c:pt>
                <c:pt idx="143">
                  <c:v>7</c:v>
                </c:pt>
                <c:pt idx="144">
                  <c:v>0</c:v>
                </c:pt>
                <c:pt idx="145">
                  <c:v>-3</c:v>
                </c:pt>
                <c:pt idx="146">
                  <c:v>-5</c:v>
                </c:pt>
                <c:pt idx="147">
                  <c:v>-14</c:v>
                </c:pt>
                <c:pt idx="148">
                  <c:v>-17</c:v>
                </c:pt>
                <c:pt idx="149">
                  <c:v>13</c:v>
                </c:pt>
                <c:pt idx="150">
                  <c:v>12</c:v>
                </c:pt>
                <c:pt idx="151">
                  <c:v>11</c:v>
                </c:pt>
                <c:pt idx="152">
                  <c:v>3</c:v>
                </c:pt>
                <c:pt idx="153">
                  <c:v>-9</c:v>
                </c:pt>
                <c:pt idx="154">
                  <c:v>-14</c:v>
                </c:pt>
                <c:pt idx="155">
                  <c:v>-18</c:v>
                </c:pt>
                <c:pt idx="156">
                  <c:v>6</c:v>
                </c:pt>
                <c:pt idx="157">
                  <c:v>5</c:v>
                </c:pt>
                <c:pt idx="158">
                  <c:v>4</c:v>
                </c:pt>
                <c:pt idx="159">
                  <c:v>0</c:v>
                </c:pt>
                <c:pt idx="160">
                  <c:v>-12</c:v>
                </c:pt>
                <c:pt idx="161">
                  <c:v>-18</c:v>
                </c:pt>
                <c:pt idx="162">
                  <c:v>-23</c:v>
                </c:pt>
                <c:pt idx="163">
                  <c:v>-1</c:v>
                </c:pt>
                <c:pt idx="164">
                  <c:v>-1</c:v>
                </c:pt>
                <c:pt idx="165">
                  <c:v>-1</c:v>
                </c:pt>
                <c:pt idx="166">
                  <c:v>-11</c:v>
                </c:pt>
                <c:pt idx="167">
                  <c:v>-19</c:v>
                </c:pt>
                <c:pt idx="168">
                  <c:v>-27</c:v>
                </c:pt>
                <c:pt idx="169">
                  <c:v>-25</c:v>
                </c:pt>
                <c:pt idx="170">
                  <c:v>2</c:v>
                </c:pt>
                <c:pt idx="171">
                  <c:v>-1</c:v>
                </c:pt>
                <c:pt idx="172">
                  <c:v>-7</c:v>
                </c:pt>
                <c:pt idx="173">
                  <c:v>-11</c:v>
                </c:pt>
                <c:pt idx="174">
                  <c:v>-27</c:v>
                </c:pt>
                <c:pt idx="175">
                  <c:v>-29</c:v>
                </c:pt>
                <c:pt idx="176">
                  <c:v>-33</c:v>
                </c:pt>
                <c:pt idx="177">
                  <c:v>-11</c:v>
                </c:pt>
                <c:pt idx="178">
                  <c:v>-53</c:v>
                </c:pt>
                <c:pt idx="179">
                  <c:v>-2</c:v>
                </c:pt>
                <c:pt idx="180">
                  <c:v>-9</c:v>
                </c:pt>
                <c:pt idx="181">
                  <c:v>-23</c:v>
                </c:pt>
                <c:pt idx="182">
                  <c:v>-23</c:v>
                </c:pt>
                <c:pt idx="183">
                  <c:v>-21</c:v>
                </c:pt>
                <c:pt idx="184">
                  <c:v>-3</c:v>
                </c:pt>
                <c:pt idx="185">
                  <c:v>-6</c:v>
                </c:pt>
                <c:pt idx="186">
                  <c:v>-8</c:v>
                </c:pt>
                <c:pt idx="187">
                  <c:v>-10</c:v>
                </c:pt>
                <c:pt idx="188">
                  <c:v>-22</c:v>
                </c:pt>
                <c:pt idx="189">
                  <c:v>-26</c:v>
                </c:pt>
                <c:pt idx="190">
                  <c:v>-27</c:v>
                </c:pt>
                <c:pt idx="191">
                  <c:v>-3</c:v>
                </c:pt>
                <c:pt idx="192">
                  <c:v>-6</c:v>
                </c:pt>
                <c:pt idx="193">
                  <c:v>-9</c:v>
                </c:pt>
                <c:pt idx="194">
                  <c:v>-11</c:v>
                </c:pt>
                <c:pt idx="195">
                  <c:v>-17</c:v>
                </c:pt>
                <c:pt idx="196">
                  <c:v>-18</c:v>
                </c:pt>
                <c:pt idx="197">
                  <c:v>-11</c:v>
                </c:pt>
                <c:pt idx="198">
                  <c:v>14</c:v>
                </c:pt>
                <c:pt idx="199">
                  <c:v>10</c:v>
                </c:pt>
                <c:pt idx="200">
                  <c:v>14</c:v>
                </c:pt>
                <c:pt idx="201">
                  <c:v>9</c:v>
                </c:pt>
                <c:pt idx="202">
                  <c:v>-3</c:v>
                </c:pt>
                <c:pt idx="203">
                  <c:v>-4</c:v>
                </c:pt>
                <c:pt idx="204">
                  <c:v>-4</c:v>
                </c:pt>
                <c:pt idx="205">
                  <c:v>17</c:v>
                </c:pt>
                <c:pt idx="206">
                  <c:v>14</c:v>
                </c:pt>
                <c:pt idx="207">
                  <c:v>14</c:v>
                </c:pt>
                <c:pt idx="208">
                  <c:v>12</c:v>
                </c:pt>
                <c:pt idx="209">
                  <c:v>4</c:v>
                </c:pt>
                <c:pt idx="210">
                  <c:v>6</c:v>
                </c:pt>
                <c:pt idx="211">
                  <c:v>1</c:v>
                </c:pt>
                <c:pt idx="212">
                  <c:v>14</c:v>
                </c:pt>
                <c:pt idx="213">
                  <c:v>13</c:v>
                </c:pt>
                <c:pt idx="214">
                  <c:v>9</c:v>
                </c:pt>
                <c:pt idx="215">
                  <c:v>-14</c:v>
                </c:pt>
                <c:pt idx="216">
                  <c:v>-33</c:v>
                </c:pt>
                <c:pt idx="217">
                  <c:v>-27</c:v>
                </c:pt>
                <c:pt idx="218">
                  <c:v>-17</c:v>
                </c:pt>
                <c:pt idx="219">
                  <c:v>2</c:v>
                </c:pt>
                <c:pt idx="220">
                  <c:v>-5</c:v>
                </c:pt>
                <c:pt idx="221">
                  <c:v>-15</c:v>
                </c:pt>
                <c:pt idx="222">
                  <c:v>-26</c:v>
                </c:pt>
                <c:pt idx="223">
                  <c:v>-25</c:v>
                </c:pt>
                <c:pt idx="224">
                  <c:v>-18</c:v>
                </c:pt>
                <c:pt idx="225">
                  <c:v>-15</c:v>
                </c:pt>
                <c:pt idx="226">
                  <c:v>-9</c:v>
                </c:pt>
                <c:pt idx="227">
                  <c:v>-8</c:v>
                </c:pt>
                <c:pt idx="228">
                  <c:v>-8</c:v>
                </c:pt>
                <c:pt idx="229">
                  <c:v>-14</c:v>
                </c:pt>
                <c:pt idx="230">
                  <c:v>-44</c:v>
                </c:pt>
                <c:pt idx="231">
                  <c:v>-30</c:v>
                </c:pt>
                <c:pt idx="232">
                  <c:v>-36</c:v>
                </c:pt>
                <c:pt idx="233">
                  <c:v>-10</c:v>
                </c:pt>
                <c:pt idx="234">
                  <c:v>-8</c:v>
                </c:pt>
                <c:pt idx="235">
                  <c:v>-7</c:v>
                </c:pt>
                <c:pt idx="236">
                  <c:v>-10</c:v>
                </c:pt>
                <c:pt idx="237">
                  <c:v>-8</c:v>
                </c:pt>
                <c:pt idx="238">
                  <c:v>-4</c:v>
                </c:pt>
                <c:pt idx="239">
                  <c:v>-2</c:v>
                </c:pt>
                <c:pt idx="240">
                  <c:v>32</c:v>
                </c:pt>
                <c:pt idx="241">
                  <c:v>-12</c:v>
                </c:pt>
                <c:pt idx="242">
                  <c:v>-14</c:v>
                </c:pt>
                <c:pt idx="243">
                  <c:v>-18</c:v>
                </c:pt>
                <c:pt idx="244">
                  <c:v>-15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4B-4D5F-9B43-4413370E3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025552"/>
        <c:axId val="1"/>
      </c:lineChart>
      <c:dateAx>
        <c:axId val="343025552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3025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2.0482361111111128E-2"/>
          <c:y val="2.07516339869281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6885694444444447E-2"/>
          <c:y val="0.13550816993464052"/>
          <c:w val="0.89548930555555539"/>
          <c:h val="0.7857186274509802"/>
        </c:manualLayout>
      </c:layout>
      <c:lineChart>
        <c:grouping val="standard"/>
        <c:varyColors val="0"/>
        <c:ser>
          <c:idx val="0"/>
          <c:order val="0"/>
          <c:tx>
            <c:strRef>
              <c:f>'4.1.1'!$F$13</c:f>
              <c:strCache>
                <c:ptCount val="1"/>
                <c:pt idx="0">
                  <c:v>Estaciones de transporte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'4.1.1'!$B$14:$B$258</c:f>
              <c:numCache>
                <c:formatCode>m/d/yyyy</c:formatCode>
                <c:ptCount val="245"/>
                <c:pt idx="0">
                  <c:v>43876</c:v>
                </c:pt>
                <c:pt idx="1">
                  <c:v>43877</c:v>
                </c:pt>
                <c:pt idx="2">
                  <c:v>43878</c:v>
                </c:pt>
                <c:pt idx="3">
                  <c:v>43879</c:v>
                </c:pt>
                <c:pt idx="4">
                  <c:v>43880</c:v>
                </c:pt>
                <c:pt idx="5">
                  <c:v>43881</c:v>
                </c:pt>
                <c:pt idx="6">
                  <c:v>43882</c:v>
                </c:pt>
                <c:pt idx="7">
                  <c:v>43883</c:v>
                </c:pt>
                <c:pt idx="8">
                  <c:v>43884</c:v>
                </c:pt>
                <c:pt idx="9">
                  <c:v>43885</c:v>
                </c:pt>
                <c:pt idx="10">
                  <c:v>43886</c:v>
                </c:pt>
                <c:pt idx="11">
                  <c:v>43887</c:v>
                </c:pt>
                <c:pt idx="12">
                  <c:v>43888</c:v>
                </c:pt>
                <c:pt idx="13">
                  <c:v>43889</c:v>
                </c:pt>
                <c:pt idx="14">
                  <c:v>43890</c:v>
                </c:pt>
                <c:pt idx="15">
                  <c:v>43891</c:v>
                </c:pt>
                <c:pt idx="16">
                  <c:v>43892</c:v>
                </c:pt>
                <c:pt idx="17">
                  <c:v>43893</c:v>
                </c:pt>
                <c:pt idx="18">
                  <c:v>43894</c:v>
                </c:pt>
                <c:pt idx="19">
                  <c:v>43895</c:v>
                </c:pt>
                <c:pt idx="20">
                  <c:v>43896</c:v>
                </c:pt>
                <c:pt idx="21">
                  <c:v>43897</c:v>
                </c:pt>
                <c:pt idx="22">
                  <c:v>43898</c:v>
                </c:pt>
                <c:pt idx="23">
                  <c:v>43899</c:v>
                </c:pt>
                <c:pt idx="24">
                  <c:v>43900</c:v>
                </c:pt>
                <c:pt idx="25">
                  <c:v>43901</c:v>
                </c:pt>
                <c:pt idx="26">
                  <c:v>43902</c:v>
                </c:pt>
                <c:pt idx="27">
                  <c:v>43903</c:v>
                </c:pt>
                <c:pt idx="28">
                  <c:v>43904</c:v>
                </c:pt>
                <c:pt idx="29">
                  <c:v>43905</c:v>
                </c:pt>
                <c:pt idx="30">
                  <c:v>43906</c:v>
                </c:pt>
                <c:pt idx="31">
                  <c:v>43907</c:v>
                </c:pt>
                <c:pt idx="32">
                  <c:v>43908</c:v>
                </c:pt>
                <c:pt idx="33">
                  <c:v>43909</c:v>
                </c:pt>
                <c:pt idx="34">
                  <c:v>43910</c:v>
                </c:pt>
                <c:pt idx="35">
                  <c:v>43911</c:v>
                </c:pt>
                <c:pt idx="36">
                  <c:v>43912</c:v>
                </c:pt>
                <c:pt idx="37">
                  <c:v>43913</c:v>
                </c:pt>
                <c:pt idx="38">
                  <c:v>43914</c:v>
                </c:pt>
                <c:pt idx="39">
                  <c:v>43915</c:v>
                </c:pt>
                <c:pt idx="40">
                  <c:v>43916</c:v>
                </c:pt>
                <c:pt idx="41">
                  <c:v>43917</c:v>
                </c:pt>
                <c:pt idx="42">
                  <c:v>43918</c:v>
                </c:pt>
                <c:pt idx="43">
                  <c:v>43919</c:v>
                </c:pt>
                <c:pt idx="44">
                  <c:v>43920</c:v>
                </c:pt>
                <c:pt idx="45">
                  <c:v>43921</c:v>
                </c:pt>
                <c:pt idx="46">
                  <c:v>43922</c:v>
                </c:pt>
                <c:pt idx="47">
                  <c:v>43923</c:v>
                </c:pt>
                <c:pt idx="48">
                  <c:v>43924</c:v>
                </c:pt>
                <c:pt idx="49">
                  <c:v>43925</c:v>
                </c:pt>
                <c:pt idx="50">
                  <c:v>43926</c:v>
                </c:pt>
                <c:pt idx="51">
                  <c:v>43927</c:v>
                </c:pt>
                <c:pt idx="52">
                  <c:v>43928</c:v>
                </c:pt>
                <c:pt idx="53">
                  <c:v>43929</c:v>
                </c:pt>
                <c:pt idx="54">
                  <c:v>43930</c:v>
                </c:pt>
                <c:pt idx="55">
                  <c:v>43931</c:v>
                </c:pt>
                <c:pt idx="56">
                  <c:v>43932</c:v>
                </c:pt>
                <c:pt idx="57">
                  <c:v>43933</c:v>
                </c:pt>
                <c:pt idx="58">
                  <c:v>43934</c:v>
                </c:pt>
                <c:pt idx="59">
                  <c:v>43935</c:v>
                </c:pt>
                <c:pt idx="60">
                  <c:v>43936</c:v>
                </c:pt>
                <c:pt idx="61">
                  <c:v>43937</c:v>
                </c:pt>
                <c:pt idx="62">
                  <c:v>43938</c:v>
                </c:pt>
                <c:pt idx="63">
                  <c:v>43939</c:v>
                </c:pt>
                <c:pt idx="64">
                  <c:v>43940</c:v>
                </c:pt>
                <c:pt idx="65">
                  <c:v>43941</c:v>
                </c:pt>
                <c:pt idx="66">
                  <c:v>43942</c:v>
                </c:pt>
                <c:pt idx="67">
                  <c:v>43943</c:v>
                </c:pt>
                <c:pt idx="68">
                  <c:v>43944</c:v>
                </c:pt>
                <c:pt idx="69">
                  <c:v>43945</c:v>
                </c:pt>
                <c:pt idx="70">
                  <c:v>43946</c:v>
                </c:pt>
                <c:pt idx="71">
                  <c:v>43947</c:v>
                </c:pt>
                <c:pt idx="72">
                  <c:v>43948</c:v>
                </c:pt>
                <c:pt idx="73">
                  <c:v>43949</c:v>
                </c:pt>
                <c:pt idx="74">
                  <c:v>43950</c:v>
                </c:pt>
                <c:pt idx="75">
                  <c:v>43951</c:v>
                </c:pt>
                <c:pt idx="76">
                  <c:v>43952</c:v>
                </c:pt>
                <c:pt idx="77">
                  <c:v>43953</c:v>
                </c:pt>
                <c:pt idx="78">
                  <c:v>43954</c:v>
                </c:pt>
                <c:pt idx="79">
                  <c:v>43955</c:v>
                </c:pt>
                <c:pt idx="80">
                  <c:v>43956</c:v>
                </c:pt>
                <c:pt idx="81">
                  <c:v>43957</c:v>
                </c:pt>
                <c:pt idx="82">
                  <c:v>43958</c:v>
                </c:pt>
                <c:pt idx="83">
                  <c:v>43959</c:v>
                </c:pt>
                <c:pt idx="84">
                  <c:v>43960</c:v>
                </c:pt>
                <c:pt idx="85">
                  <c:v>43961</c:v>
                </c:pt>
                <c:pt idx="86">
                  <c:v>43962</c:v>
                </c:pt>
                <c:pt idx="87">
                  <c:v>43963</c:v>
                </c:pt>
                <c:pt idx="88">
                  <c:v>43964</c:v>
                </c:pt>
                <c:pt idx="89">
                  <c:v>43965</c:v>
                </c:pt>
                <c:pt idx="90">
                  <c:v>43966</c:v>
                </c:pt>
                <c:pt idx="91">
                  <c:v>43967</c:v>
                </c:pt>
                <c:pt idx="92">
                  <c:v>43968</c:v>
                </c:pt>
                <c:pt idx="93">
                  <c:v>43969</c:v>
                </c:pt>
                <c:pt idx="94">
                  <c:v>43970</c:v>
                </c:pt>
                <c:pt idx="95">
                  <c:v>43971</c:v>
                </c:pt>
                <c:pt idx="96">
                  <c:v>43972</c:v>
                </c:pt>
                <c:pt idx="97">
                  <c:v>43973</c:v>
                </c:pt>
                <c:pt idx="98">
                  <c:v>43974</c:v>
                </c:pt>
                <c:pt idx="99">
                  <c:v>43975</c:v>
                </c:pt>
                <c:pt idx="100">
                  <c:v>43976</c:v>
                </c:pt>
                <c:pt idx="101">
                  <c:v>43977</c:v>
                </c:pt>
                <c:pt idx="102">
                  <c:v>43978</c:v>
                </c:pt>
                <c:pt idx="103">
                  <c:v>43979</c:v>
                </c:pt>
                <c:pt idx="104">
                  <c:v>43980</c:v>
                </c:pt>
                <c:pt idx="105">
                  <c:v>43981</c:v>
                </c:pt>
                <c:pt idx="106">
                  <c:v>43982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43988</c:v>
                </c:pt>
                <c:pt idx="113">
                  <c:v>43989</c:v>
                </c:pt>
                <c:pt idx="114">
                  <c:v>43990</c:v>
                </c:pt>
                <c:pt idx="115">
                  <c:v>43991</c:v>
                </c:pt>
                <c:pt idx="116">
                  <c:v>43992</c:v>
                </c:pt>
                <c:pt idx="117">
                  <c:v>43993</c:v>
                </c:pt>
                <c:pt idx="118">
                  <c:v>43994</c:v>
                </c:pt>
                <c:pt idx="119">
                  <c:v>43995</c:v>
                </c:pt>
                <c:pt idx="120">
                  <c:v>43996</c:v>
                </c:pt>
                <c:pt idx="121">
                  <c:v>43997</c:v>
                </c:pt>
                <c:pt idx="122">
                  <c:v>43998</c:v>
                </c:pt>
                <c:pt idx="123">
                  <c:v>43999</c:v>
                </c:pt>
                <c:pt idx="124">
                  <c:v>44000</c:v>
                </c:pt>
                <c:pt idx="125">
                  <c:v>44001</c:v>
                </c:pt>
                <c:pt idx="126">
                  <c:v>44002</c:v>
                </c:pt>
                <c:pt idx="127">
                  <c:v>44003</c:v>
                </c:pt>
                <c:pt idx="128">
                  <c:v>44004</c:v>
                </c:pt>
                <c:pt idx="129">
                  <c:v>44005</c:v>
                </c:pt>
                <c:pt idx="130">
                  <c:v>44006</c:v>
                </c:pt>
                <c:pt idx="131">
                  <c:v>44007</c:v>
                </c:pt>
                <c:pt idx="132">
                  <c:v>44008</c:v>
                </c:pt>
                <c:pt idx="133">
                  <c:v>44009</c:v>
                </c:pt>
                <c:pt idx="134">
                  <c:v>44010</c:v>
                </c:pt>
                <c:pt idx="135">
                  <c:v>44011</c:v>
                </c:pt>
                <c:pt idx="136">
                  <c:v>44012</c:v>
                </c:pt>
                <c:pt idx="137">
                  <c:v>44013</c:v>
                </c:pt>
                <c:pt idx="138">
                  <c:v>44014</c:v>
                </c:pt>
                <c:pt idx="139">
                  <c:v>44015</c:v>
                </c:pt>
                <c:pt idx="140">
                  <c:v>44016</c:v>
                </c:pt>
                <c:pt idx="141">
                  <c:v>44017</c:v>
                </c:pt>
                <c:pt idx="142">
                  <c:v>44018</c:v>
                </c:pt>
                <c:pt idx="143">
                  <c:v>44019</c:v>
                </c:pt>
                <c:pt idx="144">
                  <c:v>44020</c:v>
                </c:pt>
                <c:pt idx="145">
                  <c:v>44021</c:v>
                </c:pt>
                <c:pt idx="146">
                  <c:v>44022</c:v>
                </c:pt>
                <c:pt idx="147">
                  <c:v>44023</c:v>
                </c:pt>
                <c:pt idx="148">
                  <c:v>44024</c:v>
                </c:pt>
                <c:pt idx="149">
                  <c:v>44025</c:v>
                </c:pt>
                <c:pt idx="150">
                  <c:v>44026</c:v>
                </c:pt>
                <c:pt idx="151">
                  <c:v>44027</c:v>
                </c:pt>
                <c:pt idx="152">
                  <c:v>44028</c:v>
                </c:pt>
                <c:pt idx="153">
                  <c:v>44029</c:v>
                </c:pt>
                <c:pt idx="154">
                  <c:v>44030</c:v>
                </c:pt>
                <c:pt idx="155">
                  <c:v>44031</c:v>
                </c:pt>
                <c:pt idx="156">
                  <c:v>44032</c:v>
                </c:pt>
                <c:pt idx="157">
                  <c:v>44033</c:v>
                </c:pt>
                <c:pt idx="158">
                  <c:v>44034</c:v>
                </c:pt>
                <c:pt idx="159">
                  <c:v>44035</c:v>
                </c:pt>
                <c:pt idx="160">
                  <c:v>44036</c:v>
                </c:pt>
                <c:pt idx="161">
                  <c:v>44037</c:v>
                </c:pt>
                <c:pt idx="162">
                  <c:v>44038</c:v>
                </c:pt>
                <c:pt idx="163">
                  <c:v>44039</c:v>
                </c:pt>
                <c:pt idx="164">
                  <c:v>44040</c:v>
                </c:pt>
                <c:pt idx="165">
                  <c:v>44041</c:v>
                </c:pt>
                <c:pt idx="166">
                  <c:v>44042</c:v>
                </c:pt>
                <c:pt idx="167">
                  <c:v>44043</c:v>
                </c:pt>
                <c:pt idx="168">
                  <c:v>44044</c:v>
                </c:pt>
                <c:pt idx="169">
                  <c:v>44045</c:v>
                </c:pt>
                <c:pt idx="170">
                  <c:v>44046</c:v>
                </c:pt>
                <c:pt idx="171">
                  <c:v>44047</c:v>
                </c:pt>
                <c:pt idx="172">
                  <c:v>44048</c:v>
                </c:pt>
                <c:pt idx="173">
                  <c:v>44049</c:v>
                </c:pt>
                <c:pt idx="174">
                  <c:v>44050</c:v>
                </c:pt>
                <c:pt idx="175">
                  <c:v>44051</c:v>
                </c:pt>
                <c:pt idx="176">
                  <c:v>44052</c:v>
                </c:pt>
                <c:pt idx="177">
                  <c:v>44053</c:v>
                </c:pt>
                <c:pt idx="178">
                  <c:v>44054</c:v>
                </c:pt>
                <c:pt idx="179">
                  <c:v>44055</c:v>
                </c:pt>
                <c:pt idx="180">
                  <c:v>44056</c:v>
                </c:pt>
                <c:pt idx="181">
                  <c:v>44057</c:v>
                </c:pt>
                <c:pt idx="182">
                  <c:v>44058</c:v>
                </c:pt>
                <c:pt idx="183">
                  <c:v>44059</c:v>
                </c:pt>
                <c:pt idx="184">
                  <c:v>44060</c:v>
                </c:pt>
                <c:pt idx="185">
                  <c:v>44061</c:v>
                </c:pt>
                <c:pt idx="186">
                  <c:v>44062</c:v>
                </c:pt>
                <c:pt idx="187">
                  <c:v>44063</c:v>
                </c:pt>
                <c:pt idx="188">
                  <c:v>44064</c:v>
                </c:pt>
                <c:pt idx="189">
                  <c:v>44065</c:v>
                </c:pt>
                <c:pt idx="190">
                  <c:v>44066</c:v>
                </c:pt>
                <c:pt idx="191">
                  <c:v>44067</c:v>
                </c:pt>
                <c:pt idx="192">
                  <c:v>44068</c:v>
                </c:pt>
                <c:pt idx="193">
                  <c:v>44069</c:v>
                </c:pt>
                <c:pt idx="194">
                  <c:v>44070</c:v>
                </c:pt>
                <c:pt idx="195">
                  <c:v>44071</c:v>
                </c:pt>
                <c:pt idx="196">
                  <c:v>44072</c:v>
                </c:pt>
                <c:pt idx="197">
                  <c:v>44073</c:v>
                </c:pt>
                <c:pt idx="198">
                  <c:v>44074</c:v>
                </c:pt>
                <c:pt idx="199">
                  <c:v>44075</c:v>
                </c:pt>
                <c:pt idx="200">
                  <c:v>44076</c:v>
                </c:pt>
                <c:pt idx="201">
                  <c:v>44077</c:v>
                </c:pt>
                <c:pt idx="202">
                  <c:v>44078</c:v>
                </c:pt>
                <c:pt idx="203">
                  <c:v>44079</c:v>
                </c:pt>
                <c:pt idx="204">
                  <c:v>44080</c:v>
                </c:pt>
                <c:pt idx="205">
                  <c:v>44081</c:v>
                </c:pt>
                <c:pt idx="206">
                  <c:v>44082</c:v>
                </c:pt>
                <c:pt idx="207">
                  <c:v>44083</c:v>
                </c:pt>
                <c:pt idx="208">
                  <c:v>44084</c:v>
                </c:pt>
                <c:pt idx="209">
                  <c:v>44085</c:v>
                </c:pt>
                <c:pt idx="210">
                  <c:v>44086</c:v>
                </c:pt>
                <c:pt idx="211">
                  <c:v>44087</c:v>
                </c:pt>
                <c:pt idx="212">
                  <c:v>44088</c:v>
                </c:pt>
                <c:pt idx="213">
                  <c:v>44089</c:v>
                </c:pt>
                <c:pt idx="214">
                  <c:v>44090</c:v>
                </c:pt>
                <c:pt idx="215">
                  <c:v>44091</c:v>
                </c:pt>
                <c:pt idx="216">
                  <c:v>44092</c:v>
                </c:pt>
                <c:pt idx="217">
                  <c:v>44093</c:v>
                </c:pt>
                <c:pt idx="218">
                  <c:v>44094</c:v>
                </c:pt>
                <c:pt idx="219">
                  <c:v>44095</c:v>
                </c:pt>
                <c:pt idx="220">
                  <c:v>44096</c:v>
                </c:pt>
                <c:pt idx="221">
                  <c:v>44097</c:v>
                </c:pt>
                <c:pt idx="222">
                  <c:v>44098</c:v>
                </c:pt>
                <c:pt idx="223">
                  <c:v>44099</c:v>
                </c:pt>
                <c:pt idx="224">
                  <c:v>44100</c:v>
                </c:pt>
                <c:pt idx="225">
                  <c:v>44101</c:v>
                </c:pt>
                <c:pt idx="226">
                  <c:v>44102</c:v>
                </c:pt>
                <c:pt idx="227">
                  <c:v>44103</c:v>
                </c:pt>
                <c:pt idx="228">
                  <c:v>44104</c:v>
                </c:pt>
                <c:pt idx="229">
                  <c:v>44105</c:v>
                </c:pt>
                <c:pt idx="230">
                  <c:v>44106</c:v>
                </c:pt>
                <c:pt idx="231">
                  <c:v>44107</c:v>
                </c:pt>
                <c:pt idx="232">
                  <c:v>44108</c:v>
                </c:pt>
                <c:pt idx="233">
                  <c:v>44109</c:v>
                </c:pt>
                <c:pt idx="234">
                  <c:v>44110</c:v>
                </c:pt>
                <c:pt idx="235">
                  <c:v>44111</c:v>
                </c:pt>
                <c:pt idx="236">
                  <c:v>44112</c:v>
                </c:pt>
                <c:pt idx="237">
                  <c:v>44113</c:v>
                </c:pt>
                <c:pt idx="238">
                  <c:v>44114</c:v>
                </c:pt>
                <c:pt idx="239">
                  <c:v>44115</c:v>
                </c:pt>
                <c:pt idx="240">
                  <c:v>44116</c:v>
                </c:pt>
                <c:pt idx="241">
                  <c:v>44117</c:v>
                </c:pt>
                <c:pt idx="242">
                  <c:v>44118</c:v>
                </c:pt>
                <c:pt idx="243">
                  <c:v>44119</c:v>
                </c:pt>
                <c:pt idx="244">
                  <c:v>44120</c:v>
                </c:pt>
              </c:numCache>
            </c:numRef>
          </c:cat>
          <c:val>
            <c:numRef>
              <c:f>'4.1.1'!$F$14:$F$258</c:f>
              <c:numCache>
                <c:formatCode>General</c:formatCode>
                <c:ptCount val="245"/>
                <c:pt idx="0">
                  <c:v>7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2</c:v>
                </c:pt>
                <c:pt idx="5">
                  <c:v>3</c:v>
                </c:pt>
                <c:pt idx="6">
                  <c:v>5</c:v>
                </c:pt>
                <c:pt idx="7">
                  <c:v>10</c:v>
                </c:pt>
                <c:pt idx="8">
                  <c:v>6</c:v>
                </c:pt>
                <c:pt idx="9">
                  <c:v>6</c:v>
                </c:pt>
                <c:pt idx="10">
                  <c:v>4</c:v>
                </c:pt>
                <c:pt idx="11">
                  <c:v>3</c:v>
                </c:pt>
                <c:pt idx="12">
                  <c:v>6</c:v>
                </c:pt>
                <c:pt idx="13">
                  <c:v>1</c:v>
                </c:pt>
                <c:pt idx="14">
                  <c:v>-3</c:v>
                </c:pt>
                <c:pt idx="15">
                  <c:v>-4</c:v>
                </c:pt>
                <c:pt idx="16">
                  <c:v>-5</c:v>
                </c:pt>
                <c:pt idx="17">
                  <c:v>0</c:v>
                </c:pt>
                <c:pt idx="18">
                  <c:v>1</c:v>
                </c:pt>
                <c:pt idx="19">
                  <c:v>-2</c:v>
                </c:pt>
                <c:pt idx="20">
                  <c:v>-1</c:v>
                </c:pt>
                <c:pt idx="21">
                  <c:v>2</c:v>
                </c:pt>
                <c:pt idx="22">
                  <c:v>2</c:v>
                </c:pt>
                <c:pt idx="23">
                  <c:v>0</c:v>
                </c:pt>
                <c:pt idx="24">
                  <c:v>-7</c:v>
                </c:pt>
                <c:pt idx="25">
                  <c:v>-21</c:v>
                </c:pt>
                <c:pt idx="26">
                  <c:v>-33</c:v>
                </c:pt>
                <c:pt idx="27">
                  <c:v>-46</c:v>
                </c:pt>
                <c:pt idx="28">
                  <c:v>-65</c:v>
                </c:pt>
                <c:pt idx="29">
                  <c:v>-77</c:v>
                </c:pt>
                <c:pt idx="30">
                  <c:v>-75</c:v>
                </c:pt>
                <c:pt idx="31">
                  <c:v>-79</c:v>
                </c:pt>
                <c:pt idx="32">
                  <c:v>-81</c:v>
                </c:pt>
                <c:pt idx="33">
                  <c:v>-82</c:v>
                </c:pt>
                <c:pt idx="34">
                  <c:v>-83</c:v>
                </c:pt>
                <c:pt idx="35">
                  <c:v>-87</c:v>
                </c:pt>
                <c:pt idx="36">
                  <c:v>-88</c:v>
                </c:pt>
                <c:pt idx="37">
                  <c:v>-83</c:v>
                </c:pt>
                <c:pt idx="38">
                  <c:v>-84</c:v>
                </c:pt>
                <c:pt idx="39">
                  <c:v>-85</c:v>
                </c:pt>
                <c:pt idx="40">
                  <c:v>-85</c:v>
                </c:pt>
                <c:pt idx="41">
                  <c:v>-86</c:v>
                </c:pt>
                <c:pt idx="42">
                  <c:v>-87</c:v>
                </c:pt>
                <c:pt idx="43">
                  <c:v>-89</c:v>
                </c:pt>
                <c:pt idx="44">
                  <c:v>-87</c:v>
                </c:pt>
                <c:pt idx="45">
                  <c:v>-88</c:v>
                </c:pt>
                <c:pt idx="46">
                  <c:v>-87</c:v>
                </c:pt>
                <c:pt idx="47">
                  <c:v>-87</c:v>
                </c:pt>
                <c:pt idx="48">
                  <c:v>-87</c:v>
                </c:pt>
                <c:pt idx="49">
                  <c:v>-88</c:v>
                </c:pt>
                <c:pt idx="50">
                  <c:v>-90</c:v>
                </c:pt>
                <c:pt idx="51">
                  <c:v>-86</c:v>
                </c:pt>
                <c:pt idx="52">
                  <c:v>-86</c:v>
                </c:pt>
                <c:pt idx="53">
                  <c:v>-85</c:v>
                </c:pt>
                <c:pt idx="54">
                  <c:v>-92</c:v>
                </c:pt>
                <c:pt idx="55">
                  <c:v>-93</c:v>
                </c:pt>
                <c:pt idx="56">
                  <c:v>-87</c:v>
                </c:pt>
                <c:pt idx="57">
                  <c:v>-90</c:v>
                </c:pt>
                <c:pt idx="58">
                  <c:v>-84</c:v>
                </c:pt>
                <c:pt idx="59">
                  <c:v>-84</c:v>
                </c:pt>
                <c:pt idx="60">
                  <c:v>-84</c:v>
                </c:pt>
                <c:pt idx="61">
                  <c:v>-84</c:v>
                </c:pt>
                <c:pt idx="62">
                  <c:v>-84</c:v>
                </c:pt>
                <c:pt idx="63">
                  <c:v>-86</c:v>
                </c:pt>
                <c:pt idx="64">
                  <c:v>-89</c:v>
                </c:pt>
                <c:pt idx="65">
                  <c:v>-82</c:v>
                </c:pt>
                <c:pt idx="66">
                  <c:v>-83</c:v>
                </c:pt>
                <c:pt idx="67">
                  <c:v>-83</c:v>
                </c:pt>
                <c:pt idx="68">
                  <c:v>-83</c:v>
                </c:pt>
                <c:pt idx="69">
                  <c:v>-83</c:v>
                </c:pt>
                <c:pt idx="70">
                  <c:v>-85</c:v>
                </c:pt>
                <c:pt idx="71">
                  <c:v>-84</c:v>
                </c:pt>
                <c:pt idx="72">
                  <c:v>-80</c:v>
                </c:pt>
                <c:pt idx="73">
                  <c:v>-80</c:v>
                </c:pt>
                <c:pt idx="74">
                  <c:v>-80</c:v>
                </c:pt>
                <c:pt idx="75">
                  <c:v>-79</c:v>
                </c:pt>
                <c:pt idx="76">
                  <c:v>-89</c:v>
                </c:pt>
                <c:pt idx="77">
                  <c:v>-69</c:v>
                </c:pt>
                <c:pt idx="78">
                  <c:v>-69</c:v>
                </c:pt>
                <c:pt idx="79">
                  <c:v>-68</c:v>
                </c:pt>
                <c:pt idx="80">
                  <c:v>-69</c:v>
                </c:pt>
                <c:pt idx="81">
                  <c:v>-68</c:v>
                </c:pt>
                <c:pt idx="82">
                  <c:v>-70</c:v>
                </c:pt>
                <c:pt idx="83">
                  <c:v>-69</c:v>
                </c:pt>
                <c:pt idx="84">
                  <c:v>-67</c:v>
                </c:pt>
                <c:pt idx="85">
                  <c:v>-72</c:v>
                </c:pt>
                <c:pt idx="86">
                  <c:v>-67</c:v>
                </c:pt>
                <c:pt idx="87">
                  <c:v>-73</c:v>
                </c:pt>
                <c:pt idx="88">
                  <c:v>-67</c:v>
                </c:pt>
                <c:pt idx="89">
                  <c:v>-70</c:v>
                </c:pt>
                <c:pt idx="90">
                  <c:v>-78</c:v>
                </c:pt>
                <c:pt idx="91">
                  <c:v>-66</c:v>
                </c:pt>
                <c:pt idx="92">
                  <c:v>-65</c:v>
                </c:pt>
                <c:pt idx="93">
                  <c:v>-61</c:v>
                </c:pt>
                <c:pt idx="94">
                  <c:v>-62</c:v>
                </c:pt>
                <c:pt idx="95">
                  <c:v>-62</c:v>
                </c:pt>
                <c:pt idx="96">
                  <c:v>-63</c:v>
                </c:pt>
                <c:pt idx="97">
                  <c:v>-64</c:v>
                </c:pt>
                <c:pt idx="98">
                  <c:v>-60</c:v>
                </c:pt>
                <c:pt idx="99">
                  <c:v>-64</c:v>
                </c:pt>
                <c:pt idx="100">
                  <c:v>-53</c:v>
                </c:pt>
                <c:pt idx="101">
                  <c:v>-54</c:v>
                </c:pt>
                <c:pt idx="102">
                  <c:v>-54</c:v>
                </c:pt>
                <c:pt idx="103">
                  <c:v>-54</c:v>
                </c:pt>
                <c:pt idx="104">
                  <c:v>-52</c:v>
                </c:pt>
                <c:pt idx="105">
                  <c:v>-43</c:v>
                </c:pt>
                <c:pt idx="106">
                  <c:v>-59</c:v>
                </c:pt>
                <c:pt idx="107">
                  <c:v>-48</c:v>
                </c:pt>
                <c:pt idx="108">
                  <c:v>-49</c:v>
                </c:pt>
                <c:pt idx="109">
                  <c:v>-49</c:v>
                </c:pt>
                <c:pt idx="110">
                  <c:v>-51</c:v>
                </c:pt>
                <c:pt idx="111">
                  <c:v>-48</c:v>
                </c:pt>
                <c:pt idx="112">
                  <c:v>-40</c:v>
                </c:pt>
                <c:pt idx="113">
                  <c:v>-52</c:v>
                </c:pt>
                <c:pt idx="114">
                  <c:v>-46</c:v>
                </c:pt>
                <c:pt idx="115">
                  <c:v>-46</c:v>
                </c:pt>
                <c:pt idx="116">
                  <c:v>-46</c:v>
                </c:pt>
                <c:pt idx="117">
                  <c:v>-48</c:v>
                </c:pt>
                <c:pt idx="118">
                  <c:v>-48</c:v>
                </c:pt>
                <c:pt idx="119">
                  <c:v>-36</c:v>
                </c:pt>
                <c:pt idx="120">
                  <c:v>-43</c:v>
                </c:pt>
                <c:pt idx="121">
                  <c:v>-43</c:v>
                </c:pt>
                <c:pt idx="122">
                  <c:v>-43</c:v>
                </c:pt>
                <c:pt idx="123">
                  <c:v>-42</c:v>
                </c:pt>
                <c:pt idx="124">
                  <c:v>-44</c:v>
                </c:pt>
                <c:pt idx="125">
                  <c:v>-43</c:v>
                </c:pt>
                <c:pt idx="126">
                  <c:v>-35</c:v>
                </c:pt>
                <c:pt idx="127">
                  <c:v>-42</c:v>
                </c:pt>
                <c:pt idx="128">
                  <c:v>-40</c:v>
                </c:pt>
                <c:pt idx="129">
                  <c:v>-40</c:v>
                </c:pt>
                <c:pt idx="130">
                  <c:v>-40</c:v>
                </c:pt>
                <c:pt idx="131">
                  <c:v>-41</c:v>
                </c:pt>
                <c:pt idx="132">
                  <c:v>-42</c:v>
                </c:pt>
                <c:pt idx="133">
                  <c:v>-39</c:v>
                </c:pt>
                <c:pt idx="134">
                  <c:v>-44</c:v>
                </c:pt>
                <c:pt idx="135">
                  <c:v>-39</c:v>
                </c:pt>
                <c:pt idx="136">
                  <c:v>-39</c:v>
                </c:pt>
                <c:pt idx="137">
                  <c:v>-38</c:v>
                </c:pt>
                <c:pt idx="138">
                  <c:v>-39</c:v>
                </c:pt>
                <c:pt idx="139">
                  <c:v>-39</c:v>
                </c:pt>
                <c:pt idx="140">
                  <c:v>-38</c:v>
                </c:pt>
                <c:pt idx="141">
                  <c:v>-42</c:v>
                </c:pt>
                <c:pt idx="142">
                  <c:v>-37</c:v>
                </c:pt>
                <c:pt idx="143">
                  <c:v>-38</c:v>
                </c:pt>
                <c:pt idx="144">
                  <c:v>-38</c:v>
                </c:pt>
                <c:pt idx="145">
                  <c:v>-39</c:v>
                </c:pt>
                <c:pt idx="146">
                  <c:v>-41</c:v>
                </c:pt>
                <c:pt idx="147">
                  <c:v>-40</c:v>
                </c:pt>
                <c:pt idx="148">
                  <c:v>-43</c:v>
                </c:pt>
                <c:pt idx="149">
                  <c:v>-38</c:v>
                </c:pt>
                <c:pt idx="150">
                  <c:v>-39</c:v>
                </c:pt>
                <c:pt idx="151">
                  <c:v>-39</c:v>
                </c:pt>
                <c:pt idx="152">
                  <c:v>-41</c:v>
                </c:pt>
                <c:pt idx="153">
                  <c:v>-42</c:v>
                </c:pt>
                <c:pt idx="154">
                  <c:v>-41</c:v>
                </c:pt>
                <c:pt idx="155">
                  <c:v>-44</c:v>
                </c:pt>
                <c:pt idx="156">
                  <c:v>-40</c:v>
                </c:pt>
                <c:pt idx="157">
                  <c:v>-42</c:v>
                </c:pt>
                <c:pt idx="158">
                  <c:v>-42</c:v>
                </c:pt>
                <c:pt idx="159">
                  <c:v>-43</c:v>
                </c:pt>
                <c:pt idx="160">
                  <c:v>-44</c:v>
                </c:pt>
                <c:pt idx="161">
                  <c:v>-43</c:v>
                </c:pt>
                <c:pt idx="162">
                  <c:v>-46</c:v>
                </c:pt>
                <c:pt idx="163">
                  <c:v>-43</c:v>
                </c:pt>
                <c:pt idx="164">
                  <c:v>-44</c:v>
                </c:pt>
                <c:pt idx="165">
                  <c:v>-44</c:v>
                </c:pt>
                <c:pt idx="166">
                  <c:v>-45</c:v>
                </c:pt>
                <c:pt idx="167">
                  <c:v>-46</c:v>
                </c:pt>
                <c:pt idx="168">
                  <c:v>-45</c:v>
                </c:pt>
                <c:pt idx="169">
                  <c:v>-48</c:v>
                </c:pt>
                <c:pt idx="170">
                  <c:v>-45</c:v>
                </c:pt>
                <c:pt idx="171">
                  <c:v>-47</c:v>
                </c:pt>
                <c:pt idx="172">
                  <c:v>-49</c:v>
                </c:pt>
                <c:pt idx="173">
                  <c:v>-50</c:v>
                </c:pt>
                <c:pt idx="174">
                  <c:v>-52</c:v>
                </c:pt>
                <c:pt idx="175">
                  <c:v>-50</c:v>
                </c:pt>
                <c:pt idx="176">
                  <c:v>-52</c:v>
                </c:pt>
                <c:pt idx="177">
                  <c:v>-50</c:v>
                </c:pt>
                <c:pt idx="178">
                  <c:v>-57</c:v>
                </c:pt>
                <c:pt idx="179">
                  <c:v>-51</c:v>
                </c:pt>
                <c:pt idx="180">
                  <c:v>-52</c:v>
                </c:pt>
                <c:pt idx="181">
                  <c:v>-54</c:v>
                </c:pt>
                <c:pt idx="182">
                  <c:v>-52</c:v>
                </c:pt>
                <c:pt idx="183">
                  <c:v>-50</c:v>
                </c:pt>
                <c:pt idx="184">
                  <c:v>-50</c:v>
                </c:pt>
                <c:pt idx="185">
                  <c:v>-52</c:v>
                </c:pt>
                <c:pt idx="186">
                  <c:v>-53</c:v>
                </c:pt>
                <c:pt idx="187">
                  <c:v>-54</c:v>
                </c:pt>
                <c:pt idx="188">
                  <c:v>-55</c:v>
                </c:pt>
                <c:pt idx="189">
                  <c:v>-51</c:v>
                </c:pt>
                <c:pt idx="190">
                  <c:v>-52</c:v>
                </c:pt>
                <c:pt idx="191">
                  <c:v>-50</c:v>
                </c:pt>
                <c:pt idx="192">
                  <c:v>-51</c:v>
                </c:pt>
                <c:pt idx="193">
                  <c:v>-51</c:v>
                </c:pt>
                <c:pt idx="194">
                  <c:v>-51</c:v>
                </c:pt>
                <c:pt idx="195">
                  <c:v>-51</c:v>
                </c:pt>
                <c:pt idx="196">
                  <c:v>-46</c:v>
                </c:pt>
                <c:pt idx="197">
                  <c:v>-45</c:v>
                </c:pt>
                <c:pt idx="198">
                  <c:v>-42</c:v>
                </c:pt>
                <c:pt idx="199">
                  <c:v>-40</c:v>
                </c:pt>
                <c:pt idx="200">
                  <c:v>-40</c:v>
                </c:pt>
                <c:pt idx="201">
                  <c:v>-41</c:v>
                </c:pt>
                <c:pt idx="202">
                  <c:v>-41</c:v>
                </c:pt>
                <c:pt idx="203">
                  <c:v>-38</c:v>
                </c:pt>
                <c:pt idx="204">
                  <c:v>-41</c:v>
                </c:pt>
                <c:pt idx="205">
                  <c:v>-36</c:v>
                </c:pt>
                <c:pt idx="206">
                  <c:v>-36</c:v>
                </c:pt>
                <c:pt idx="207">
                  <c:v>-36</c:v>
                </c:pt>
                <c:pt idx="208">
                  <c:v>-37</c:v>
                </c:pt>
                <c:pt idx="209">
                  <c:v>-37</c:v>
                </c:pt>
                <c:pt idx="210">
                  <c:v>-36</c:v>
                </c:pt>
                <c:pt idx="211">
                  <c:v>-40</c:v>
                </c:pt>
                <c:pt idx="212">
                  <c:v>-35</c:v>
                </c:pt>
                <c:pt idx="213">
                  <c:v>-35</c:v>
                </c:pt>
                <c:pt idx="214">
                  <c:v>-36</c:v>
                </c:pt>
                <c:pt idx="215">
                  <c:v>-38</c:v>
                </c:pt>
                <c:pt idx="216">
                  <c:v>-40</c:v>
                </c:pt>
                <c:pt idx="217">
                  <c:v>-40</c:v>
                </c:pt>
                <c:pt idx="218">
                  <c:v>-42</c:v>
                </c:pt>
                <c:pt idx="219">
                  <c:v>-36</c:v>
                </c:pt>
                <c:pt idx="220">
                  <c:v>-37</c:v>
                </c:pt>
                <c:pt idx="221">
                  <c:v>-39</c:v>
                </c:pt>
                <c:pt idx="222">
                  <c:v>-40</c:v>
                </c:pt>
                <c:pt idx="223">
                  <c:v>-39</c:v>
                </c:pt>
                <c:pt idx="224">
                  <c:v>-42</c:v>
                </c:pt>
                <c:pt idx="225">
                  <c:v>-45</c:v>
                </c:pt>
                <c:pt idx="226">
                  <c:v>-35</c:v>
                </c:pt>
                <c:pt idx="227">
                  <c:v>-36</c:v>
                </c:pt>
                <c:pt idx="228">
                  <c:v>-35</c:v>
                </c:pt>
                <c:pt idx="229">
                  <c:v>-36</c:v>
                </c:pt>
                <c:pt idx="230">
                  <c:v>-38</c:v>
                </c:pt>
                <c:pt idx="231">
                  <c:v>-43</c:v>
                </c:pt>
                <c:pt idx="232">
                  <c:v>-49</c:v>
                </c:pt>
                <c:pt idx="233">
                  <c:v>-33</c:v>
                </c:pt>
                <c:pt idx="234">
                  <c:v>-34</c:v>
                </c:pt>
                <c:pt idx="235">
                  <c:v>-35</c:v>
                </c:pt>
                <c:pt idx="236">
                  <c:v>-36</c:v>
                </c:pt>
                <c:pt idx="237">
                  <c:v>-35</c:v>
                </c:pt>
                <c:pt idx="238">
                  <c:v>-38</c:v>
                </c:pt>
                <c:pt idx="239">
                  <c:v>-43</c:v>
                </c:pt>
                <c:pt idx="240">
                  <c:v>-59</c:v>
                </c:pt>
                <c:pt idx="241">
                  <c:v>-35</c:v>
                </c:pt>
                <c:pt idx="242">
                  <c:v>-35</c:v>
                </c:pt>
                <c:pt idx="243">
                  <c:v>-36</c:v>
                </c:pt>
                <c:pt idx="244">
                  <c:v>-34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3D-4076-8D26-81B160751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028832"/>
        <c:axId val="1"/>
      </c:lineChart>
      <c:dateAx>
        <c:axId val="343028832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3028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1"/>
              <a:t>Lugares de trabajo</a:t>
            </a:r>
          </a:p>
        </c:rich>
      </c:tx>
      <c:layout>
        <c:manualLayout>
          <c:xMode val="edge"/>
          <c:yMode val="edge"/>
          <c:x val="2.396166666666669E-2"/>
          <c:y val="2.4901960784313726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6885694444444447E-2"/>
          <c:y val="0.13550816993464052"/>
          <c:w val="0.89548930555555539"/>
          <c:h val="0.77326764705882356"/>
        </c:manualLayout>
      </c:layout>
      <c:lineChart>
        <c:grouping val="standard"/>
        <c:varyColors val="0"/>
        <c:ser>
          <c:idx val="0"/>
          <c:order val="0"/>
          <c:tx>
            <c:strRef>
              <c:f>'4.1.1'!$G$13</c:f>
              <c:strCache>
                <c:ptCount val="1"/>
                <c:pt idx="0">
                  <c:v>Lugares de trabajo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'4.1.1'!$B$14:$B$258</c:f>
              <c:numCache>
                <c:formatCode>m/d/yyyy</c:formatCode>
                <c:ptCount val="245"/>
                <c:pt idx="0">
                  <c:v>43876</c:v>
                </c:pt>
                <c:pt idx="1">
                  <c:v>43877</c:v>
                </c:pt>
                <c:pt idx="2">
                  <c:v>43878</c:v>
                </c:pt>
                <c:pt idx="3">
                  <c:v>43879</c:v>
                </c:pt>
                <c:pt idx="4">
                  <c:v>43880</c:v>
                </c:pt>
                <c:pt idx="5">
                  <c:v>43881</c:v>
                </c:pt>
                <c:pt idx="6">
                  <c:v>43882</c:v>
                </c:pt>
                <c:pt idx="7">
                  <c:v>43883</c:v>
                </c:pt>
                <c:pt idx="8">
                  <c:v>43884</c:v>
                </c:pt>
                <c:pt idx="9">
                  <c:v>43885</c:v>
                </c:pt>
                <c:pt idx="10">
                  <c:v>43886</c:v>
                </c:pt>
                <c:pt idx="11">
                  <c:v>43887</c:v>
                </c:pt>
                <c:pt idx="12">
                  <c:v>43888</c:v>
                </c:pt>
                <c:pt idx="13">
                  <c:v>43889</c:v>
                </c:pt>
                <c:pt idx="14">
                  <c:v>43890</c:v>
                </c:pt>
                <c:pt idx="15">
                  <c:v>43891</c:v>
                </c:pt>
                <c:pt idx="16">
                  <c:v>43892</c:v>
                </c:pt>
                <c:pt idx="17">
                  <c:v>43893</c:v>
                </c:pt>
                <c:pt idx="18">
                  <c:v>43894</c:v>
                </c:pt>
                <c:pt idx="19">
                  <c:v>43895</c:v>
                </c:pt>
                <c:pt idx="20">
                  <c:v>43896</c:v>
                </c:pt>
                <c:pt idx="21">
                  <c:v>43897</c:v>
                </c:pt>
                <c:pt idx="22">
                  <c:v>43898</c:v>
                </c:pt>
                <c:pt idx="23">
                  <c:v>43899</c:v>
                </c:pt>
                <c:pt idx="24">
                  <c:v>43900</c:v>
                </c:pt>
                <c:pt idx="25">
                  <c:v>43901</c:v>
                </c:pt>
                <c:pt idx="26">
                  <c:v>43902</c:v>
                </c:pt>
                <c:pt idx="27">
                  <c:v>43903</c:v>
                </c:pt>
                <c:pt idx="28">
                  <c:v>43904</c:v>
                </c:pt>
                <c:pt idx="29">
                  <c:v>43905</c:v>
                </c:pt>
                <c:pt idx="30">
                  <c:v>43906</c:v>
                </c:pt>
                <c:pt idx="31">
                  <c:v>43907</c:v>
                </c:pt>
                <c:pt idx="32">
                  <c:v>43908</c:v>
                </c:pt>
                <c:pt idx="33">
                  <c:v>43909</c:v>
                </c:pt>
                <c:pt idx="34">
                  <c:v>43910</c:v>
                </c:pt>
                <c:pt idx="35">
                  <c:v>43911</c:v>
                </c:pt>
                <c:pt idx="36">
                  <c:v>43912</c:v>
                </c:pt>
                <c:pt idx="37">
                  <c:v>43913</c:v>
                </c:pt>
                <c:pt idx="38">
                  <c:v>43914</c:v>
                </c:pt>
                <c:pt idx="39">
                  <c:v>43915</c:v>
                </c:pt>
                <c:pt idx="40">
                  <c:v>43916</c:v>
                </c:pt>
                <c:pt idx="41">
                  <c:v>43917</c:v>
                </c:pt>
                <c:pt idx="42">
                  <c:v>43918</c:v>
                </c:pt>
                <c:pt idx="43">
                  <c:v>43919</c:v>
                </c:pt>
                <c:pt idx="44">
                  <c:v>43920</c:v>
                </c:pt>
                <c:pt idx="45">
                  <c:v>43921</c:v>
                </c:pt>
                <c:pt idx="46">
                  <c:v>43922</c:v>
                </c:pt>
                <c:pt idx="47">
                  <c:v>43923</c:v>
                </c:pt>
                <c:pt idx="48">
                  <c:v>43924</c:v>
                </c:pt>
                <c:pt idx="49">
                  <c:v>43925</c:v>
                </c:pt>
                <c:pt idx="50">
                  <c:v>43926</c:v>
                </c:pt>
                <c:pt idx="51">
                  <c:v>43927</c:v>
                </c:pt>
                <c:pt idx="52">
                  <c:v>43928</c:v>
                </c:pt>
                <c:pt idx="53">
                  <c:v>43929</c:v>
                </c:pt>
                <c:pt idx="54">
                  <c:v>43930</c:v>
                </c:pt>
                <c:pt idx="55">
                  <c:v>43931</c:v>
                </c:pt>
                <c:pt idx="56">
                  <c:v>43932</c:v>
                </c:pt>
                <c:pt idx="57">
                  <c:v>43933</c:v>
                </c:pt>
                <c:pt idx="58">
                  <c:v>43934</c:v>
                </c:pt>
                <c:pt idx="59">
                  <c:v>43935</c:v>
                </c:pt>
                <c:pt idx="60">
                  <c:v>43936</c:v>
                </c:pt>
                <c:pt idx="61">
                  <c:v>43937</c:v>
                </c:pt>
                <c:pt idx="62">
                  <c:v>43938</c:v>
                </c:pt>
                <c:pt idx="63">
                  <c:v>43939</c:v>
                </c:pt>
                <c:pt idx="64">
                  <c:v>43940</c:v>
                </c:pt>
                <c:pt idx="65">
                  <c:v>43941</c:v>
                </c:pt>
                <c:pt idx="66">
                  <c:v>43942</c:v>
                </c:pt>
                <c:pt idx="67">
                  <c:v>43943</c:v>
                </c:pt>
                <c:pt idx="68">
                  <c:v>43944</c:v>
                </c:pt>
                <c:pt idx="69">
                  <c:v>43945</c:v>
                </c:pt>
                <c:pt idx="70">
                  <c:v>43946</c:v>
                </c:pt>
                <c:pt idx="71">
                  <c:v>43947</c:v>
                </c:pt>
                <c:pt idx="72">
                  <c:v>43948</c:v>
                </c:pt>
                <c:pt idx="73">
                  <c:v>43949</c:v>
                </c:pt>
                <c:pt idx="74">
                  <c:v>43950</c:v>
                </c:pt>
                <c:pt idx="75">
                  <c:v>43951</c:v>
                </c:pt>
                <c:pt idx="76">
                  <c:v>43952</c:v>
                </c:pt>
                <c:pt idx="77">
                  <c:v>43953</c:v>
                </c:pt>
                <c:pt idx="78">
                  <c:v>43954</c:v>
                </c:pt>
                <c:pt idx="79">
                  <c:v>43955</c:v>
                </c:pt>
                <c:pt idx="80">
                  <c:v>43956</c:v>
                </c:pt>
                <c:pt idx="81">
                  <c:v>43957</c:v>
                </c:pt>
                <c:pt idx="82">
                  <c:v>43958</c:v>
                </c:pt>
                <c:pt idx="83">
                  <c:v>43959</c:v>
                </c:pt>
                <c:pt idx="84">
                  <c:v>43960</c:v>
                </c:pt>
                <c:pt idx="85">
                  <c:v>43961</c:v>
                </c:pt>
                <c:pt idx="86">
                  <c:v>43962</c:v>
                </c:pt>
                <c:pt idx="87">
                  <c:v>43963</c:v>
                </c:pt>
                <c:pt idx="88">
                  <c:v>43964</c:v>
                </c:pt>
                <c:pt idx="89">
                  <c:v>43965</c:v>
                </c:pt>
                <c:pt idx="90">
                  <c:v>43966</c:v>
                </c:pt>
                <c:pt idx="91">
                  <c:v>43967</c:v>
                </c:pt>
                <c:pt idx="92">
                  <c:v>43968</c:v>
                </c:pt>
                <c:pt idx="93">
                  <c:v>43969</c:v>
                </c:pt>
                <c:pt idx="94">
                  <c:v>43970</c:v>
                </c:pt>
                <c:pt idx="95">
                  <c:v>43971</c:v>
                </c:pt>
                <c:pt idx="96">
                  <c:v>43972</c:v>
                </c:pt>
                <c:pt idx="97">
                  <c:v>43973</c:v>
                </c:pt>
                <c:pt idx="98">
                  <c:v>43974</c:v>
                </c:pt>
                <c:pt idx="99">
                  <c:v>43975</c:v>
                </c:pt>
                <c:pt idx="100">
                  <c:v>43976</c:v>
                </c:pt>
                <c:pt idx="101">
                  <c:v>43977</c:v>
                </c:pt>
                <c:pt idx="102">
                  <c:v>43978</c:v>
                </c:pt>
                <c:pt idx="103">
                  <c:v>43979</c:v>
                </c:pt>
                <c:pt idx="104">
                  <c:v>43980</c:v>
                </c:pt>
                <c:pt idx="105">
                  <c:v>43981</c:v>
                </c:pt>
                <c:pt idx="106">
                  <c:v>43982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43988</c:v>
                </c:pt>
                <c:pt idx="113">
                  <c:v>43989</c:v>
                </c:pt>
                <c:pt idx="114">
                  <c:v>43990</c:v>
                </c:pt>
                <c:pt idx="115">
                  <c:v>43991</c:v>
                </c:pt>
                <c:pt idx="116">
                  <c:v>43992</c:v>
                </c:pt>
                <c:pt idx="117">
                  <c:v>43993</c:v>
                </c:pt>
                <c:pt idx="118">
                  <c:v>43994</c:v>
                </c:pt>
                <c:pt idx="119">
                  <c:v>43995</c:v>
                </c:pt>
                <c:pt idx="120">
                  <c:v>43996</c:v>
                </c:pt>
                <c:pt idx="121">
                  <c:v>43997</c:v>
                </c:pt>
                <c:pt idx="122">
                  <c:v>43998</c:v>
                </c:pt>
                <c:pt idx="123">
                  <c:v>43999</c:v>
                </c:pt>
                <c:pt idx="124">
                  <c:v>44000</c:v>
                </c:pt>
                <c:pt idx="125">
                  <c:v>44001</c:v>
                </c:pt>
                <c:pt idx="126">
                  <c:v>44002</c:v>
                </c:pt>
                <c:pt idx="127">
                  <c:v>44003</c:v>
                </c:pt>
                <c:pt idx="128">
                  <c:v>44004</c:v>
                </c:pt>
                <c:pt idx="129">
                  <c:v>44005</c:v>
                </c:pt>
                <c:pt idx="130">
                  <c:v>44006</c:v>
                </c:pt>
                <c:pt idx="131">
                  <c:v>44007</c:v>
                </c:pt>
                <c:pt idx="132">
                  <c:v>44008</c:v>
                </c:pt>
                <c:pt idx="133">
                  <c:v>44009</c:v>
                </c:pt>
                <c:pt idx="134">
                  <c:v>44010</c:v>
                </c:pt>
                <c:pt idx="135">
                  <c:v>44011</c:v>
                </c:pt>
                <c:pt idx="136">
                  <c:v>44012</c:v>
                </c:pt>
                <c:pt idx="137">
                  <c:v>44013</c:v>
                </c:pt>
                <c:pt idx="138">
                  <c:v>44014</c:v>
                </c:pt>
                <c:pt idx="139">
                  <c:v>44015</c:v>
                </c:pt>
                <c:pt idx="140">
                  <c:v>44016</c:v>
                </c:pt>
                <c:pt idx="141">
                  <c:v>44017</c:v>
                </c:pt>
                <c:pt idx="142">
                  <c:v>44018</c:v>
                </c:pt>
                <c:pt idx="143">
                  <c:v>44019</c:v>
                </c:pt>
                <c:pt idx="144">
                  <c:v>44020</c:v>
                </c:pt>
                <c:pt idx="145">
                  <c:v>44021</c:v>
                </c:pt>
                <c:pt idx="146">
                  <c:v>44022</c:v>
                </c:pt>
                <c:pt idx="147">
                  <c:v>44023</c:v>
                </c:pt>
                <c:pt idx="148">
                  <c:v>44024</c:v>
                </c:pt>
                <c:pt idx="149">
                  <c:v>44025</c:v>
                </c:pt>
                <c:pt idx="150">
                  <c:v>44026</c:v>
                </c:pt>
                <c:pt idx="151">
                  <c:v>44027</c:v>
                </c:pt>
                <c:pt idx="152">
                  <c:v>44028</c:v>
                </c:pt>
                <c:pt idx="153">
                  <c:v>44029</c:v>
                </c:pt>
                <c:pt idx="154">
                  <c:v>44030</c:v>
                </c:pt>
                <c:pt idx="155">
                  <c:v>44031</c:v>
                </c:pt>
                <c:pt idx="156">
                  <c:v>44032</c:v>
                </c:pt>
                <c:pt idx="157">
                  <c:v>44033</c:v>
                </c:pt>
                <c:pt idx="158">
                  <c:v>44034</c:v>
                </c:pt>
                <c:pt idx="159">
                  <c:v>44035</c:v>
                </c:pt>
                <c:pt idx="160">
                  <c:v>44036</c:v>
                </c:pt>
                <c:pt idx="161">
                  <c:v>44037</c:v>
                </c:pt>
                <c:pt idx="162">
                  <c:v>44038</c:v>
                </c:pt>
                <c:pt idx="163">
                  <c:v>44039</c:v>
                </c:pt>
                <c:pt idx="164">
                  <c:v>44040</c:v>
                </c:pt>
                <c:pt idx="165">
                  <c:v>44041</c:v>
                </c:pt>
                <c:pt idx="166">
                  <c:v>44042</c:v>
                </c:pt>
                <c:pt idx="167">
                  <c:v>44043</c:v>
                </c:pt>
                <c:pt idx="168">
                  <c:v>44044</c:v>
                </c:pt>
                <c:pt idx="169">
                  <c:v>44045</c:v>
                </c:pt>
                <c:pt idx="170">
                  <c:v>44046</c:v>
                </c:pt>
                <c:pt idx="171">
                  <c:v>44047</c:v>
                </c:pt>
                <c:pt idx="172">
                  <c:v>44048</c:v>
                </c:pt>
                <c:pt idx="173">
                  <c:v>44049</c:v>
                </c:pt>
                <c:pt idx="174">
                  <c:v>44050</c:v>
                </c:pt>
                <c:pt idx="175">
                  <c:v>44051</c:v>
                </c:pt>
                <c:pt idx="176">
                  <c:v>44052</c:v>
                </c:pt>
                <c:pt idx="177">
                  <c:v>44053</c:v>
                </c:pt>
                <c:pt idx="178">
                  <c:v>44054</c:v>
                </c:pt>
                <c:pt idx="179">
                  <c:v>44055</c:v>
                </c:pt>
                <c:pt idx="180">
                  <c:v>44056</c:v>
                </c:pt>
                <c:pt idx="181">
                  <c:v>44057</c:v>
                </c:pt>
                <c:pt idx="182">
                  <c:v>44058</c:v>
                </c:pt>
                <c:pt idx="183">
                  <c:v>44059</c:v>
                </c:pt>
                <c:pt idx="184">
                  <c:v>44060</c:v>
                </c:pt>
                <c:pt idx="185">
                  <c:v>44061</c:v>
                </c:pt>
                <c:pt idx="186">
                  <c:v>44062</c:v>
                </c:pt>
                <c:pt idx="187">
                  <c:v>44063</c:v>
                </c:pt>
                <c:pt idx="188">
                  <c:v>44064</c:v>
                </c:pt>
                <c:pt idx="189">
                  <c:v>44065</c:v>
                </c:pt>
                <c:pt idx="190">
                  <c:v>44066</c:v>
                </c:pt>
                <c:pt idx="191">
                  <c:v>44067</c:v>
                </c:pt>
                <c:pt idx="192">
                  <c:v>44068</c:v>
                </c:pt>
                <c:pt idx="193">
                  <c:v>44069</c:v>
                </c:pt>
                <c:pt idx="194">
                  <c:v>44070</c:v>
                </c:pt>
                <c:pt idx="195">
                  <c:v>44071</c:v>
                </c:pt>
                <c:pt idx="196">
                  <c:v>44072</c:v>
                </c:pt>
                <c:pt idx="197">
                  <c:v>44073</c:v>
                </c:pt>
                <c:pt idx="198">
                  <c:v>44074</c:v>
                </c:pt>
                <c:pt idx="199">
                  <c:v>44075</c:v>
                </c:pt>
                <c:pt idx="200">
                  <c:v>44076</c:v>
                </c:pt>
                <c:pt idx="201">
                  <c:v>44077</c:v>
                </c:pt>
                <c:pt idx="202">
                  <c:v>44078</c:v>
                </c:pt>
                <c:pt idx="203">
                  <c:v>44079</c:v>
                </c:pt>
                <c:pt idx="204">
                  <c:v>44080</c:v>
                </c:pt>
                <c:pt idx="205">
                  <c:v>44081</c:v>
                </c:pt>
                <c:pt idx="206">
                  <c:v>44082</c:v>
                </c:pt>
                <c:pt idx="207">
                  <c:v>44083</c:v>
                </c:pt>
                <c:pt idx="208">
                  <c:v>44084</c:v>
                </c:pt>
                <c:pt idx="209">
                  <c:v>44085</c:v>
                </c:pt>
                <c:pt idx="210">
                  <c:v>44086</c:v>
                </c:pt>
                <c:pt idx="211">
                  <c:v>44087</c:v>
                </c:pt>
                <c:pt idx="212">
                  <c:v>44088</c:v>
                </c:pt>
                <c:pt idx="213">
                  <c:v>44089</c:v>
                </c:pt>
                <c:pt idx="214">
                  <c:v>44090</c:v>
                </c:pt>
                <c:pt idx="215">
                  <c:v>44091</c:v>
                </c:pt>
                <c:pt idx="216">
                  <c:v>44092</c:v>
                </c:pt>
                <c:pt idx="217">
                  <c:v>44093</c:v>
                </c:pt>
                <c:pt idx="218">
                  <c:v>44094</c:v>
                </c:pt>
                <c:pt idx="219">
                  <c:v>44095</c:v>
                </c:pt>
                <c:pt idx="220">
                  <c:v>44096</c:v>
                </c:pt>
                <c:pt idx="221">
                  <c:v>44097</c:v>
                </c:pt>
                <c:pt idx="222">
                  <c:v>44098</c:v>
                </c:pt>
                <c:pt idx="223">
                  <c:v>44099</c:v>
                </c:pt>
                <c:pt idx="224">
                  <c:v>44100</c:v>
                </c:pt>
                <c:pt idx="225">
                  <c:v>44101</c:v>
                </c:pt>
                <c:pt idx="226">
                  <c:v>44102</c:v>
                </c:pt>
                <c:pt idx="227">
                  <c:v>44103</c:v>
                </c:pt>
                <c:pt idx="228">
                  <c:v>44104</c:v>
                </c:pt>
                <c:pt idx="229">
                  <c:v>44105</c:v>
                </c:pt>
                <c:pt idx="230">
                  <c:v>44106</c:v>
                </c:pt>
                <c:pt idx="231">
                  <c:v>44107</c:v>
                </c:pt>
                <c:pt idx="232">
                  <c:v>44108</c:v>
                </c:pt>
                <c:pt idx="233">
                  <c:v>44109</c:v>
                </c:pt>
                <c:pt idx="234">
                  <c:v>44110</c:v>
                </c:pt>
                <c:pt idx="235">
                  <c:v>44111</c:v>
                </c:pt>
                <c:pt idx="236">
                  <c:v>44112</c:v>
                </c:pt>
                <c:pt idx="237">
                  <c:v>44113</c:v>
                </c:pt>
                <c:pt idx="238">
                  <c:v>44114</c:v>
                </c:pt>
                <c:pt idx="239">
                  <c:v>44115</c:v>
                </c:pt>
                <c:pt idx="240">
                  <c:v>44116</c:v>
                </c:pt>
                <c:pt idx="241">
                  <c:v>44117</c:v>
                </c:pt>
                <c:pt idx="242">
                  <c:v>44118</c:v>
                </c:pt>
                <c:pt idx="243">
                  <c:v>44119</c:v>
                </c:pt>
                <c:pt idx="244">
                  <c:v>44120</c:v>
                </c:pt>
              </c:numCache>
            </c:numRef>
          </c:cat>
          <c:val>
            <c:numRef>
              <c:f>'4.1.1'!$G$14:$G$258</c:f>
              <c:numCache>
                <c:formatCode>General</c:formatCode>
                <c:ptCount val="245"/>
                <c:pt idx="0">
                  <c:v>-1</c:v>
                </c:pt>
                <c:pt idx="1">
                  <c:v>0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  <c:pt idx="6">
                  <c:v>4</c:v>
                </c:pt>
                <c:pt idx="7">
                  <c:v>1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3</c:v>
                </c:pt>
                <c:pt idx="13">
                  <c:v>-12</c:v>
                </c:pt>
                <c:pt idx="14">
                  <c:v>-2</c:v>
                </c:pt>
                <c:pt idx="15">
                  <c:v>1</c:v>
                </c:pt>
                <c:pt idx="16">
                  <c:v>-15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1</c:v>
                </c:pt>
                <c:pt idx="21">
                  <c:v>-1</c:v>
                </c:pt>
                <c:pt idx="22">
                  <c:v>-1</c:v>
                </c:pt>
                <c:pt idx="23">
                  <c:v>1</c:v>
                </c:pt>
                <c:pt idx="24">
                  <c:v>-1</c:v>
                </c:pt>
                <c:pt idx="25">
                  <c:v>-21</c:v>
                </c:pt>
                <c:pt idx="26">
                  <c:v>-28</c:v>
                </c:pt>
                <c:pt idx="27">
                  <c:v>-37</c:v>
                </c:pt>
                <c:pt idx="28">
                  <c:v>-46</c:v>
                </c:pt>
                <c:pt idx="29">
                  <c:v>-53</c:v>
                </c:pt>
                <c:pt idx="30">
                  <c:v>-65</c:v>
                </c:pt>
                <c:pt idx="31">
                  <c:v>-69</c:v>
                </c:pt>
                <c:pt idx="32">
                  <c:v>-71</c:v>
                </c:pt>
                <c:pt idx="33">
                  <c:v>-73</c:v>
                </c:pt>
                <c:pt idx="34">
                  <c:v>-73</c:v>
                </c:pt>
                <c:pt idx="35">
                  <c:v>-66</c:v>
                </c:pt>
                <c:pt idx="36">
                  <c:v>-66</c:v>
                </c:pt>
                <c:pt idx="37">
                  <c:v>-75</c:v>
                </c:pt>
                <c:pt idx="38">
                  <c:v>-76</c:v>
                </c:pt>
                <c:pt idx="39">
                  <c:v>-77</c:v>
                </c:pt>
                <c:pt idx="40">
                  <c:v>-77</c:v>
                </c:pt>
                <c:pt idx="41">
                  <c:v>-77</c:v>
                </c:pt>
                <c:pt idx="42">
                  <c:v>-68</c:v>
                </c:pt>
                <c:pt idx="43">
                  <c:v>-65</c:v>
                </c:pt>
                <c:pt idx="44">
                  <c:v>-82</c:v>
                </c:pt>
                <c:pt idx="45">
                  <c:v>-83</c:v>
                </c:pt>
                <c:pt idx="46">
                  <c:v>-83</c:v>
                </c:pt>
                <c:pt idx="47">
                  <c:v>-83</c:v>
                </c:pt>
                <c:pt idx="48">
                  <c:v>-82</c:v>
                </c:pt>
                <c:pt idx="49">
                  <c:v>-69</c:v>
                </c:pt>
                <c:pt idx="50">
                  <c:v>-69</c:v>
                </c:pt>
                <c:pt idx="51">
                  <c:v>-82</c:v>
                </c:pt>
                <c:pt idx="52">
                  <c:v>-82</c:v>
                </c:pt>
                <c:pt idx="53">
                  <c:v>-82</c:v>
                </c:pt>
                <c:pt idx="54">
                  <c:v>-92</c:v>
                </c:pt>
                <c:pt idx="55">
                  <c:v>-92</c:v>
                </c:pt>
                <c:pt idx="56">
                  <c:v>-68</c:v>
                </c:pt>
                <c:pt idx="57">
                  <c:v>-68</c:v>
                </c:pt>
                <c:pt idx="58">
                  <c:v>-78</c:v>
                </c:pt>
                <c:pt idx="59">
                  <c:v>-77</c:v>
                </c:pt>
                <c:pt idx="60">
                  <c:v>-77</c:v>
                </c:pt>
                <c:pt idx="61">
                  <c:v>-77</c:v>
                </c:pt>
                <c:pt idx="62">
                  <c:v>-76</c:v>
                </c:pt>
                <c:pt idx="63">
                  <c:v>-66</c:v>
                </c:pt>
                <c:pt idx="64">
                  <c:v>-67</c:v>
                </c:pt>
                <c:pt idx="65">
                  <c:v>-75</c:v>
                </c:pt>
                <c:pt idx="66">
                  <c:v>-76</c:v>
                </c:pt>
                <c:pt idx="67">
                  <c:v>-75</c:v>
                </c:pt>
                <c:pt idx="68">
                  <c:v>-75</c:v>
                </c:pt>
                <c:pt idx="69">
                  <c:v>-74</c:v>
                </c:pt>
                <c:pt idx="70">
                  <c:v>-65</c:v>
                </c:pt>
                <c:pt idx="71">
                  <c:v>-65</c:v>
                </c:pt>
                <c:pt idx="72">
                  <c:v>-73</c:v>
                </c:pt>
                <c:pt idx="73">
                  <c:v>-74</c:v>
                </c:pt>
                <c:pt idx="74">
                  <c:v>-73</c:v>
                </c:pt>
                <c:pt idx="75">
                  <c:v>-73</c:v>
                </c:pt>
                <c:pt idx="76">
                  <c:v>-91</c:v>
                </c:pt>
                <c:pt idx="77">
                  <c:v>-64</c:v>
                </c:pt>
                <c:pt idx="78">
                  <c:v>-57</c:v>
                </c:pt>
                <c:pt idx="79">
                  <c:v>-69</c:v>
                </c:pt>
                <c:pt idx="80">
                  <c:v>-69</c:v>
                </c:pt>
                <c:pt idx="81">
                  <c:v>-69</c:v>
                </c:pt>
                <c:pt idx="82">
                  <c:v>-69</c:v>
                </c:pt>
                <c:pt idx="83">
                  <c:v>-68</c:v>
                </c:pt>
                <c:pt idx="84">
                  <c:v>-54</c:v>
                </c:pt>
                <c:pt idx="85">
                  <c:v>-56</c:v>
                </c:pt>
                <c:pt idx="86">
                  <c:v>-65</c:v>
                </c:pt>
                <c:pt idx="87">
                  <c:v>-66</c:v>
                </c:pt>
                <c:pt idx="88">
                  <c:v>-65</c:v>
                </c:pt>
                <c:pt idx="89">
                  <c:v>-67</c:v>
                </c:pt>
                <c:pt idx="90">
                  <c:v>-80</c:v>
                </c:pt>
                <c:pt idx="91">
                  <c:v>-51</c:v>
                </c:pt>
                <c:pt idx="92">
                  <c:v>-51</c:v>
                </c:pt>
                <c:pt idx="93">
                  <c:v>-62</c:v>
                </c:pt>
                <c:pt idx="94">
                  <c:v>-63</c:v>
                </c:pt>
                <c:pt idx="95">
                  <c:v>-63</c:v>
                </c:pt>
                <c:pt idx="96">
                  <c:v>-63</c:v>
                </c:pt>
                <c:pt idx="97">
                  <c:v>-61</c:v>
                </c:pt>
                <c:pt idx="98">
                  <c:v>-42</c:v>
                </c:pt>
                <c:pt idx="99">
                  <c:v>-44</c:v>
                </c:pt>
                <c:pt idx="100">
                  <c:v>-58</c:v>
                </c:pt>
                <c:pt idx="101">
                  <c:v>-57</c:v>
                </c:pt>
                <c:pt idx="102">
                  <c:v>-56</c:v>
                </c:pt>
                <c:pt idx="103">
                  <c:v>-56</c:v>
                </c:pt>
                <c:pt idx="104">
                  <c:v>-55</c:v>
                </c:pt>
                <c:pt idx="105">
                  <c:v>-23</c:v>
                </c:pt>
                <c:pt idx="106">
                  <c:v>-24</c:v>
                </c:pt>
                <c:pt idx="107">
                  <c:v>-53</c:v>
                </c:pt>
                <c:pt idx="108">
                  <c:v>-53</c:v>
                </c:pt>
                <c:pt idx="109">
                  <c:v>-53</c:v>
                </c:pt>
                <c:pt idx="110">
                  <c:v>-54</c:v>
                </c:pt>
                <c:pt idx="111">
                  <c:v>-51</c:v>
                </c:pt>
                <c:pt idx="112">
                  <c:v>-19</c:v>
                </c:pt>
                <c:pt idx="113">
                  <c:v>-20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-48</c:v>
                </c:pt>
                <c:pt idx="119">
                  <c:v>-10</c:v>
                </c:pt>
                <c:pt idx="120">
                  <c:v>-6</c:v>
                </c:pt>
                <c:pt idx="121">
                  <c:v>-47</c:v>
                </c:pt>
                <c:pt idx="122">
                  <c:v>-47</c:v>
                </c:pt>
                <c:pt idx="123">
                  <c:v>-47</c:v>
                </c:pt>
                <c:pt idx="124">
                  <c:v>-47</c:v>
                </c:pt>
                <c:pt idx="125">
                  <c:v>-45</c:v>
                </c:pt>
                <c:pt idx="126">
                  <c:v>-6</c:v>
                </c:pt>
                <c:pt idx="127">
                  <c:v>-2</c:v>
                </c:pt>
                <c:pt idx="128">
                  <c:v>-48</c:v>
                </c:pt>
                <c:pt idx="129">
                  <c:v>-48</c:v>
                </c:pt>
                <c:pt idx="130">
                  <c:v>-44</c:v>
                </c:pt>
                <c:pt idx="131">
                  <c:v>-45</c:v>
                </c:pt>
                <c:pt idx="132">
                  <c:v>-44</c:v>
                </c:pt>
                <c:pt idx="133">
                  <c:v>-10</c:v>
                </c:pt>
                <c:pt idx="134">
                  <c:v>12</c:v>
                </c:pt>
                <c:pt idx="135">
                  <c:v>-42</c:v>
                </c:pt>
                <c:pt idx="136">
                  <c:v>-42</c:v>
                </c:pt>
                <c:pt idx="137">
                  <c:v>-43</c:v>
                </c:pt>
                <c:pt idx="138">
                  <c:v>-43</c:v>
                </c:pt>
                <c:pt idx="139">
                  <c:v>-42</c:v>
                </c:pt>
                <c:pt idx="140">
                  <c:v>-3</c:v>
                </c:pt>
                <c:pt idx="141">
                  <c:v>5</c:v>
                </c:pt>
                <c:pt idx="142">
                  <c:v>-44</c:v>
                </c:pt>
                <c:pt idx="143">
                  <c:v>-44</c:v>
                </c:pt>
                <c:pt idx="144">
                  <c:v>-42</c:v>
                </c:pt>
                <c:pt idx="145">
                  <c:v>-42</c:v>
                </c:pt>
                <c:pt idx="146">
                  <c:v>-41</c:v>
                </c:pt>
                <c:pt idx="147">
                  <c:v>3</c:v>
                </c:pt>
                <c:pt idx="148">
                  <c:v>13</c:v>
                </c:pt>
                <c:pt idx="149">
                  <c:v>-42</c:v>
                </c:pt>
                <c:pt idx="150">
                  <c:v>-43</c:v>
                </c:pt>
                <c:pt idx="151">
                  <c:v>-40</c:v>
                </c:pt>
                <c:pt idx="152">
                  <c:v>-42</c:v>
                </c:pt>
                <c:pt idx="153">
                  <c:v>-41</c:v>
                </c:pt>
                <c:pt idx="154">
                  <c:v>4</c:v>
                </c:pt>
                <c:pt idx="155">
                  <c:v>16</c:v>
                </c:pt>
                <c:pt idx="156">
                  <c:v>-44</c:v>
                </c:pt>
                <c:pt idx="157">
                  <c:v>-44</c:v>
                </c:pt>
                <c:pt idx="158">
                  <c:v>-41</c:v>
                </c:pt>
                <c:pt idx="159">
                  <c:v>-41</c:v>
                </c:pt>
                <c:pt idx="160">
                  <c:v>-40</c:v>
                </c:pt>
                <c:pt idx="161">
                  <c:v>5</c:v>
                </c:pt>
                <c:pt idx="162">
                  <c:v>20</c:v>
                </c:pt>
                <c:pt idx="163">
                  <c:v>-45</c:v>
                </c:pt>
                <c:pt idx="164">
                  <c:v>-43</c:v>
                </c:pt>
                <c:pt idx="165">
                  <c:v>-43</c:v>
                </c:pt>
                <c:pt idx="166">
                  <c:v>-44</c:v>
                </c:pt>
                <c:pt idx="167">
                  <c:v>-43</c:v>
                </c:pt>
                <c:pt idx="168">
                  <c:v>2</c:v>
                </c:pt>
                <c:pt idx="169">
                  <c:v>16</c:v>
                </c:pt>
                <c:pt idx="170">
                  <c:v>-51</c:v>
                </c:pt>
                <c:pt idx="171">
                  <c:v>-51</c:v>
                </c:pt>
                <c:pt idx="172">
                  <c:v>-50</c:v>
                </c:pt>
                <c:pt idx="173">
                  <c:v>-51</c:v>
                </c:pt>
                <c:pt idx="174">
                  <c:v>-50</c:v>
                </c:pt>
                <c:pt idx="175">
                  <c:v>0</c:v>
                </c:pt>
                <c:pt idx="176">
                  <c:v>17</c:v>
                </c:pt>
                <c:pt idx="177">
                  <c:v>-54</c:v>
                </c:pt>
                <c:pt idx="178">
                  <c:v>-56</c:v>
                </c:pt>
                <c:pt idx="179">
                  <c:v>-53</c:v>
                </c:pt>
                <c:pt idx="180">
                  <c:v>-54</c:v>
                </c:pt>
                <c:pt idx="181">
                  <c:v>-53</c:v>
                </c:pt>
                <c:pt idx="182">
                  <c:v>-13</c:v>
                </c:pt>
                <c:pt idx="183">
                  <c:v>16</c:v>
                </c:pt>
                <c:pt idx="184">
                  <c:v>-56</c:v>
                </c:pt>
                <c:pt idx="185">
                  <c:v>-54</c:v>
                </c:pt>
                <c:pt idx="186">
                  <c:v>-54</c:v>
                </c:pt>
                <c:pt idx="187">
                  <c:v>-55</c:v>
                </c:pt>
                <c:pt idx="188">
                  <c:v>-54</c:v>
                </c:pt>
                <c:pt idx="189">
                  <c:v>-5</c:v>
                </c:pt>
                <c:pt idx="190">
                  <c:v>14</c:v>
                </c:pt>
                <c:pt idx="191">
                  <c:v>-53</c:v>
                </c:pt>
                <c:pt idx="192">
                  <c:v>-53</c:v>
                </c:pt>
                <c:pt idx="193">
                  <c:v>-52</c:v>
                </c:pt>
                <c:pt idx="194">
                  <c:v>-52</c:v>
                </c:pt>
                <c:pt idx="195">
                  <c:v>-51</c:v>
                </c:pt>
                <c:pt idx="196">
                  <c:v>-10</c:v>
                </c:pt>
                <c:pt idx="197">
                  <c:v>2</c:v>
                </c:pt>
                <c:pt idx="198">
                  <c:v>-51</c:v>
                </c:pt>
                <c:pt idx="199">
                  <c:v>-48</c:v>
                </c:pt>
                <c:pt idx="200">
                  <c:v>-48</c:v>
                </c:pt>
                <c:pt idx="201">
                  <c:v>-48</c:v>
                </c:pt>
                <c:pt idx="202">
                  <c:v>-46</c:v>
                </c:pt>
                <c:pt idx="203">
                  <c:v>-14</c:v>
                </c:pt>
                <c:pt idx="204">
                  <c:v>-6</c:v>
                </c:pt>
                <c:pt idx="205">
                  <c:v>-48</c:v>
                </c:pt>
                <c:pt idx="206">
                  <c:v>-49</c:v>
                </c:pt>
                <c:pt idx="207">
                  <c:v>-46</c:v>
                </c:pt>
                <c:pt idx="208">
                  <c:v>-47</c:v>
                </c:pt>
                <c:pt idx="209">
                  <c:v>-45</c:v>
                </c:pt>
                <c:pt idx="210">
                  <c:v>-15</c:v>
                </c:pt>
                <c:pt idx="211">
                  <c:v>-9</c:v>
                </c:pt>
                <c:pt idx="212">
                  <c:v>-45</c:v>
                </c:pt>
                <c:pt idx="213">
                  <c:v>-44</c:v>
                </c:pt>
                <c:pt idx="214">
                  <c:v>-43</c:v>
                </c:pt>
                <c:pt idx="215">
                  <c:v>-45</c:v>
                </c:pt>
                <c:pt idx="216">
                  <c:v>-43</c:v>
                </c:pt>
                <c:pt idx="217">
                  <c:v>-19</c:v>
                </c:pt>
                <c:pt idx="218">
                  <c:v>-13</c:v>
                </c:pt>
                <c:pt idx="219">
                  <c:v>-45</c:v>
                </c:pt>
                <c:pt idx="220">
                  <c:v>-44</c:v>
                </c:pt>
                <c:pt idx="221">
                  <c:v>-43</c:v>
                </c:pt>
                <c:pt idx="222">
                  <c:v>-43</c:v>
                </c:pt>
                <c:pt idx="223">
                  <c:v>-41</c:v>
                </c:pt>
                <c:pt idx="224">
                  <c:v>-18</c:v>
                </c:pt>
                <c:pt idx="225">
                  <c:v>-14</c:v>
                </c:pt>
                <c:pt idx="226">
                  <c:v>-41</c:v>
                </c:pt>
                <c:pt idx="227">
                  <c:v>-41</c:v>
                </c:pt>
                <c:pt idx="228">
                  <c:v>-41</c:v>
                </c:pt>
                <c:pt idx="229">
                  <c:v>-38</c:v>
                </c:pt>
                <c:pt idx="230">
                  <c:v>-38</c:v>
                </c:pt>
                <c:pt idx="231">
                  <c:v>-20</c:v>
                </c:pt>
                <c:pt idx="232">
                  <c:v>-19</c:v>
                </c:pt>
                <c:pt idx="233">
                  <c:v>-39</c:v>
                </c:pt>
                <c:pt idx="234">
                  <c:v>-39</c:v>
                </c:pt>
                <c:pt idx="235">
                  <c:v>-37</c:v>
                </c:pt>
                <c:pt idx="236">
                  <c:v>-38</c:v>
                </c:pt>
                <c:pt idx="237">
                  <c:v>-37</c:v>
                </c:pt>
                <c:pt idx="238">
                  <c:v>-17</c:v>
                </c:pt>
                <c:pt idx="239">
                  <c:v>-15</c:v>
                </c:pt>
                <c:pt idx="240">
                  <c:v>-82</c:v>
                </c:pt>
                <c:pt idx="241">
                  <c:v>-37</c:v>
                </c:pt>
                <c:pt idx="242">
                  <c:v>-36</c:v>
                </c:pt>
                <c:pt idx="243">
                  <c:v>-36</c:v>
                </c:pt>
                <c:pt idx="244">
                  <c:v>-34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3E-4BCD-9537-93918FE14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964544"/>
        <c:axId val="1"/>
      </c:lineChart>
      <c:dateAx>
        <c:axId val="342964544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2964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2.0350138888888897E-2"/>
          <c:y val="2.07516339869281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8057361111111113E-2"/>
          <c:y val="0.13550816993464052"/>
          <c:w val="0.91490097222222211"/>
          <c:h val="0.77326764705882356"/>
        </c:manualLayout>
      </c:layout>
      <c:lineChart>
        <c:grouping val="standard"/>
        <c:varyColors val="0"/>
        <c:ser>
          <c:idx val="0"/>
          <c:order val="0"/>
          <c:tx>
            <c:strRef>
              <c:f>'4.1.1'!$H$13</c:f>
              <c:strCache>
                <c:ptCount val="1"/>
                <c:pt idx="0">
                  <c:v>Zonas residenciales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'4.1.1'!$B$14:$B$258</c:f>
              <c:numCache>
                <c:formatCode>m/d/yyyy</c:formatCode>
                <c:ptCount val="245"/>
                <c:pt idx="0">
                  <c:v>43876</c:v>
                </c:pt>
                <c:pt idx="1">
                  <c:v>43877</c:v>
                </c:pt>
                <c:pt idx="2">
                  <c:v>43878</c:v>
                </c:pt>
                <c:pt idx="3">
                  <c:v>43879</c:v>
                </c:pt>
                <c:pt idx="4">
                  <c:v>43880</c:v>
                </c:pt>
                <c:pt idx="5">
                  <c:v>43881</c:v>
                </c:pt>
                <c:pt idx="6">
                  <c:v>43882</c:v>
                </c:pt>
                <c:pt idx="7">
                  <c:v>43883</c:v>
                </c:pt>
                <c:pt idx="8">
                  <c:v>43884</c:v>
                </c:pt>
                <c:pt idx="9">
                  <c:v>43885</c:v>
                </c:pt>
                <c:pt idx="10">
                  <c:v>43886</c:v>
                </c:pt>
                <c:pt idx="11">
                  <c:v>43887</c:v>
                </c:pt>
                <c:pt idx="12">
                  <c:v>43888</c:v>
                </c:pt>
                <c:pt idx="13">
                  <c:v>43889</c:v>
                </c:pt>
                <c:pt idx="14">
                  <c:v>43890</c:v>
                </c:pt>
                <c:pt idx="15">
                  <c:v>43891</c:v>
                </c:pt>
                <c:pt idx="16">
                  <c:v>43892</c:v>
                </c:pt>
                <c:pt idx="17">
                  <c:v>43893</c:v>
                </c:pt>
                <c:pt idx="18">
                  <c:v>43894</c:v>
                </c:pt>
                <c:pt idx="19">
                  <c:v>43895</c:v>
                </c:pt>
                <c:pt idx="20">
                  <c:v>43896</c:v>
                </c:pt>
                <c:pt idx="21">
                  <c:v>43897</c:v>
                </c:pt>
                <c:pt idx="22">
                  <c:v>43898</c:v>
                </c:pt>
                <c:pt idx="23">
                  <c:v>43899</c:v>
                </c:pt>
                <c:pt idx="24">
                  <c:v>43900</c:v>
                </c:pt>
                <c:pt idx="25">
                  <c:v>43901</c:v>
                </c:pt>
                <c:pt idx="26">
                  <c:v>43902</c:v>
                </c:pt>
                <c:pt idx="27">
                  <c:v>43903</c:v>
                </c:pt>
                <c:pt idx="28">
                  <c:v>43904</c:v>
                </c:pt>
                <c:pt idx="29">
                  <c:v>43905</c:v>
                </c:pt>
                <c:pt idx="30">
                  <c:v>43906</c:v>
                </c:pt>
                <c:pt idx="31">
                  <c:v>43907</c:v>
                </c:pt>
                <c:pt idx="32">
                  <c:v>43908</c:v>
                </c:pt>
                <c:pt idx="33">
                  <c:v>43909</c:v>
                </c:pt>
                <c:pt idx="34">
                  <c:v>43910</c:v>
                </c:pt>
                <c:pt idx="35">
                  <c:v>43911</c:v>
                </c:pt>
                <c:pt idx="36">
                  <c:v>43912</c:v>
                </c:pt>
                <c:pt idx="37">
                  <c:v>43913</c:v>
                </c:pt>
                <c:pt idx="38">
                  <c:v>43914</c:v>
                </c:pt>
                <c:pt idx="39">
                  <c:v>43915</c:v>
                </c:pt>
                <c:pt idx="40">
                  <c:v>43916</c:v>
                </c:pt>
                <c:pt idx="41">
                  <c:v>43917</c:v>
                </c:pt>
                <c:pt idx="42">
                  <c:v>43918</c:v>
                </c:pt>
                <c:pt idx="43">
                  <c:v>43919</c:v>
                </c:pt>
                <c:pt idx="44">
                  <c:v>43920</c:v>
                </c:pt>
                <c:pt idx="45">
                  <c:v>43921</c:v>
                </c:pt>
                <c:pt idx="46">
                  <c:v>43922</c:v>
                </c:pt>
                <c:pt idx="47">
                  <c:v>43923</c:v>
                </c:pt>
                <c:pt idx="48">
                  <c:v>43924</c:v>
                </c:pt>
                <c:pt idx="49">
                  <c:v>43925</c:v>
                </c:pt>
                <c:pt idx="50">
                  <c:v>43926</c:v>
                </c:pt>
                <c:pt idx="51">
                  <c:v>43927</c:v>
                </c:pt>
                <c:pt idx="52">
                  <c:v>43928</c:v>
                </c:pt>
                <c:pt idx="53">
                  <c:v>43929</c:v>
                </c:pt>
                <c:pt idx="54">
                  <c:v>43930</c:v>
                </c:pt>
                <c:pt idx="55">
                  <c:v>43931</c:v>
                </c:pt>
                <c:pt idx="56">
                  <c:v>43932</c:v>
                </c:pt>
                <c:pt idx="57">
                  <c:v>43933</c:v>
                </c:pt>
                <c:pt idx="58">
                  <c:v>43934</c:v>
                </c:pt>
                <c:pt idx="59">
                  <c:v>43935</c:v>
                </c:pt>
                <c:pt idx="60">
                  <c:v>43936</c:v>
                </c:pt>
                <c:pt idx="61">
                  <c:v>43937</c:v>
                </c:pt>
                <c:pt idx="62">
                  <c:v>43938</c:v>
                </c:pt>
                <c:pt idx="63">
                  <c:v>43939</c:v>
                </c:pt>
                <c:pt idx="64">
                  <c:v>43940</c:v>
                </c:pt>
                <c:pt idx="65">
                  <c:v>43941</c:v>
                </c:pt>
                <c:pt idx="66">
                  <c:v>43942</c:v>
                </c:pt>
                <c:pt idx="67">
                  <c:v>43943</c:v>
                </c:pt>
                <c:pt idx="68">
                  <c:v>43944</c:v>
                </c:pt>
                <c:pt idx="69">
                  <c:v>43945</c:v>
                </c:pt>
                <c:pt idx="70">
                  <c:v>43946</c:v>
                </c:pt>
                <c:pt idx="71">
                  <c:v>43947</c:v>
                </c:pt>
                <c:pt idx="72">
                  <c:v>43948</c:v>
                </c:pt>
                <c:pt idx="73">
                  <c:v>43949</c:v>
                </c:pt>
                <c:pt idx="74">
                  <c:v>43950</c:v>
                </c:pt>
                <c:pt idx="75">
                  <c:v>43951</c:v>
                </c:pt>
                <c:pt idx="76">
                  <c:v>43952</c:v>
                </c:pt>
                <c:pt idx="77">
                  <c:v>43953</c:v>
                </c:pt>
                <c:pt idx="78">
                  <c:v>43954</c:v>
                </c:pt>
                <c:pt idx="79">
                  <c:v>43955</c:v>
                </c:pt>
                <c:pt idx="80">
                  <c:v>43956</c:v>
                </c:pt>
                <c:pt idx="81">
                  <c:v>43957</c:v>
                </c:pt>
                <c:pt idx="82">
                  <c:v>43958</c:v>
                </c:pt>
                <c:pt idx="83">
                  <c:v>43959</c:v>
                </c:pt>
                <c:pt idx="84">
                  <c:v>43960</c:v>
                </c:pt>
                <c:pt idx="85">
                  <c:v>43961</c:v>
                </c:pt>
                <c:pt idx="86">
                  <c:v>43962</c:v>
                </c:pt>
                <c:pt idx="87">
                  <c:v>43963</c:v>
                </c:pt>
                <c:pt idx="88">
                  <c:v>43964</c:v>
                </c:pt>
                <c:pt idx="89">
                  <c:v>43965</c:v>
                </c:pt>
                <c:pt idx="90">
                  <c:v>43966</c:v>
                </c:pt>
                <c:pt idx="91">
                  <c:v>43967</c:v>
                </c:pt>
                <c:pt idx="92">
                  <c:v>43968</c:v>
                </c:pt>
                <c:pt idx="93">
                  <c:v>43969</c:v>
                </c:pt>
                <c:pt idx="94">
                  <c:v>43970</c:v>
                </c:pt>
                <c:pt idx="95">
                  <c:v>43971</c:v>
                </c:pt>
                <c:pt idx="96">
                  <c:v>43972</c:v>
                </c:pt>
                <c:pt idx="97">
                  <c:v>43973</c:v>
                </c:pt>
                <c:pt idx="98">
                  <c:v>43974</c:v>
                </c:pt>
                <c:pt idx="99">
                  <c:v>43975</c:v>
                </c:pt>
                <c:pt idx="100">
                  <c:v>43976</c:v>
                </c:pt>
                <c:pt idx="101">
                  <c:v>43977</c:v>
                </c:pt>
                <c:pt idx="102">
                  <c:v>43978</c:v>
                </c:pt>
                <c:pt idx="103">
                  <c:v>43979</c:v>
                </c:pt>
                <c:pt idx="104">
                  <c:v>43980</c:v>
                </c:pt>
                <c:pt idx="105">
                  <c:v>43981</c:v>
                </c:pt>
                <c:pt idx="106">
                  <c:v>43982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43988</c:v>
                </c:pt>
                <c:pt idx="113">
                  <c:v>43989</c:v>
                </c:pt>
                <c:pt idx="114">
                  <c:v>43990</c:v>
                </c:pt>
                <c:pt idx="115">
                  <c:v>43991</c:v>
                </c:pt>
                <c:pt idx="116">
                  <c:v>43992</c:v>
                </c:pt>
                <c:pt idx="117">
                  <c:v>43993</c:v>
                </c:pt>
                <c:pt idx="118">
                  <c:v>43994</c:v>
                </c:pt>
                <c:pt idx="119">
                  <c:v>43995</c:v>
                </c:pt>
                <c:pt idx="120">
                  <c:v>43996</c:v>
                </c:pt>
                <c:pt idx="121">
                  <c:v>43997</c:v>
                </c:pt>
                <c:pt idx="122">
                  <c:v>43998</c:v>
                </c:pt>
                <c:pt idx="123">
                  <c:v>43999</c:v>
                </c:pt>
                <c:pt idx="124">
                  <c:v>44000</c:v>
                </c:pt>
                <c:pt idx="125">
                  <c:v>44001</c:v>
                </c:pt>
                <c:pt idx="126">
                  <c:v>44002</c:v>
                </c:pt>
                <c:pt idx="127">
                  <c:v>44003</c:v>
                </c:pt>
                <c:pt idx="128">
                  <c:v>44004</c:v>
                </c:pt>
                <c:pt idx="129">
                  <c:v>44005</c:v>
                </c:pt>
                <c:pt idx="130">
                  <c:v>44006</c:v>
                </c:pt>
                <c:pt idx="131">
                  <c:v>44007</c:v>
                </c:pt>
                <c:pt idx="132">
                  <c:v>44008</c:v>
                </c:pt>
                <c:pt idx="133">
                  <c:v>44009</c:v>
                </c:pt>
                <c:pt idx="134">
                  <c:v>44010</c:v>
                </c:pt>
                <c:pt idx="135">
                  <c:v>44011</c:v>
                </c:pt>
                <c:pt idx="136">
                  <c:v>44012</c:v>
                </c:pt>
                <c:pt idx="137">
                  <c:v>44013</c:v>
                </c:pt>
                <c:pt idx="138">
                  <c:v>44014</c:v>
                </c:pt>
                <c:pt idx="139">
                  <c:v>44015</c:v>
                </c:pt>
                <c:pt idx="140">
                  <c:v>44016</c:v>
                </c:pt>
                <c:pt idx="141">
                  <c:v>44017</c:v>
                </c:pt>
                <c:pt idx="142">
                  <c:v>44018</c:v>
                </c:pt>
                <c:pt idx="143">
                  <c:v>44019</c:v>
                </c:pt>
                <c:pt idx="144">
                  <c:v>44020</c:v>
                </c:pt>
                <c:pt idx="145">
                  <c:v>44021</c:v>
                </c:pt>
                <c:pt idx="146">
                  <c:v>44022</c:v>
                </c:pt>
                <c:pt idx="147">
                  <c:v>44023</c:v>
                </c:pt>
                <c:pt idx="148">
                  <c:v>44024</c:v>
                </c:pt>
                <c:pt idx="149">
                  <c:v>44025</c:v>
                </c:pt>
                <c:pt idx="150">
                  <c:v>44026</c:v>
                </c:pt>
                <c:pt idx="151">
                  <c:v>44027</c:v>
                </c:pt>
                <c:pt idx="152">
                  <c:v>44028</c:v>
                </c:pt>
                <c:pt idx="153">
                  <c:v>44029</c:v>
                </c:pt>
                <c:pt idx="154">
                  <c:v>44030</c:v>
                </c:pt>
                <c:pt idx="155">
                  <c:v>44031</c:v>
                </c:pt>
                <c:pt idx="156">
                  <c:v>44032</c:v>
                </c:pt>
                <c:pt idx="157">
                  <c:v>44033</c:v>
                </c:pt>
                <c:pt idx="158">
                  <c:v>44034</c:v>
                </c:pt>
                <c:pt idx="159">
                  <c:v>44035</c:v>
                </c:pt>
                <c:pt idx="160">
                  <c:v>44036</c:v>
                </c:pt>
                <c:pt idx="161">
                  <c:v>44037</c:v>
                </c:pt>
                <c:pt idx="162">
                  <c:v>44038</c:v>
                </c:pt>
                <c:pt idx="163">
                  <c:v>44039</c:v>
                </c:pt>
                <c:pt idx="164">
                  <c:v>44040</c:v>
                </c:pt>
                <c:pt idx="165">
                  <c:v>44041</c:v>
                </c:pt>
                <c:pt idx="166">
                  <c:v>44042</c:v>
                </c:pt>
                <c:pt idx="167">
                  <c:v>44043</c:v>
                </c:pt>
                <c:pt idx="168">
                  <c:v>44044</c:v>
                </c:pt>
                <c:pt idx="169">
                  <c:v>44045</c:v>
                </c:pt>
                <c:pt idx="170">
                  <c:v>44046</c:v>
                </c:pt>
                <c:pt idx="171">
                  <c:v>44047</c:v>
                </c:pt>
                <c:pt idx="172">
                  <c:v>44048</c:v>
                </c:pt>
                <c:pt idx="173">
                  <c:v>44049</c:v>
                </c:pt>
                <c:pt idx="174">
                  <c:v>44050</c:v>
                </c:pt>
                <c:pt idx="175">
                  <c:v>44051</c:v>
                </c:pt>
                <c:pt idx="176">
                  <c:v>44052</c:v>
                </c:pt>
                <c:pt idx="177">
                  <c:v>44053</c:v>
                </c:pt>
                <c:pt idx="178">
                  <c:v>44054</c:v>
                </c:pt>
                <c:pt idx="179">
                  <c:v>44055</c:v>
                </c:pt>
                <c:pt idx="180">
                  <c:v>44056</c:v>
                </c:pt>
                <c:pt idx="181">
                  <c:v>44057</c:v>
                </c:pt>
                <c:pt idx="182">
                  <c:v>44058</c:v>
                </c:pt>
                <c:pt idx="183">
                  <c:v>44059</c:v>
                </c:pt>
                <c:pt idx="184">
                  <c:v>44060</c:v>
                </c:pt>
                <c:pt idx="185">
                  <c:v>44061</c:v>
                </c:pt>
                <c:pt idx="186">
                  <c:v>44062</c:v>
                </c:pt>
                <c:pt idx="187">
                  <c:v>44063</c:v>
                </c:pt>
                <c:pt idx="188">
                  <c:v>44064</c:v>
                </c:pt>
                <c:pt idx="189">
                  <c:v>44065</c:v>
                </c:pt>
                <c:pt idx="190">
                  <c:v>44066</c:v>
                </c:pt>
                <c:pt idx="191">
                  <c:v>44067</c:v>
                </c:pt>
                <c:pt idx="192">
                  <c:v>44068</c:v>
                </c:pt>
                <c:pt idx="193">
                  <c:v>44069</c:v>
                </c:pt>
                <c:pt idx="194">
                  <c:v>44070</c:v>
                </c:pt>
                <c:pt idx="195">
                  <c:v>44071</c:v>
                </c:pt>
                <c:pt idx="196">
                  <c:v>44072</c:v>
                </c:pt>
                <c:pt idx="197">
                  <c:v>44073</c:v>
                </c:pt>
                <c:pt idx="198">
                  <c:v>44074</c:v>
                </c:pt>
                <c:pt idx="199">
                  <c:v>44075</c:v>
                </c:pt>
                <c:pt idx="200">
                  <c:v>44076</c:v>
                </c:pt>
                <c:pt idx="201">
                  <c:v>44077</c:v>
                </c:pt>
                <c:pt idx="202">
                  <c:v>44078</c:v>
                </c:pt>
                <c:pt idx="203">
                  <c:v>44079</c:v>
                </c:pt>
                <c:pt idx="204">
                  <c:v>44080</c:v>
                </c:pt>
                <c:pt idx="205">
                  <c:v>44081</c:v>
                </c:pt>
                <c:pt idx="206">
                  <c:v>44082</c:v>
                </c:pt>
                <c:pt idx="207">
                  <c:v>44083</c:v>
                </c:pt>
                <c:pt idx="208">
                  <c:v>44084</c:v>
                </c:pt>
                <c:pt idx="209">
                  <c:v>44085</c:v>
                </c:pt>
                <c:pt idx="210">
                  <c:v>44086</c:v>
                </c:pt>
                <c:pt idx="211">
                  <c:v>44087</c:v>
                </c:pt>
                <c:pt idx="212">
                  <c:v>44088</c:v>
                </c:pt>
                <c:pt idx="213">
                  <c:v>44089</c:v>
                </c:pt>
                <c:pt idx="214">
                  <c:v>44090</c:v>
                </c:pt>
                <c:pt idx="215">
                  <c:v>44091</c:v>
                </c:pt>
                <c:pt idx="216">
                  <c:v>44092</c:v>
                </c:pt>
                <c:pt idx="217">
                  <c:v>44093</c:v>
                </c:pt>
                <c:pt idx="218">
                  <c:v>44094</c:v>
                </c:pt>
                <c:pt idx="219">
                  <c:v>44095</c:v>
                </c:pt>
                <c:pt idx="220">
                  <c:v>44096</c:v>
                </c:pt>
                <c:pt idx="221">
                  <c:v>44097</c:v>
                </c:pt>
                <c:pt idx="222">
                  <c:v>44098</c:v>
                </c:pt>
                <c:pt idx="223">
                  <c:v>44099</c:v>
                </c:pt>
                <c:pt idx="224">
                  <c:v>44100</c:v>
                </c:pt>
                <c:pt idx="225">
                  <c:v>44101</c:v>
                </c:pt>
                <c:pt idx="226">
                  <c:v>44102</c:v>
                </c:pt>
                <c:pt idx="227">
                  <c:v>44103</c:v>
                </c:pt>
                <c:pt idx="228">
                  <c:v>44104</c:v>
                </c:pt>
                <c:pt idx="229">
                  <c:v>44105</c:v>
                </c:pt>
                <c:pt idx="230">
                  <c:v>44106</c:v>
                </c:pt>
                <c:pt idx="231">
                  <c:v>44107</c:v>
                </c:pt>
                <c:pt idx="232">
                  <c:v>44108</c:v>
                </c:pt>
                <c:pt idx="233">
                  <c:v>44109</c:v>
                </c:pt>
                <c:pt idx="234">
                  <c:v>44110</c:v>
                </c:pt>
                <c:pt idx="235">
                  <c:v>44111</c:v>
                </c:pt>
                <c:pt idx="236">
                  <c:v>44112</c:v>
                </c:pt>
                <c:pt idx="237">
                  <c:v>44113</c:v>
                </c:pt>
                <c:pt idx="238">
                  <c:v>44114</c:v>
                </c:pt>
                <c:pt idx="239">
                  <c:v>44115</c:v>
                </c:pt>
                <c:pt idx="240">
                  <c:v>44116</c:v>
                </c:pt>
                <c:pt idx="241">
                  <c:v>44117</c:v>
                </c:pt>
                <c:pt idx="242">
                  <c:v>44118</c:v>
                </c:pt>
                <c:pt idx="243">
                  <c:v>44119</c:v>
                </c:pt>
                <c:pt idx="244">
                  <c:v>44120</c:v>
                </c:pt>
              </c:numCache>
            </c:numRef>
          </c:cat>
          <c:val>
            <c:numRef>
              <c:f>'4.1.1'!$H$14:$H$258</c:f>
              <c:numCache>
                <c:formatCode>General</c:formatCode>
                <c:ptCount val="245"/>
                <c:pt idx="0">
                  <c:v>-2</c:v>
                </c:pt>
                <c:pt idx="1">
                  <c:v>-2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-2</c:v>
                </c:pt>
                <c:pt idx="7">
                  <c:v>-2</c:v>
                </c:pt>
                <c:pt idx="8">
                  <c:v>-4</c:v>
                </c:pt>
                <c:pt idx="9">
                  <c:v>-2</c:v>
                </c:pt>
                <c:pt idx="10">
                  <c:v>-1</c:v>
                </c:pt>
                <c:pt idx="11">
                  <c:v>-1</c:v>
                </c:pt>
                <c:pt idx="12">
                  <c:v>-2</c:v>
                </c:pt>
                <c:pt idx="13">
                  <c:v>0</c:v>
                </c:pt>
                <c:pt idx="14">
                  <c:v>-1</c:v>
                </c:pt>
                <c:pt idx="15">
                  <c:v>-2</c:v>
                </c:pt>
                <c:pt idx="16">
                  <c:v>1</c:v>
                </c:pt>
                <c:pt idx="17">
                  <c:v>-1</c:v>
                </c:pt>
                <c:pt idx="18">
                  <c:v>-1</c:v>
                </c:pt>
                <c:pt idx="19">
                  <c:v>0</c:v>
                </c:pt>
                <c:pt idx="20">
                  <c:v>0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0</c:v>
                </c:pt>
                <c:pt idx="25">
                  <c:v>8</c:v>
                </c:pt>
                <c:pt idx="26">
                  <c:v>12</c:v>
                </c:pt>
                <c:pt idx="27">
                  <c:v>17</c:v>
                </c:pt>
                <c:pt idx="28">
                  <c:v>18</c:v>
                </c:pt>
                <c:pt idx="29">
                  <c:v>19</c:v>
                </c:pt>
                <c:pt idx="30">
                  <c:v>29</c:v>
                </c:pt>
                <c:pt idx="31">
                  <c:v>31</c:v>
                </c:pt>
                <c:pt idx="32">
                  <c:v>33</c:v>
                </c:pt>
                <c:pt idx="33">
                  <c:v>35</c:v>
                </c:pt>
                <c:pt idx="34">
                  <c:v>38</c:v>
                </c:pt>
                <c:pt idx="35">
                  <c:v>26</c:v>
                </c:pt>
                <c:pt idx="36">
                  <c:v>23</c:v>
                </c:pt>
                <c:pt idx="37">
                  <c:v>33</c:v>
                </c:pt>
                <c:pt idx="38">
                  <c:v>35</c:v>
                </c:pt>
                <c:pt idx="39">
                  <c:v>36</c:v>
                </c:pt>
                <c:pt idx="40">
                  <c:v>37</c:v>
                </c:pt>
                <c:pt idx="41">
                  <c:v>40</c:v>
                </c:pt>
                <c:pt idx="42">
                  <c:v>27</c:v>
                </c:pt>
                <c:pt idx="43">
                  <c:v>22</c:v>
                </c:pt>
                <c:pt idx="44">
                  <c:v>36</c:v>
                </c:pt>
                <c:pt idx="45">
                  <c:v>37</c:v>
                </c:pt>
                <c:pt idx="46">
                  <c:v>38</c:v>
                </c:pt>
                <c:pt idx="47">
                  <c:v>39</c:v>
                </c:pt>
                <c:pt idx="48">
                  <c:v>41</c:v>
                </c:pt>
                <c:pt idx="49">
                  <c:v>27</c:v>
                </c:pt>
                <c:pt idx="50">
                  <c:v>23</c:v>
                </c:pt>
                <c:pt idx="51">
                  <c:v>36</c:v>
                </c:pt>
                <c:pt idx="52">
                  <c:v>36</c:v>
                </c:pt>
                <c:pt idx="53">
                  <c:v>36</c:v>
                </c:pt>
                <c:pt idx="54">
                  <c:v>43</c:v>
                </c:pt>
                <c:pt idx="55">
                  <c:v>46</c:v>
                </c:pt>
                <c:pt idx="56">
                  <c:v>27</c:v>
                </c:pt>
                <c:pt idx="57">
                  <c:v>23</c:v>
                </c:pt>
                <c:pt idx="58">
                  <c:v>35</c:v>
                </c:pt>
                <c:pt idx="59">
                  <c:v>35</c:v>
                </c:pt>
                <c:pt idx="60">
                  <c:v>36</c:v>
                </c:pt>
                <c:pt idx="61">
                  <c:v>37</c:v>
                </c:pt>
                <c:pt idx="62">
                  <c:v>39</c:v>
                </c:pt>
                <c:pt idx="63">
                  <c:v>26</c:v>
                </c:pt>
                <c:pt idx="64">
                  <c:v>23</c:v>
                </c:pt>
                <c:pt idx="65">
                  <c:v>34</c:v>
                </c:pt>
                <c:pt idx="66">
                  <c:v>35</c:v>
                </c:pt>
                <c:pt idx="67">
                  <c:v>35</c:v>
                </c:pt>
                <c:pt idx="68">
                  <c:v>36</c:v>
                </c:pt>
                <c:pt idx="69">
                  <c:v>38</c:v>
                </c:pt>
                <c:pt idx="70">
                  <c:v>26</c:v>
                </c:pt>
                <c:pt idx="71">
                  <c:v>22</c:v>
                </c:pt>
                <c:pt idx="72">
                  <c:v>33</c:v>
                </c:pt>
                <c:pt idx="73">
                  <c:v>32</c:v>
                </c:pt>
                <c:pt idx="74">
                  <c:v>34</c:v>
                </c:pt>
                <c:pt idx="75">
                  <c:v>34</c:v>
                </c:pt>
                <c:pt idx="76">
                  <c:v>45</c:v>
                </c:pt>
                <c:pt idx="77">
                  <c:v>23</c:v>
                </c:pt>
                <c:pt idx="78">
                  <c:v>19</c:v>
                </c:pt>
                <c:pt idx="79">
                  <c:v>29</c:v>
                </c:pt>
                <c:pt idx="80">
                  <c:v>30</c:v>
                </c:pt>
                <c:pt idx="81">
                  <c:v>30</c:v>
                </c:pt>
                <c:pt idx="82">
                  <c:v>31</c:v>
                </c:pt>
                <c:pt idx="83">
                  <c:v>33</c:v>
                </c:pt>
                <c:pt idx="84">
                  <c:v>22</c:v>
                </c:pt>
                <c:pt idx="85">
                  <c:v>20</c:v>
                </c:pt>
                <c:pt idx="86">
                  <c:v>28</c:v>
                </c:pt>
                <c:pt idx="87">
                  <c:v>30</c:v>
                </c:pt>
                <c:pt idx="88">
                  <c:v>29</c:v>
                </c:pt>
                <c:pt idx="89">
                  <c:v>29</c:v>
                </c:pt>
                <c:pt idx="90">
                  <c:v>38</c:v>
                </c:pt>
                <c:pt idx="91">
                  <c:v>22</c:v>
                </c:pt>
                <c:pt idx="92">
                  <c:v>19</c:v>
                </c:pt>
                <c:pt idx="93">
                  <c:v>26</c:v>
                </c:pt>
                <c:pt idx="94">
                  <c:v>27</c:v>
                </c:pt>
                <c:pt idx="95">
                  <c:v>28</c:v>
                </c:pt>
                <c:pt idx="96">
                  <c:v>28</c:v>
                </c:pt>
                <c:pt idx="97">
                  <c:v>30</c:v>
                </c:pt>
                <c:pt idx="98">
                  <c:v>20</c:v>
                </c:pt>
                <c:pt idx="99">
                  <c:v>18</c:v>
                </c:pt>
                <c:pt idx="100">
                  <c:v>21</c:v>
                </c:pt>
                <c:pt idx="101">
                  <c:v>21</c:v>
                </c:pt>
                <c:pt idx="102">
                  <c:v>22</c:v>
                </c:pt>
                <c:pt idx="103">
                  <c:v>23</c:v>
                </c:pt>
                <c:pt idx="104">
                  <c:v>23</c:v>
                </c:pt>
                <c:pt idx="105">
                  <c:v>11</c:v>
                </c:pt>
                <c:pt idx="106">
                  <c:v>12</c:v>
                </c:pt>
                <c:pt idx="107">
                  <c:v>20</c:v>
                </c:pt>
                <c:pt idx="108">
                  <c:v>20</c:v>
                </c:pt>
                <c:pt idx="109">
                  <c:v>21</c:v>
                </c:pt>
                <c:pt idx="110">
                  <c:v>22</c:v>
                </c:pt>
                <c:pt idx="111">
                  <c:v>20</c:v>
                </c:pt>
                <c:pt idx="112">
                  <c:v>9</c:v>
                </c:pt>
                <c:pt idx="113">
                  <c:v>11</c:v>
                </c:pt>
                <c:pt idx="114">
                  <c:v>18</c:v>
                </c:pt>
                <c:pt idx="115">
                  <c:v>18</c:v>
                </c:pt>
                <c:pt idx="116">
                  <c:v>18</c:v>
                </c:pt>
                <c:pt idx="117">
                  <c:v>19</c:v>
                </c:pt>
                <c:pt idx="118">
                  <c:v>19</c:v>
                </c:pt>
                <c:pt idx="119">
                  <c:v>7</c:v>
                </c:pt>
                <c:pt idx="120">
                  <c:v>7</c:v>
                </c:pt>
                <c:pt idx="121">
                  <c:v>16</c:v>
                </c:pt>
                <c:pt idx="122">
                  <c:v>17</c:v>
                </c:pt>
                <c:pt idx="123">
                  <c:v>17</c:v>
                </c:pt>
                <c:pt idx="124">
                  <c:v>16</c:v>
                </c:pt>
                <c:pt idx="125">
                  <c:v>16</c:v>
                </c:pt>
                <c:pt idx="126">
                  <c:v>5</c:v>
                </c:pt>
                <c:pt idx="127">
                  <c:v>4</c:v>
                </c:pt>
                <c:pt idx="128">
                  <c:v>13</c:v>
                </c:pt>
                <c:pt idx="129">
                  <c:v>13</c:v>
                </c:pt>
                <c:pt idx="130">
                  <c:v>13</c:v>
                </c:pt>
                <c:pt idx="131">
                  <c:v>12</c:v>
                </c:pt>
                <c:pt idx="132">
                  <c:v>10</c:v>
                </c:pt>
                <c:pt idx="133">
                  <c:v>1</c:v>
                </c:pt>
                <c:pt idx="134">
                  <c:v>-2</c:v>
                </c:pt>
                <c:pt idx="135">
                  <c:v>10</c:v>
                </c:pt>
                <c:pt idx="136">
                  <c:v>11</c:v>
                </c:pt>
                <c:pt idx="137">
                  <c:v>10</c:v>
                </c:pt>
                <c:pt idx="138">
                  <c:v>10</c:v>
                </c:pt>
                <c:pt idx="139">
                  <c:v>8</c:v>
                </c:pt>
                <c:pt idx="140">
                  <c:v>0</c:v>
                </c:pt>
                <c:pt idx="141">
                  <c:v>-3</c:v>
                </c:pt>
                <c:pt idx="142">
                  <c:v>8</c:v>
                </c:pt>
                <c:pt idx="143">
                  <c:v>9</c:v>
                </c:pt>
                <c:pt idx="144">
                  <c:v>10</c:v>
                </c:pt>
                <c:pt idx="145">
                  <c:v>10</c:v>
                </c:pt>
                <c:pt idx="146">
                  <c:v>7</c:v>
                </c:pt>
                <c:pt idx="147">
                  <c:v>0</c:v>
                </c:pt>
                <c:pt idx="148">
                  <c:v>-3</c:v>
                </c:pt>
                <c:pt idx="149">
                  <c:v>7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7</c:v>
                </c:pt>
                <c:pt idx="154">
                  <c:v>-1</c:v>
                </c:pt>
                <c:pt idx="155">
                  <c:v>-4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9</c:v>
                </c:pt>
                <c:pt idx="160">
                  <c:v>7</c:v>
                </c:pt>
                <c:pt idx="161">
                  <c:v>-1</c:v>
                </c:pt>
                <c:pt idx="162">
                  <c:v>-4</c:v>
                </c:pt>
                <c:pt idx="163">
                  <c:v>7</c:v>
                </c:pt>
                <c:pt idx="164">
                  <c:v>8</c:v>
                </c:pt>
                <c:pt idx="165">
                  <c:v>9</c:v>
                </c:pt>
                <c:pt idx="166">
                  <c:v>8</c:v>
                </c:pt>
                <c:pt idx="167">
                  <c:v>7</c:v>
                </c:pt>
                <c:pt idx="168">
                  <c:v>-2</c:v>
                </c:pt>
                <c:pt idx="169">
                  <c:v>-3</c:v>
                </c:pt>
                <c:pt idx="170">
                  <c:v>7</c:v>
                </c:pt>
                <c:pt idx="171">
                  <c:v>8</c:v>
                </c:pt>
                <c:pt idx="172">
                  <c:v>9</c:v>
                </c:pt>
                <c:pt idx="173">
                  <c:v>9</c:v>
                </c:pt>
                <c:pt idx="174">
                  <c:v>8</c:v>
                </c:pt>
                <c:pt idx="175">
                  <c:v>-1</c:v>
                </c:pt>
                <c:pt idx="176">
                  <c:v>-3</c:v>
                </c:pt>
                <c:pt idx="177">
                  <c:v>8</c:v>
                </c:pt>
                <c:pt idx="178">
                  <c:v>12</c:v>
                </c:pt>
                <c:pt idx="179">
                  <c:v>10</c:v>
                </c:pt>
                <c:pt idx="180">
                  <c:v>10</c:v>
                </c:pt>
                <c:pt idx="181">
                  <c:v>9</c:v>
                </c:pt>
                <c:pt idx="182">
                  <c:v>0</c:v>
                </c:pt>
                <c:pt idx="183">
                  <c:v>-4</c:v>
                </c:pt>
                <c:pt idx="184">
                  <c:v>8</c:v>
                </c:pt>
                <c:pt idx="185">
                  <c:v>10</c:v>
                </c:pt>
                <c:pt idx="186">
                  <c:v>11</c:v>
                </c:pt>
                <c:pt idx="187">
                  <c:v>11</c:v>
                </c:pt>
                <c:pt idx="188">
                  <c:v>11</c:v>
                </c:pt>
                <c:pt idx="189">
                  <c:v>1</c:v>
                </c:pt>
                <c:pt idx="190">
                  <c:v>-2</c:v>
                </c:pt>
                <c:pt idx="191">
                  <c:v>9</c:v>
                </c:pt>
                <c:pt idx="192">
                  <c:v>10</c:v>
                </c:pt>
                <c:pt idx="193">
                  <c:v>11</c:v>
                </c:pt>
                <c:pt idx="194">
                  <c:v>11</c:v>
                </c:pt>
                <c:pt idx="195">
                  <c:v>11</c:v>
                </c:pt>
                <c:pt idx="196">
                  <c:v>1</c:v>
                </c:pt>
                <c:pt idx="197">
                  <c:v>-1</c:v>
                </c:pt>
                <c:pt idx="198">
                  <c:v>9</c:v>
                </c:pt>
                <c:pt idx="199">
                  <c:v>10</c:v>
                </c:pt>
                <c:pt idx="200">
                  <c:v>10</c:v>
                </c:pt>
                <c:pt idx="201">
                  <c:v>11</c:v>
                </c:pt>
                <c:pt idx="202">
                  <c:v>9</c:v>
                </c:pt>
                <c:pt idx="203">
                  <c:v>2</c:v>
                </c:pt>
                <c:pt idx="204">
                  <c:v>0</c:v>
                </c:pt>
                <c:pt idx="205">
                  <c:v>9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9</c:v>
                </c:pt>
                <c:pt idx="210">
                  <c:v>3</c:v>
                </c:pt>
                <c:pt idx="211">
                  <c:v>1</c:v>
                </c:pt>
                <c:pt idx="212">
                  <c:v>9</c:v>
                </c:pt>
                <c:pt idx="213">
                  <c:v>10</c:v>
                </c:pt>
                <c:pt idx="214">
                  <c:v>10</c:v>
                </c:pt>
                <c:pt idx="215">
                  <c:v>11</c:v>
                </c:pt>
                <c:pt idx="216">
                  <c:v>12</c:v>
                </c:pt>
                <c:pt idx="217">
                  <c:v>6</c:v>
                </c:pt>
                <c:pt idx="218">
                  <c:v>5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12</c:v>
                </c:pt>
                <c:pt idx="224">
                  <c:v>7</c:v>
                </c:pt>
                <c:pt idx="225">
                  <c:v>6</c:v>
                </c:pt>
                <c:pt idx="226">
                  <c:v>11</c:v>
                </c:pt>
                <c:pt idx="227">
                  <c:v>11</c:v>
                </c:pt>
                <c:pt idx="228">
                  <c:v>11</c:v>
                </c:pt>
                <c:pt idx="229">
                  <c:v>11</c:v>
                </c:pt>
                <c:pt idx="230">
                  <c:v>12</c:v>
                </c:pt>
                <c:pt idx="231">
                  <c:v>10</c:v>
                </c:pt>
                <c:pt idx="232">
                  <c:v>10</c:v>
                </c:pt>
                <c:pt idx="233">
                  <c:v>11</c:v>
                </c:pt>
                <c:pt idx="234">
                  <c:v>11</c:v>
                </c:pt>
                <c:pt idx="235">
                  <c:v>11</c:v>
                </c:pt>
                <c:pt idx="236">
                  <c:v>11</c:v>
                </c:pt>
                <c:pt idx="237">
                  <c:v>11</c:v>
                </c:pt>
                <c:pt idx="238">
                  <c:v>8</c:v>
                </c:pt>
                <c:pt idx="239">
                  <c:v>8</c:v>
                </c:pt>
                <c:pt idx="240">
                  <c:v>24</c:v>
                </c:pt>
                <c:pt idx="241">
                  <c:v>10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65-42FD-8654-F087770FC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972416"/>
        <c:axId val="1"/>
      </c:lineChart>
      <c:dateAx>
        <c:axId val="342972416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2972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'4.1.1'!$C$408:$H$408</c:f>
              <c:strCache>
                <c:ptCount val="6"/>
                <c:pt idx="0">
                  <c:v>Tiendas y ocio</c:v>
                </c:pt>
                <c:pt idx="1">
                  <c:v>Supermercados y farmacias</c:v>
                </c:pt>
                <c:pt idx="2">
                  <c:v>Parques</c:v>
                </c:pt>
                <c:pt idx="3">
                  <c:v>Estaciones de transporte</c:v>
                </c:pt>
                <c:pt idx="4">
                  <c:v>Lugares de trabajo</c:v>
                </c:pt>
                <c:pt idx="5">
                  <c:v>Zonas residenciales</c:v>
                </c:pt>
              </c:strCache>
            </c:strRef>
          </c:cat>
          <c:val>
            <c:numRef>
              <c:f>'4.1.1'!$C$409:$H$409</c:f>
              <c:numCache>
                <c:formatCode>0.0</c:formatCode>
                <c:ptCount val="6"/>
                <c:pt idx="0">
                  <c:v>-48.248979591836736</c:v>
                </c:pt>
                <c:pt idx="1">
                  <c:v>-21.725409836065573</c:v>
                </c:pt>
                <c:pt idx="2">
                  <c:v>-20.097959183673471</c:v>
                </c:pt>
                <c:pt idx="3">
                  <c:v>-49.016326530612247</c:v>
                </c:pt>
                <c:pt idx="4">
                  <c:v>-41.608163265306125</c:v>
                </c:pt>
                <c:pt idx="5">
                  <c:v>14.538775510204081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37-4CE8-8CA0-1B4317D64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42968480"/>
        <c:axId val="1"/>
      </c:barChart>
      <c:catAx>
        <c:axId val="342968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2968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'1.2.1'!$C$115</c:f>
              <c:strCache>
                <c:ptCount val="1"/>
                <c:pt idx="0">
                  <c:v>Ocasionalmente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'1.2.1'!$B$139:$B$140</c:f>
              <c:strCache>
                <c:ptCount val="2"/>
                <c:pt idx="0">
                  <c:v>Hombres</c:v>
                </c:pt>
                <c:pt idx="1">
                  <c:v>Mujeres</c:v>
                </c:pt>
              </c:strCache>
            </c:strRef>
          </c:cat>
          <c:val>
            <c:numRef>
              <c:f>'1.2.1'!$C$139:$C$140</c:f>
              <c:numCache>
                <c:formatCode>#,##0.0</c:formatCode>
                <c:ptCount val="2"/>
                <c:pt idx="0">
                  <c:v>4.9000000000000004</c:v>
                </c:pt>
                <c:pt idx="1">
                  <c:v>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EB-4834-ADB8-22BF7C558955}"/>
            </c:ext>
          </c:extLst>
        </c:ser>
        <c:ser>
          <c:idx val="1"/>
          <c:order val="1"/>
          <c:tx>
            <c:strRef>
              <c:f>'1.2.1'!$D$115</c:f>
              <c:strCache>
                <c:ptCount val="1"/>
                <c:pt idx="0">
                  <c:v>Más de la mitad de los días que trabajó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'1.2.1'!$B$139:$B$140</c:f>
              <c:strCache>
                <c:ptCount val="2"/>
                <c:pt idx="0">
                  <c:v>Hombres</c:v>
                </c:pt>
                <c:pt idx="1">
                  <c:v>Mujeres</c:v>
                </c:pt>
              </c:strCache>
            </c:strRef>
          </c:cat>
          <c:val>
            <c:numRef>
              <c:f>'1.2.1'!$D$139:$D$140</c:f>
              <c:numCache>
                <c:formatCode>#,##0.0</c:formatCode>
                <c:ptCount val="2"/>
                <c:pt idx="0">
                  <c:v>20.100000000000001</c:v>
                </c:pt>
                <c:pt idx="1">
                  <c:v>20.2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EB-4834-ADB8-22BF7C558955}"/>
            </c:ext>
          </c:extLst>
        </c:ser>
        <c:ser>
          <c:idx val="2"/>
          <c:order val="2"/>
          <c:tx>
            <c:strRef>
              <c:f>'1.2.1'!$E$115</c:f>
              <c:strCache>
                <c:ptCount val="1"/>
                <c:pt idx="0">
                  <c:v>Ningún día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'1.2.1'!$B$139:$B$140</c:f>
              <c:strCache>
                <c:ptCount val="2"/>
                <c:pt idx="0">
                  <c:v>Hombres</c:v>
                </c:pt>
                <c:pt idx="1">
                  <c:v>Mujeres</c:v>
                </c:pt>
              </c:strCache>
            </c:strRef>
          </c:cat>
          <c:val>
            <c:numRef>
              <c:f>'1.2.1'!$E$139:$E$140</c:f>
              <c:numCache>
                <c:formatCode>#,##0.0</c:formatCode>
                <c:ptCount val="2"/>
                <c:pt idx="0">
                  <c:v>73.599999999999994</c:v>
                </c:pt>
                <c:pt idx="1">
                  <c:v>74.099999999999994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EB-4834-ADB8-22BF7C558955}"/>
            </c:ext>
          </c:extLst>
        </c:ser>
        <c:ser>
          <c:idx val="3"/>
          <c:order val="3"/>
          <c:tx>
            <c:strRef>
              <c:f>'1.2.1'!$F$115</c:f>
              <c:strCache>
                <c:ptCount val="1"/>
                <c:pt idx="0">
                  <c:v>No sabe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'1.2.1'!$B$139:$B$140</c:f>
              <c:strCache>
                <c:ptCount val="2"/>
                <c:pt idx="0">
                  <c:v>Hombres</c:v>
                </c:pt>
                <c:pt idx="1">
                  <c:v>Mujeres</c:v>
                </c:pt>
              </c:strCache>
            </c:strRef>
          </c:cat>
          <c:val>
            <c:numRef>
              <c:f>'1.2.1'!$F$139:$F$140</c:f>
              <c:numCache>
                <c:formatCode>#,##0.0</c:formatCode>
                <c:ptCount val="2"/>
                <c:pt idx="0">
                  <c:v>1.4</c:v>
                </c:pt>
                <c:pt idx="1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EB-4834-ADB8-22BF7C558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71057256"/>
        <c:axId val="1"/>
      </c:barChart>
      <c:catAx>
        <c:axId val="271057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27105725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'4.1.1'!$C$408:$H$408</c:f>
              <c:strCache>
                <c:ptCount val="6"/>
                <c:pt idx="0">
                  <c:v>Tiendas y ocio</c:v>
                </c:pt>
                <c:pt idx="1">
                  <c:v>Supermercados y farmacias</c:v>
                </c:pt>
                <c:pt idx="2">
                  <c:v>Parques</c:v>
                </c:pt>
                <c:pt idx="3">
                  <c:v>Estaciones de transporte</c:v>
                </c:pt>
                <c:pt idx="4">
                  <c:v>Lugares de trabajo</c:v>
                </c:pt>
                <c:pt idx="5">
                  <c:v>Zonas residenciales</c:v>
                </c:pt>
              </c:strCache>
            </c:strRef>
          </c:cat>
          <c:val>
            <c:numRef>
              <c:f>'4.1.1'!$C$433:$H$433</c:f>
              <c:numCache>
                <c:formatCode>0.0</c:formatCode>
                <c:ptCount val="6"/>
                <c:pt idx="0">
                  <c:v>-84.506329113924053</c:v>
                </c:pt>
                <c:pt idx="1">
                  <c:v>-42.615384615384613</c:v>
                </c:pt>
                <c:pt idx="2">
                  <c:v>-62.658227848101269</c:v>
                </c:pt>
                <c:pt idx="3">
                  <c:v>-76.379746835443044</c:v>
                </c:pt>
                <c:pt idx="4">
                  <c:v>-68.113924050632917</c:v>
                </c:pt>
                <c:pt idx="5">
                  <c:v>29.772151898734176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1E-4C32-A4F7-93AB6DFC8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42969136"/>
        <c:axId val="1"/>
      </c:barChart>
      <c:catAx>
        <c:axId val="34296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2969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'4.1.1'!$C$408:$H$408</c:f>
              <c:strCache>
                <c:ptCount val="6"/>
                <c:pt idx="0">
                  <c:v>Tiendas y ocio</c:v>
                </c:pt>
                <c:pt idx="1">
                  <c:v>Supermercados y farmacias</c:v>
                </c:pt>
                <c:pt idx="2">
                  <c:v>Parques</c:v>
                </c:pt>
                <c:pt idx="3">
                  <c:v>Estaciones de transporte</c:v>
                </c:pt>
                <c:pt idx="4">
                  <c:v>Lugares de trabajo</c:v>
                </c:pt>
                <c:pt idx="5">
                  <c:v>Zonas residenciales</c:v>
                </c:pt>
              </c:strCache>
            </c:strRef>
          </c:cat>
          <c:val>
            <c:numRef>
              <c:f>'4.1.1'!$C$456:$H$456</c:f>
              <c:numCache>
                <c:formatCode>0.0</c:formatCode>
                <c:ptCount val="6"/>
                <c:pt idx="0">
                  <c:v>-36.166666666666664</c:v>
                </c:pt>
                <c:pt idx="1">
                  <c:v>-15.318840579710145</c:v>
                </c:pt>
                <c:pt idx="2">
                  <c:v>-2.652173913043478</c:v>
                </c:pt>
                <c:pt idx="3">
                  <c:v>-42.826086956521742</c:v>
                </c:pt>
                <c:pt idx="4">
                  <c:v>-34.463768115942031</c:v>
                </c:pt>
                <c:pt idx="5">
                  <c:v>8.7463768115942031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FD-4A0D-A8AA-67257280F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42976024"/>
        <c:axId val="1"/>
      </c:barChart>
      <c:catAx>
        <c:axId val="342976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2976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'4.1.1'!$C$408:$H$408</c:f>
              <c:strCache>
                <c:ptCount val="6"/>
                <c:pt idx="0">
                  <c:v>Tiendas y ocio</c:v>
                </c:pt>
                <c:pt idx="1">
                  <c:v>Supermercados y farmacias</c:v>
                </c:pt>
                <c:pt idx="2">
                  <c:v>Parques</c:v>
                </c:pt>
                <c:pt idx="3">
                  <c:v>Estaciones de transporte</c:v>
                </c:pt>
                <c:pt idx="4">
                  <c:v>Lugares de trabajo</c:v>
                </c:pt>
                <c:pt idx="5">
                  <c:v>Zonas residenciales</c:v>
                </c:pt>
              </c:strCache>
            </c:strRef>
          </c:cat>
          <c:val>
            <c:numRef>
              <c:f>'4.1.1'!$C$479:$H$479</c:f>
              <c:numCache>
                <c:formatCode>0.0</c:formatCode>
                <c:ptCount val="6"/>
                <c:pt idx="0">
                  <c:v>-35.036036036036037</c:v>
                </c:pt>
                <c:pt idx="1">
                  <c:v>-16.468468468468469</c:v>
                </c:pt>
                <c:pt idx="2">
                  <c:v>-6.0990990990990994</c:v>
                </c:pt>
                <c:pt idx="3">
                  <c:v>-42.612612612612615</c:v>
                </c:pt>
                <c:pt idx="4">
                  <c:v>-33.270270270270274</c:v>
                </c:pt>
                <c:pt idx="5">
                  <c:v>7.2522522522522523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F1-4F94-BE2E-2AF32AD36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42982912"/>
        <c:axId val="1"/>
      </c:barChart>
      <c:catAx>
        <c:axId val="34298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2982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'4.1.2'!$M$13</c:f>
              <c:strCache>
                <c:ptCount val="1"/>
                <c:pt idx="0">
                  <c:v>Metro de Madrid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'4.1.2'!$B$14:$B$231</c:f>
              <c:numCache>
                <c:formatCode>d\-m\-yy;@</c:formatCode>
                <c:ptCount val="218"/>
                <c:pt idx="0">
                  <c:v>43892</c:v>
                </c:pt>
                <c:pt idx="1">
                  <c:v>43893</c:v>
                </c:pt>
                <c:pt idx="2">
                  <c:v>43894</c:v>
                </c:pt>
                <c:pt idx="3">
                  <c:v>43895</c:v>
                </c:pt>
                <c:pt idx="4">
                  <c:v>43896</c:v>
                </c:pt>
                <c:pt idx="5">
                  <c:v>43897</c:v>
                </c:pt>
                <c:pt idx="6">
                  <c:v>43898</c:v>
                </c:pt>
                <c:pt idx="7">
                  <c:v>43899</c:v>
                </c:pt>
                <c:pt idx="8">
                  <c:v>43900</c:v>
                </c:pt>
                <c:pt idx="9">
                  <c:v>43901</c:v>
                </c:pt>
                <c:pt idx="10">
                  <c:v>43902</c:v>
                </c:pt>
                <c:pt idx="11">
                  <c:v>43903</c:v>
                </c:pt>
                <c:pt idx="12">
                  <c:v>43904</c:v>
                </c:pt>
                <c:pt idx="13">
                  <c:v>43905</c:v>
                </c:pt>
                <c:pt idx="14">
                  <c:v>43906</c:v>
                </c:pt>
                <c:pt idx="15">
                  <c:v>43907</c:v>
                </c:pt>
                <c:pt idx="16">
                  <c:v>43908</c:v>
                </c:pt>
                <c:pt idx="17">
                  <c:v>43909</c:v>
                </c:pt>
                <c:pt idx="18">
                  <c:v>43910</c:v>
                </c:pt>
                <c:pt idx="19">
                  <c:v>43911</c:v>
                </c:pt>
                <c:pt idx="20">
                  <c:v>43912</c:v>
                </c:pt>
                <c:pt idx="21">
                  <c:v>43913</c:v>
                </c:pt>
                <c:pt idx="22">
                  <c:v>43914</c:v>
                </c:pt>
                <c:pt idx="23">
                  <c:v>43915</c:v>
                </c:pt>
                <c:pt idx="24">
                  <c:v>43916</c:v>
                </c:pt>
                <c:pt idx="25">
                  <c:v>43917</c:v>
                </c:pt>
                <c:pt idx="26">
                  <c:v>43918</c:v>
                </c:pt>
                <c:pt idx="27">
                  <c:v>43919</c:v>
                </c:pt>
                <c:pt idx="28">
                  <c:v>43920</c:v>
                </c:pt>
                <c:pt idx="29">
                  <c:v>43921</c:v>
                </c:pt>
                <c:pt idx="30">
                  <c:v>43922</c:v>
                </c:pt>
                <c:pt idx="31">
                  <c:v>43923</c:v>
                </c:pt>
                <c:pt idx="32">
                  <c:v>43924</c:v>
                </c:pt>
                <c:pt idx="33">
                  <c:v>43925</c:v>
                </c:pt>
                <c:pt idx="34">
                  <c:v>43926</c:v>
                </c:pt>
                <c:pt idx="35">
                  <c:v>43927</c:v>
                </c:pt>
                <c:pt idx="36">
                  <c:v>43928</c:v>
                </c:pt>
                <c:pt idx="37">
                  <c:v>43929</c:v>
                </c:pt>
                <c:pt idx="38">
                  <c:v>43930</c:v>
                </c:pt>
                <c:pt idx="39">
                  <c:v>43931</c:v>
                </c:pt>
                <c:pt idx="40">
                  <c:v>43932</c:v>
                </c:pt>
                <c:pt idx="41">
                  <c:v>43933</c:v>
                </c:pt>
                <c:pt idx="42">
                  <c:v>43934</c:v>
                </c:pt>
                <c:pt idx="43">
                  <c:v>43935</c:v>
                </c:pt>
                <c:pt idx="44">
                  <c:v>43936</c:v>
                </c:pt>
                <c:pt idx="45">
                  <c:v>43937</c:v>
                </c:pt>
                <c:pt idx="46">
                  <c:v>43938</c:v>
                </c:pt>
                <c:pt idx="47">
                  <c:v>43939</c:v>
                </c:pt>
                <c:pt idx="48">
                  <c:v>43940</c:v>
                </c:pt>
                <c:pt idx="49">
                  <c:v>43941</c:v>
                </c:pt>
                <c:pt idx="50">
                  <c:v>43942</c:v>
                </c:pt>
                <c:pt idx="51">
                  <c:v>43943</c:v>
                </c:pt>
                <c:pt idx="52">
                  <c:v>43944</c:v>
                </c:pt>
                <c:pt idx="53">
                  <c:v>43945</c:v>
                </c:pt>
                <c:pt idx="54">
                  <c:v>43946</c:v>
                </c:pt>
                <c:pt idx="55">
                  <c:v>43947</c:v>
                </c:pt>
                <c:pt idx="56">
                  <c:v>43948</c:v>
                </c:pt>
                <c:pt idx="57">
                  <c:v>43949</c:v>
                </c:pt>
                <c:pt idx="58">
                  <c:v>43950</c:v>
                </c:pt>
                <c:pt idx="59">
                  <c:v>43951</c:v>
                </c:pt>
                <c:pt idx="60">
                  <c:v>43952</c:v>
                </c:pt>
                <c:pt idx="61">
                  <c:v>43953</c:v>
                </c:pt>
                <c:pt idx="62">
                  <c:v>43954</c:v>
                </c:pt>
                <c:pt idx="63">
                  <c:v>43955</c:v>
                </c:pt>
                <c:pt idx="64">
                  <c:v>43956</c:v>
                </c:pt>
                <c:pt idx="65">
                  <c:v>43957</c:v>
                </c:pt>
                <c:pt idx="66">
                  <c:v>43958</c:v>
                </c:pt>
                <c:pt idx="67">
                  <c:v>43959</c:v>
                </c:pt>
                <c:pt idx="68">
                  <c:v>43960</c:v>
                </c:pt>
                <c:pt idx="69">
                  <c:v>43961</c:v>
                </c:pt>
                <c:pt idx="70">
                  <c:v>43962</c:v>
                </c:pt>
                <c:pt idx="71">
                  <c:v>43963</c:v>
                </c:pt>
                <c:pt idx="72">
                  <c:v>43964</c:v>
                </c:pt>
                <c:pt idx="73">
                  <c:v>43965</c:v>
                </c:pt>
                <c:pt idx="74">
                  <c:v>43966</c:v>
                </c:pt>
                <c:pt idx="75">
                  <c:v>43967</c:v>
                </c:pt>
                <c:pt idx="76">
                  <c:v>43968</c:v>
                </c:pt>
                <c:pt idx="77">
                  <c:v>43969</c:v>
                </c:pt>
                <c:pt idx="78">
                  <c:v>43970</c:v>
                </c:pt>
                <c:pt idx="79">
                  <c:v>43971</c:v>
                </c:pt>
                <c:pt idx="80">
                  <c:v>43972</c:v>
                </c:pt>
                <c:pt idx="81">
                  <c:v>43973</c:v>
                </c:pt>
                <c:pt idx="82">
                  <c:v>43974</c:v>
                </c:pt>
                <c:pt idx="83">
                  <c:v>43975</c:v>
                </c:pt>
                <c:pt idx="84">
                  <c:v>43976</c:v>
                </c:pt>
                <c:pt idx="85">
                  <c:v>43977</c:v>
                </c:pt>
                <c:pt idx="86">
                  <c:v>43978</c:v>
                </c:pt>
                <c:pt idx="87">
                  <c:v>43979</c:v>
                </c:pt>
                <c:pt idx="88">
                  <c:v>43980</c:v>
                </c:pt>
                <c:pt idx="89">
                  <c:v>43981</c:v>
                </c:pt>
                <c:pt idx="90">
                  <c:v>43982</c:v>
                </c:pt>
                <c:pt idx="91">
                  <c:v>43983</c:v>
                </c:pt>
                <c:pt idx="92">
                  <c:v>43984</c:v>
                </c:pt>
                <c:pt idx="93">
                  <c:v>43985</c:v>
                </c:pt>
                <c:pt idx="94">
                  <c:v>43986</c:v>
                </c:pt>
                <c:pt idx="95">
                  <c:v>43987</c:v>
                </c:pt>
                <c:pt idx="96">
                  <c:v>43988</c:v>
                </c:pt>
                <c:pt idx="97">
                  <c:v>43989</c:v>
                </c:pt>
                <c:pt idx="98">
                  <c:v>43990</c:v>
                </c:pt>
                <c:pt idx="99">
                  <c:v>43991</c:v>
                </c:pt>
                <c:pt idx="100">
                  <c:v>43992</c:v>
                </c:pt>
                <c:pt idx="101">
                  <c:v>43993</c:v>
                </c:pt>
                <c:pt idx="102">
                  <c:v>43994</c:v>
                </c:pt>
                <c:pt idx="103">
                  <c:v>43995</c:v>
                </c:pt>
                <c:pt idx="104">
                  <c:v>43996</c:v>
                </c:pt>
                <c:pt idx="105">
                  <c:v>43997</c:v>
                </c:pt>
                <c:pt idx="106">
                  <c:v>43998</c:v>
                </c:pt>
                <c:pt idx="107">
                  <c:v>43999</c:v>
                </c:pt>
                <c:pt idx="108">
                  <c:v>44000</c:v>
                </c:pt>
                <c:pt idx="109">
                  <c:v>44001</c:v>
                </c:pt>
                <c:pt idx="110">
                  <c:v>44002</c:v>
                </c:pt>
                <c:pt idx="111">
                  <c:v>44003</c:v>
                </c:pt>
                <c:pt idx="112">
                  <c:v>44004</c:v>
                </c:pt>
                <c:pt idx="113">
                  <c:v>44005</c:v>
                </c:pt>
                <c:pt idx="114">
                  <c:v>44006</c:v>
                </c:pt>
                <c:pt idx="115">
                  <c:v>44007</c:v>
                </c:pt>
                <c:pt idx="116">
                  <c:v>44008</c:v>
                </c:pt>
                <c:pt idx="117">
                  <c:v>44009</c:v>
                </c:pt>
                <c:pt idx="118">
                  <c:v>44010</c:v>
                </c:pt>
                <c:pt idx="119">
                  <c:v>44011</c:v>
                </c:pt>
                <c:pt idx="120">
                  <c:v>44012</c:v>
                </c:pt>
                <c:pt idx="121">
                  <c:v>44013</c:v>
                </c:pt>
                <c:pt idx="122">
                  <c:v>44014</c:v>
                </c:pt>
                <c:pt idx="123">
                  <c:v>44015</c:v>
                </c:pt>
                <c:pt idx="124">
                  <c:v>44016</c:v>
                </c:pt>
                <c:pt idx="125">
                  <c:v>44017</c:v>
                </c:pt>
                <c:pt idx="126">
                  <c:v>44018</c:v>
                </c:pt>
                <c:pt idx="127">
                  <c:v>44019</c:v>
                </c:pt>
                <c:pt idx="128">
                  <c:v>44020</c:v>
                </c:pt>
                <c:pt idx="129">
                  <c:v>44021</c:v>
                </c:pt>
                <c:pt idx="130">
                  <c:v>44022</c:v>
                </c:pt>
                <c:pt idx="131">
                  <c:v>44023</c:v>
                </c:pt>
                <c:pt idx="132">
                  <c:v>44024</c:v>
                </c:pt>
                <c:pt idx="133">
                  <c:v>44025</c:v>
                </c:pt>
                <c:pt idx="134">
                  <c:v>44026</c:v>
                </c:pt>
                <c:pt idx="135">
                  <c:v>44027</c:v>
                </c:pt>
                <c:pt idx="136">
                  <c:v>44028</c:v>
                </c:pt>
                <c:pt idx="137">
                  <c:v>44029</c:v>
                </c:pt>
                <c:pt idx="138">
                  <c:v>44030</c:v>
                </c:pt>
                <c:pt idx="139">
                  <c:v>44031</c:v>
                </c:pt>
                <c:pt idx="140">
                  <c:v>44032</c:v>
                </c:pt>
                <c:pt idx="141">
                  <c:v>44033</c:v>
                </c:pt>
                <c:pt idx="142">
                  <c:v>44034</c:v>
                </c:pt>
                <c:pt idx="143">
                  <c:v>44035</c:v>
                </c:pt>
                <c:pt idx="144">
                  <c:v>44036</c:v>
                </c:pt>
                <c:pt idx="145">
                  <c:v>44037</c:v>
                </c:pt>
                <c:pt idx="146">
                  <c:v>44038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44044</c:v>
                </c:pt>
                <c:pt idx="153">
                  <c:v>44045</c:v>
                </c:pt>
                <c:pt idx="154">
                  <c:v>44046</c:v>
                </c:pt>
                <c:pt idx="155">
                  <c:v>44047</c:v>
                </c:pt>
                <c:pt idx="156">
                  <c:v>44048</c:v>
                </c:pt>
                <c:pt idx="157">
                  <c:v>44049</c:v>
                </c:pt>
                <c:pt idx="158">
                  <c:v>44050</c:v>
                </c:pt>
                <c:pt idx="159">
                  <c:v>44051</c:v>
                </c:pt>
                <c:pt idx="160">
                  <c:v>44052</c:v>
                </c:pt>
                <c:pt idx="161">
                  <c:v>44053</c:v>
                </c:pt>
                <c:pt idx="162">
                  <c:v>44054</c:v>
                </c:pt>
                <c:pt idx="163">
                  <c:v>44055</c:v>
                </c:pt>
                <c:pt idx="164">
                  <c:v>44056</c:v>
                </c:pt>
                <c:pt idx="165">
                  <c:v>44057</c:v>
                </c:pt>
                <c:pt idx="166">
                  <c:v>44058</c:v>
                </c:pt>
                <c:pt idx="167">
                  <c:v>44059</c:v>
                </c:pt>
                <c:pt idx="168">
                  <c:v>44060</c:v>
                </c:pt>
                <c:pt idx="169">
                  <c:v>44061</c:v>
                </c:pt>
                <c:pt idx="170">
                  <c:v>44062</c:v>
                </c:pt>
                <c:pt idx="171">
                  <c:v>44063</c:v>
                </c:pt>
                <c:pt idx="172">
                  <c:v>44064</c:v>
                </c:pt>
                <c:pt idx="173">
                  <c:v>44065</c:v>
                </c:pt>
                <c:pt idx="174">
                  <c:v>44066</c:v>
                </c:pt>
                <c:pt idx="175">
                  <c:v>44067</c:v>
                </c:pt>
                <c:pt idx="176">
                  <c:v>44068</c:v>
                </c:pt>
                <c:pt idx="177">
                  <c:v>44069</c:v>
                </c:pt>
                <c:pt idx="178">
                  <c:v>44070</c:v>
                </c:pt>
                <c:pt idx="179">
                  <c:v>44071</c:v>
                </c:pt>
                <c:pt idx="180">
                  <c:v>44072</c:v>
                </c:pt>
                <c:pt idx="181">
                  <c:v>44073</c:v>
                </c:pt>
                <c:pt idx="182">
                  <c:v>44074</c:v>
                </c:pt>
                <c:pt idx="183">
                  <c:v>44075</c:v>
                </c:pt>
                <c:pt idx="184">
                  <c:v>44076</c:v>
                </c:pt>
                <c:pt idx="185">
                  <c:v>44077</c:v>
                </c:pt>
                <c:pt idx="186">
                  <c:v>44078</c:v>
                </c:pt>
                <c:pt idx="187">
                  <c:v>44079</c:v>
                </c:pt>
                <c:pt idx="188">
                  <c:v>44080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44086</c:v>
                </c:pt>
                <c:pt idx="195">
                  <c:v>44087</c:v>
                </c:pt>
                <c:pt idx="196">
                  <c:v>44088</c:v>
                </c:pt>
                <c:pt idx="197">
                  <c:v>44089</c:v>
                </c:pt>
                <c:pt idx="198">
                  <c:v>44090</c:v>
                </c:pt>
                <c:pt idx="199">
                  <c:v>44091</c:v>
                </c:pt>
                <c:pt idx="200">
                  <c:v>44092</c:v>
                </c:pt>
                <c:pt idx="201">
                  <c:v>44093</c:v>
                </c:pt>
                <c:pt idx="202">
                  <c:v>44094</c:v>
                </c:pt>
                <c:pt idx="203">
                  <c:v>44095</c:v>
                </c:pt>
                <c:pt idx="204">
                  <c:v>44096</c:v>
                </c:pt>
                <c:pt idx="205">
                  <c:v>44097</c:v>
                </c:pt>
                <c:pt idx="206">
                  <c:v>44098</c:v>
                </c:pt>
                <c:pt idx="207">
                  <c:v>44099</c:v>
                </c:pt>
                <c:pt idx="208">
                  <c:v>44100</c:v>
                </c:pt>
                <c:pt idx="209">
                  <c:v>44101</c:v>
                </c:pt>
                <c:pt idx="210">
                  <c:v>44102</c:v>
                </c:pt>
                <c:pt idx="211">
                  <c:v>44103</c:v>
                </c:pt>
                <c:pt idx="212">
                  <c:v>44104</c:v>
                </c:pt>
                <c:pt idx="213">
                  <c:v>44105</c:v>
                </c:pt>
                <c:pt idx="214">
                  <c:v>44106</c:v>
                </c:pt>
                <c:pt idx="215">
                  <c:v>44107</c:v>
                </c:pt>
                <c:pt idx="216">
                  <c:v>44108</c:v>
                </c:pt>
                <c:pt idx="217">
                  <c:v>44109</c:v>
                </c:pt>
              </c:numCache>
            </c:numRef>
          </c:cat>
          <c:val>
            <c:numRef>
              <c:f>'4.1.2'!$M$14:$M$231</c:f>
              <c:numCache>
                <c:formatCode>0.0%</c:formatCode>
                <c:ptCount val="218"/>
                <c:pt idx="0">
                  <c:v>-4.0644949157357939E-2</c:v>
                </c:pt>
                <c:pt idx="1">
                  <c:v>-3.8990035752818973E-2</c:v>
                </c:pt>
                <c:pt idx="2">
                  <c:v>-1.3454070160091281E-2</c:v>
                </c:pt>
                <c:pt idx="3">
                  <c:v>-3.3862503878848434E-2</c:v>
                </c:pt>
                <c:pt idx="4">
                  <c:v>-7.2436648522343841E-3</c:v>
                </c:pt>
                <c:pt idx="5">
                  <c:v>-3.3096240079904048E-2</c:v>
                </c:pt>
                <c:pt idx="6">
                  <c:v>5.5239793948913176E-3</c:v>
                </c:pt>
                <c:pt idx="7">
                  <c:v>-4.9161619763307157E-2</c:v>
                </c:pt>
                <c:pt idx="8">
                  <c:v>-0.16595306201660956</c:v>
                </c:pt>
                <c:pt idx="9">
                  <c:v>-0.36642566632420009</c:v>
                </c:pt>
                <c:pt idx="10">
                  <c:v>-0.48914091108086921</c:v>
                </c:pt>
                <c:pt idx="11">
                  <c:v>-0.62760864858900811</c:v>
                </c:pt>
                <c:pt idx="12">
                  <c:v>-0.83803250586613387</c:v>
                </c:pt>
                <c:pt idx="13">
                  <c:v>-0.87897639232789648</c:v>
                </c:pt>
                <c:pt idx="14">
                  <c:v>-0.84882482573960105</c:v>
                </c:pt>
                <c:pt idx="15">
                  <c:v>-0.87515867850536833</c:v>
                </c:pt>
                <c:pt idx="16">
                  <c:v>-0.88575294222558254</c:v>
                </c:pt>
                <c:pt idx="17">
                  <c:v>-0.89188696360002506</c:v>
                </c:pt>
                <c:pt idx="18">
                  <c:v>-0.89653578004255052</c:v>
                </c:pt>
                <c:pt idx="19">
                  <c:v>-0.91992576556956995</c:v>
                </c:pt>
                <c:pt idx="20">
                  <c:v>-0.92140982513330205</c:v>
                </c:pt>
                <c:pt idx="21">
                  <c:v>-0.89962270973262104</c:v>
                </c:pt>
                <c:pt idx="22">
                  <c:v>-0.90872100914602549</c:v>
                </c:pt>
                <c:pt idx="23">
                  <c:v>-0.91239304727194981</c:v>
                </c:pt>
                <c:pt idx="24">
                  <c:v>-0.91577020510187768</c:v>
                </c:pt>
                <c:pt idx="25">
                  <c:v>-0.91595247170042748</c:v>
                </c:pt>
                <c:pt idx="26">
                  <c:v>-0.9314351213903993</c:v>
                </c:pt>
                <c:pt idx="27">
                  <c:v>-0.92757533028011174</c:v>
                </c:pt>
                <c:pt idx="28">
                  <c:v>-0.92411359465994003</c:v>
                </c:pt>
                <c:pt idx="29">
                  <c:v>-0.93256015110896562</c:v>
                </c:pt>
                <c:pt idx="30">
                  <c:v>-0.93220739901712135</c:v>
                </c:pt>
                <c:pt idx="31">
                  <c:v>-0.93341744057104303</c:v>
                </c:pt>
                <c:pt idx="32">
                  <c:v>-0.92445092868170975</c:v>
                </c:pt>
                <c:pt idx="33">
                  <c:v>-0.92863664490766584</c:v>
                </c:pt>
                <c:pt idx="34">
                  <c:v>-0.93270616397841988</c:v>
                </c:pt>
                <c:pt idx="35">
                  <c:v>-0.90737582024430308</c:v>
                </c:pt>
                <c:pt idx="36">
                  <c:v>-0.91037612752511998</c:v>
                </c:pt>
                <c:pt idx="37">
                  <c:v>-0.90281542220505917</c:v>
                </c:pt>
                <c:pt idx="38">
                  <c:v>-0.89527677132938976</c:v>
                </c:pt>
                <c:pt idx="39">
                  <c:v>-0.90254860170146389</c:v>
                </c:pt>
                <c:pt idx="40">
                  <c:v>-0.90332209771947403</c:v>
                </c:pt>
                <c:pt idx="41">
                  <c:v>-0.92195016174641875</c:v>
                </c:pt>
                <c:pt idx="42">
                  <c:v>-0.89115476399339355</c:v>
                </c:pt>
                <c:pt idx="43">
                  <c:v>-0.91083237124830974</c:v>
                </c:pt>
                <c:pt idx="44">
                  <c:v>-0.9142549765265614</c:v>
                </c:pt>
                <c:pt idx="45">
                  <c:v>-0.91617526154029849</c:v>
                </c:pt>
                <c:pt idx="46">
                  <c:v>-0.91421364152648055</c:v>
                </c:pt>
                <c:pt idx="47">
                  <c:v>-0.93324711849935971</c:v>
                </c:pt>
                <c:pt idx="48">
                  <c:v>-0.92728303362001563</c:v>
                </c:pt>
                <c:pt idx="49">
                  <c:v>-0.90503396331768537</c:v>
                </c:pt>
                <c:pt idx="50">
                  <c:v>-0.90854631600874169</c:v>
                </c:pt>
                <c:pt idx="51">
                  <c:v>-0.90850192911076921</c:v>
                </c:pt>
                <c:pt idx="52">
                  <c:v>-0.91173157443258823</c:v>
                </c:pt>
                <c:pt idx="53">
                  <c:v>-0.90825477926378551</c:v>
                </c:pt>
                <c:pt idx="54">
                  <c:v>-0.92888782864173969</c:v>
                </c:pt>
                <c:pt idx="55">
                  <c:v>-0.92424452697419857</c:v>
                </c:pt>
                <c:pt idx="56">
                  <c:v>-0.89351225323518624</c:v>
                </c:pt>
                <c:pt idx="57">
                  <c:v>-0.8984726679588616</c:v>
                </c:pt>
                <c:pt idx="58">
                  <c:v>-0.89900693065891302</c:v>
                </c:pt>
                <c:pt idx="59">
                  <c:v>-0.89422823248708883</c:v>
                </c:pt>
                <c:pt idx="60">
                  <c:v>-0.90326456764144825</c:v>
                </c:pt>
                <c:pt idx="61">
                  <c:v>-0.88442787771145337</c:v>
                </c:pt>
                <c:pt idx="62">
                  <c:v>-0.90160252644251082</c:v>
                </c:pt>
                <c:pt idx="63">
                  <c:v>-0.8655838986949822</c:v>
                </c:pt>
                <c:pt idx="64">
                  <c:v>-0.87062626482609995</c:v>
                </c:pt>
                <c:pt idx="65">
                  <c:v>-0.87000118280841732</c:v>
                </c:pt>
                <c:pt idx="66">
                  <c:v>-0.87051259614214527</c:v>
                </c:pt>
                <c:pt idx="67">
                  <c:v>-0.86842727601310588</c:v>
                </c:pt>
                <c:pt idx="68">
                  <c:v>-0.88695481466785608</c:v>
                </c:pt>
                <c:pt idx="69">
                  <c:v>-0.90646716002415884</c:v>
                </c:pt>
                <c:pt idx="70">
                  <c:v>-0.83877680869219573</c:v>
                </c:pt>
                <c:pt idx="71">
                  <c:v>-0.85247153746177406</c:v>
                </c:pt>
                <c:pt idx="72">
                  <c:v>-0.847520941085388</c:v>
                </c:pt>
                <c:pt idx="73">
                  <c:v>-0.84602716158238256</c:v>
                </c:pt>
                <c:pt idx="74">
                  <c:v>-0.85505211502494605</c:v>
                </c:pt>
                <c:pt idx="75">
                  <c:v>-0.86378096405674865</c:v>
                </c:pt>
                <c:pt idx="76">
                  <c:v>-0.88273973246130322</c:v>
                </c:pt>
                <c:pt idx="77">
                  <c:v>-0.81424896421355508</c:v>
                </c:pt>
                <c:pt idx="78">
                  <c:v>-0.81959753399175417</c:v>
                </c:pt>
                <c:pt idx="79">
                  <c:v>-0.82011123024447674</c:v>
                </c:pt>
                <c:pt idx="80">
                  <c:v>-0.8188015584081515</c:v>
                </c:pt>
                <c:pt idx="81">
                  <c:v>-0.81713592583398909</c:v>
                </c:pt>
                <c:pt idx="82">
                  <c:v>-0.82917259045146385</c:v>
                </c:pt>
                <c:pt idx="83">
                  <c:v>-0.85402424502906304</c:v>
                </c:pt>
                <c:pt idx="84">
                  <c:v>-0.75599139680183036</c:v>
                </c:pt>
                <c:pt idx="85">
                  <c:v>-0.76501413887517389</c:v>
                </c:pt>
                <c:pt idx="86">
                  <c:v>-0.76293482804417112</c:v>
                </c:pt>
                <c:pt idx="87">
                  <c:v>-0.76370826929695768</c:v>
                </c:pt>
                <c:pt idx="88">
                  <c:v>-0.76171698459503379</c:v>
                </c:pt>
                <c:pt idx="89">
                  <c:v>-0.75023957146880227</c:v>
                </c:pt>
                <c:pt idx="90">
                  <c:v>-0.7603854789532396</c:v>
                </c:pt>
                <c:pt idx="91">
                  <c:v>-0.7212450807464128</c:v>
                </c:pt>
                <c:pt idx="92">
                  <c:v>-0.72643263308705108</c:v>
                </c:pt>
                <c:pt idx="93">
                  <c:v>-0.72428859200950602</c:v>
                </c:pt>
                <c:pt idx="94">
                  <c:v>-0.72766431548303978</c:v>
                </c:pt>
                <c:pt idx="95">
                  <c:v>-0.70733789051331009</c:v>
                </c:pt>
                <c:pt idx="96">
                  <c:v>-0.679040163199917</c:v>
                </c:pt>
                <c:pt idx="97">
                  <c:v>-0.71028861516548625</c:v>
                </c:pt>
                <c:pt idx="98">
                  <c:v>-0.67381103468190573</c:v>
                </c:pt>
                <c:pt idx="99">
                  <c:v>-0.66981390650165629</c:v>
                </c:pt>
                <c:pt idx="100">
                  <c:v>-0.66326092102706402</c:v>
                </c:pt>
                <c:pt idx="101">
                  <c:v>-0.65984641914517961</c:v>
                </c:pt>
                <c:pt idx="102">
                  <c:v>-0.63932062766476372</c:v>
                </c:pt>
                <c:pt idx="103">
                  <c:v>-0.59797468025446809</c:v>
                </c:pt>
                <c:pt idx="104">
                  <c:v>-0.60061216759142766</c:v>
                </c:pt>
                <c:pt idx="105">
                  <c:v>-0.61916435455861674</c:v>
                </c:pt>
                <c:pt idx="106">
                  <c:v>-0.62095330244435243</c:v>
                </c:pt>
                <c:pt idx="107">
                  <c:v>-0.6160520519856385</c:v>
                </c:pt>
                <c:pt idx="108">
                  <c:v>-0.61380628267339932</c:v>
                </c:pt>
                <c:pt idx="109">
                  <c:v>-0.5955019326790576</c:v>
                </c:pt>
                <c:pt idx="110">
                  <c:v>-0.53630906728265915</c:v>
                </c:pt>
                <c:pt idx="111">
                  <c:v>-0.57017545559918903</c:v>
                </c:pt>
                <c:pt idx="112">
                  <c:v>-0.56131294443224422</c:v>
                </c:pt>
                <c:pt idx="113">
                  <c:v>-0.56782334824800973</c:v>
                </c:pt>
                <c:pt idx="114">
                  <c:v>-0.56646702391564674</c:v>
                </c:pt>
                <c:pt idx="115">
                  <c:v>-0.55937129753930548</c:v>
                </c:pt>
                <c:pt idx="116">
                  <c:v>-0.5534317729741598</c:v>
                </c:pt>
                <c:pt idx="117">
                  <c:v>-0.5153805867953587</c:v>
                </c:pt>
                <c:pt idx="118">
                  <c:v>-0.53246799982006932</c:v>
                </c:pt>
                <c:pt idx="119">
                  <c:v>-0.52882871026774958</c:v>
                </c:pt>
                <c:pt idx="120">
                  <c:v>-0.52340303871916349</c:v>
                </c:pt>
                <c:pt idx="121">
                  <c:v>-0.52332546681493186</c:v>
                </c:pt>
                <c:pt idx="122">
                  <c:v>-0.51323268274161316</c:v>
                </c:pt>
                <c:pt idx="123">
                  <c:v>-0.50802237510894466</c:v>
                </c:pt>
                <c:pt idx="124">
                  <c:v>-0.51347243536772513</c:v>
                </c:pt>
                <c:pt idx="125">
                  <c:v>-0.51164949512373381</c:v>
                </c:pt>
                <c:pt idx="126">
                  <c:v>-0.48808283369910527</c:v>
                </c:pt>
                <c:pt idx="127">
                  <c:v>-0.48485051269647234</c:v>
                </c:pt>
                <c:pt idx="128">
                  <c:v>-0.48377291817581652</c:v>
                </c:pt>
                <c:pt idx="129">
                  <c:v>-0.46934872823575702</c:v>
                </c:pt>
                <c:pt idx="130">
                  <c:v>-0.46018179581691471</c:v>
                </c:pt>
                <c:pt idx="131">
                  <c:v>-0.39546326526847803</c:v>
                </c:pt>
                <c:pt idx="132">
                  <c:v>-0.44846924504067359</c:v>
                </c:pt>
                <c:pt idx="133">
                  <c:v>-0.45997756223077968</c:v>
                </c:pt>
                <c:pt idx="134">
                  <c:v>-0.4582012334325824</c:v>
                </c:pt>
                <c:pt idx="135">
                  <c:v>-0.45054899255631387</c:v>
                </c:pt>
                <c:pt idx="136">
                  <c:v>-0.45779289894822073</c:v>
                </c:pt>
                <c:pt idx="137">
                  <c:v>-0.44950446695184887</c:v>
                </c:pt>
                <c:pt idx="138">
                  <c:v>-0.38555002924841686</c:v>
                </c:pt>
                <c:pt idx="139">
                  <c:v>-0.4225338230910507</c:v>
                </c:pt>
                <c:pt idx="140">
                  <c:v>-0.44020547039782693</c:v>
                </c:pt>
                <c:pt idx="141">
                  <c:v>-0.44395592929607952</c:v>
                </c:pt>
                <c:pt idx="142">
                  <c:v>-0.44042448538883205</c:v>
                </c:pt>
                <c:pt idx="143">
                  <c:v>-0.43539917320567584</c:v>
                </c:pt>
                <c:pt idx="144">
                  <c:v>-0.44645542963117973</c:v>
                </c:pt>
                <c:pt idx="145">
                  <c:v>-0.38459926043232717</c:v>
                </c:pt>
                <c:pt idx="146">
                  <c:v>-0.4266450782372665</c:v>
                </c:pt>
                <c:pt idx="147">
                  <c:v>-0.44042689902485216</c:v>
                </c:pt>
                <c:pt idx="148">
                  <c:v>-0.43616029766850806</c:v>
                </c:pt>
                <c:pt idx="149">
                  <c:v>-0.43236468055418315</c:v>
                </c:pt>
                <c:pt idx="150">
                  <c:v>-0.39735817974449911</c:v>
                </c:pt>
                <c:pt idx="151">
                  <c:v>-0.38615843978934045</c:v>
                </c:pt>
                <c:pt idx="152">
                  <c:v>-0.35481470968485901</c:v>
                </c:pt>
                <c:pt idx="153">
                  <c:v>-0.39046066354873415</c:v>
                </c:pt>
                <c:pt idx="154">
                  <c:v>-0.39685069002276496</c:v>
                </c:pt>
                <c:pt idx="155">
                  <c:v>-0.39972062744423659</c:v>
                </c:pt>
                <c:pt idx="156">
                  <c:v>-0.40375488175798901</c:v>
                </c:pt>
                <c:pt idx="157">
                  <c:v>-0.39710131793391462</c:v>
                </c:pt>
                <c:pt idx="158">
                  <c:v>-0.39514932245156398</c:v>
                </c:pt>
                <c:pt idx="159">
                  <c:v>-0.37845422481214536</c:v>
                </c:pt>
                <c:pt idx="160">
                  <c:v>-0.41705736015352901</c:v>
                </c:pt>
                <c:pt idx="161">
                  <c:v>-0.40279749339138043</c:v>
                </c:pt>
                <c:pt idx="162">
                  <c:v>-0.44521712983806927</c:v>
                </c:pt>
                <c:pt idx="163">
                  <c:v>-0.40292317539998362</c:v>
                </c:pt>
                <c:pt idx="164">
                  <c:v>-0.41307806065498298</c:v>
                </c:pt>
                <c:pt idx="165">
                  <c:v>-0.41800651451418624</c:v>
                </c:pt>
                <c:pt idx="166">
                  <c:v>-0.39320355274677105</c:v>
                </c:pt>
                <c:pt idx="167">
                  <c:v>-0.42932513971832337</c:v>
                </c:pt>
                <c:pt idx="168">
                  <c:v>-0.41187195425878553</c:v>
                </c:pt>
                <c:pt idx="169">
                  <c:v>-0.42422783395040209</c:v>
                </c:pt>
                <c:pt idx="170">
                  <c:v>-0.43189256431653694</c:v>
                </c:pt>
                <c:pt idx="171">
                  <c:v>-0.43476454174849472</c:v>
                </c:pt>
                <c:pt idx="172">
                  <c:v>-0.43336380915340994</c:v>
                </c:pt>
                <c:pt idx="173">
                  <c:v>-0.4320390027608903</c:v>
                </c:pt>
                <c:pt idx="174">
                  <c:v>-0.45597171039968754</c:v>
                </c:pt>
                <c:pt idx="175">
                  <c:v>-0.44034569805387697</c:v>
                </c:pt>
                <c:pt idx="176">
                  <c:v>-0.46290502322077137</c:v>
                </c:pt>
                <c:pt idx="177">
                  <c:v>-0.47328721079664904</c:v>
                </c:pt>
                <c:pt idx="178">
                  <c:v>-0.47788164966583396</c:v>
                </c:pt>
                <c:pt idx="179">
                  <c:v>-0.47371981489272191</c:v>
                </c:pt>
                <c:pt idx="180">
                  <c:v>-0.45907022077738685</c:v>
                </c:pt>
                <c:pt idx="181">
                  <c:v>-0.50846556803804221</c:v>
                </c:pt>
                <c:pt idx="182">
                  <c:v>-0.52608064916007213</c:v>
                </c:pt>
                <c:pt idx="183">
                  <c:v>-0.50316298087032962</c:v>
                </c:pt>
                <c:pt idx="184">
                  <c:v>-0.50174068331327126</c:v>
                </c:pt>
                <c:pt idx="185">
                  <c:v>-0.50495278914473518</c:v>
                </c:pt>
                <c:pt idx="186">
                  <c:v>-0.50315712260737688</c:v>
                </c:pt>
                <c:pt idx="187">
                  <c:v>-0.46544742539460449</c:v>
                </c:pt>
                <c:pt idx="188">
                  <c:v>-0.4864674879236669</c:v>
                </c:pt>
                <c:pt idx="189">
                  <c:v>-0.50171528344387928</c:v>
                </c:pt>
                <c:pt idx="190">
                  <c:v>-0.51726583730777109</c:v>
                </c:pt>
                <c:pt idx="191">
                  <c:v>-0.51162907804543367</c:v>
                </c:pt>
                <c:pt idx="192">
                  <c:v>-0.51770174231237798</c:v>
                </c:pt>
                <c:pt idx="193">
                  <c:v>-0.51171206094219279</c:v>
                </c:pt>
                <c:pt idx="194">
                  <c:v>-0.42910017756074076</c:v>
                </c:pt>
                <c:pt idx="195">
                  <c:v>-0.47667646752464565</c:v>
                </c:pt>
                <c:pt idx="196">
                  <c:v>-0.51956664365574456</c:v>
                </c:pt>
                <c:pt idx="197">
                  <c:v>-0.51339086901757625</c:v>
                </c:pt>
                <c:pt idx="198">
                  <c:v>-0.52076649725359292</c:v>
                </c:pt>
                <c:pt idx="199">
                  <c:v>-0.51917515641467182</c:v>
                </c:pt>
                <c:pt idx="200">
                  <c:v>-0.52959964151679395</c:v>
                </c:pt>
                <c:pt idx="201">
                  <c:v>-0.51429602749514292</c:v>
                </c:pt>
                <c:pt idx="202">
                  <c:v>-0.52234951327726642</c:v>
                </c:pt>
                <c:pt idx="203">
                  <c:v>-0.52986367956575631</c:v>
                </c:pt>
                <c:pt idx="204">
                  <c:v>-0.5376059222843893</c:v>
                </c:pt>
                <c:pt idx="205">
                  <c:v>-0.55065785757694541</c:v>
                </c:pt>
                <c:pt idx="206">
                  <c:v>-0.54984550133236798</c:v>
                </c:pt>
                <c:pt idx="207">
                  <c:v>-0.55284130912743723</c:v>
                </c:pt>
                <c:pt idx="208">
                  <c:v>-0.58618235768831695</c:v>
                </c:pt>
                <c:pt idx="209">
                  <c:v>-0.60012580825298423</c:v>
                </c:pt>
                <c:pt idx="210">
                  <c:v>-0.53356462997686305</c:v>
                </c:pt>
                <c:pt idx="211">
                  <c:v>-0.54694819257107108</c:v>
                </c:pt>
                <c:pt idx="212">
                  <c:v>-0.54020486918900434</c:v>
                </c:pt>
                <c:pt idx="213">
                  <c:v>-0.52915347823245595</c:v>
                </c:pt>
                <c:pt idx="214">
                  <c:v>-0.53882282402318382</c:v>
                </c:pt>
                <c:pt idx="215">
                  <c:v>-0.62017772382652747</c:v>
                </c:pt>
                <c:pt idx="216">
                  <c:v>-0.63858266870369007</c:v>
                </c:pt>
                <c:pt idx="217">
                  <c:v>-0.53154620064827984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27-4CCF-BF06-0821FB8EF692}"/>
            </c:ext>
          </c:extLst>
        </c:ser>
        <c:ser>
          <c:idx val="1"/>
          <c:order val="1"/>
          <c:tx>
            <c:strRef>
              <c:f>'4.1.2'!$N$13</c:f>
              <c:strCache>
                <c:ptCount val="1"/>
                <c:pt idx="0">
                  <c:v>EMT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'4.1.2'!$B$14:$B$231</c:f>
              <c:numCache>
                <c:formatCode>d\-m\-yy;@</c:formatCode>
                <c:ptCount val="218"/>
                <c:pt idx="0">
                  <c:v>43892</c:v>
                </c:pt>
                <c:pt idx="1">
                  <c:v>43893</c:v>
                </c:pt>
                <c:pt idx="2">
                  <c:v>43894</c:v>
                </c:pt>
                <c:pt idx="3">
                  <c:v>43895</c:v>
                </c:pt>
                <c:pt idx="4">
                  <c:v>43896</c:v>
                </c:pt>
                <c:pt idx="5">
                  <c:v>43897</c:v>
                </c:pt>
                <c:pt idx="6">
                  <c:v>43898</c:v>
                </c:pt>
                <c:pt idx="7">
                  <c:v>43899</c:v>
                </c:pt>
                <c:pt idx="8">
                  <c:v>43900</c:v>
                </c:pt>
                <c:pt idx="9">
                  <c:v>43901</c:v>
                </c:pt>
                <c:pt idx="10">
                  <c:v>43902</c:v>
                </c:pt>
                <c:pt idx="11">
                  <c:v>43903</c:v>
                </c:pt>
                <c:pt idx="12">
                  <c:v>43904</c:v>
                </c:pt>
                <c:pt idx="13">
                  <c:v>43905</c:v>
                </c:pt>
                <c:pt idx="14">
                  <c:v>43906</c:v>
                </c:pt>
                <c:pt idx="15">
                  <c:v>43907</c:v>
                </c:pt>
                <c:pt idx="16">
                  <c:v>43908</c:v>
                </c:pt>
                <c:pt idx="17">
                  <c:v>43909</c:v>
                </c:pt>
                <c:pt idx="18">
                  <c:v>43910</c:v>
                </c:pt>
                <c:pt idx="19">
                  <c:v>43911</c:v>
                </c:pt>
                <c:pt idx="20">
                  <c:v>43912</c:v>
                </c:pt>
                <c:pt idx="21">
                  <c:v>43913</c:v>
                </c:pt>
                <c:pt idx="22">
                  <c:v>43914</c:v>
                </c:pt>
                <c:pt idx="23">
                  <c:v>43915</c:v>
                </c:pt>
                <c:pt idx="24">
                  <c:v>43916</c:v>
                </c:pt>
                <c:pt idx="25">
                  <c:v>43917</c:v>
                </c:pt>
                <c:pt idx="26">
                  <c:v>43918</c:v>
                </c:pt>
                <c:pt idx="27">
                  <c:v>43919</c:v>
                </c:pt>
                <c:pt idx="28">
                  <c:v>43920</c:v>
                </c:pt>
                <c:pt idx="29">
                  <c:v>43921</c:v>
                </c:pt>
                <c:pt idx="30">
                  <c:v>43922</c:v>
                </c:pt>
                <c:pt idx="31">
                  <c:v>43923</c:v>
                </c:pt>
                <c:pt idx="32">
                  <c:v>43924</c:v>
                </c:pt>
                <c:pt idx="33">
                  <c:v>43925</c:v>
                </c:pt>
                <c:pt idx="34">
                  <c:v>43926</c:v>
                </c:pt>
                <c:pt idx="35">
                  <c:v>43927</c:v>
                </c:pt>
                <c:pt idx="36">
                  <c:v>43928</c:v>
                </c:pt>
                <c:pt idx="37">
                  <c:v>43929</c:v>
                </c:pt>
                <c:pt idx="38">
                  <c:v>43930</c:v>
                </c:pt>
                <c:pt idx="39">
                  <c:v>43931</c:v>
                </c:pt>
                <c:pt idx="40">
                  <c:v>43932</c:v>
                </c:pt>
                <c:pt idx="41">
                  <c:v>43933</c:v>
                </c:pt>
                <c:pt idx="42">
                  <c:v>43934</c:v>
                </c:pt>
                <c:pt idx="43">
                  <c:v>43935</c:v>
                </c:pt>
                <c:pt idx="44">
                  <c:v>43936</c:v>
                </c:pt>
                <c:pt idx="45">
                  <c:v>43937</c:v>
                </c:pt>
                <c:pt idx="46">
                  <c:v>43938</c:v>
                </c:pt>
                <c:pt idx="47">
                  <c:v>43939</c:v>
                </c:pt>
                <c:pt idx="48">
                  <c:v>43940</c:v>
                </c:pt>
                <c:pt idx="49">
                  <c:v>43941</c:v>
                </c:pt>
                <c:pt idx="50">
                  <c:v>43942</c:v>
                </c:pt>
                <c:pt idx="51">
                  <c:v>43943</c:v>
                </c:pt>
                <c:pt idx="52">
                  <c:v>43944</c:v>
                </c:pt>
                <c:pt idx="53">
                  <c:v>43945</c:v>
                </c:pt>
                <c:pt idx="54">
                  <c:v>43946</c:v>
                </c:pt>
                <c:pt idx="55">
                  <c:v>43947</c:v>
                </c:pt>
                <c:pt idx="56">
                  <c:v>43948</c:v>
                </c:pt>
                <c:pt idx="57">
                  <c:v>43949</c:v>
                </c:pt>
                <c:pt idx="58">
                  <c:v>43950</c:v>
                </c:pt>
                <c:pt idx="59">
                  <c:v>43951</c:v>
                </c:pt>
                <c:pt idx="60">
                  <c:v>43952</c:v>
                </c:pt>
                <c:pt idx="61">
                  <c:v>43953</c:v>
                </c:pt>
                <c:pt idx="62">
                  <c:v>43954</c:v>
                </c:pt>
                <c:pt idx="63">
                  <c:v>43955</c:v>
                </c:pt>
                <c:pt idx="64">
                  <c:v>43956</c:v>
                </c:pt>
                <c:pt idx="65">
                  <c:v>43957</c:v>
                </c:pt>
                <c:pt idx="66">
                  <c:v>43958</c:v>
                </c:pt>
                <c:pt idx="67">
                  <c:v>43959</c:v>
                </c:pt>
                <c:pt idx="68">
                  <c:v>43960</c:v>
                </c:pt>
                <c:pt idx="69">
                  <c:v>43961</c:v>
                </c:pt>
                <c:pt idx="70">
                  <c:v>43962</c:v>
                </c:pt>
                <c:pt idx="71">
                  <c:v>43963</c:v>
                </c:pt>
                <c:pt idx="72">
                  <c:v>43964</c:v>
                </c:pt>
                <c:pt idx="73">
                  <c:v>43965</c:v>
                </c:pt>
                <c:pt idx="74">
                  <c:v>43966</c:v>
                </c:pt>
                <c:pt idx="75">
                  <c:v>43967</c:v>
                </c:pt>
                <c:pt idx="76">
                  <c:v>43968</c:v>
                </c:pt>
                <c:pt idx="77">
                  <c:v>43969</c:v>
                </c:pt>
                <c:pt idx="78">
                  <c:v>43970</c:v>
                </c:pt>
                <c:pt idx="79">
                  <c:v>43971</c:v>
                </c:pt>
                <c:pt idx="80">
                  <c:v>43972</c:v>
                </c:pt>
                <c:pt idx="81">
                  <c:v>43973</c:v>
                </c:pt>
                <c:pt idx="82">
                  <c:v>43974</c:v>
                </c:pt>
                <c:pt idx="83">
                  <c:v>43975</c:v>
                </c:pt>
                <c:pt idx="84">
                  <c:v>43976</c:v>
                </c:pt>
                <c:pt idx="85">
                  <c:v>43977</c:v>
                </c:pt>
                <c:pt idx="86">
                  <c:v>43978</c:v>
                </c:pt>
                <c:pt idx="87">
                  <c:v>43979</c:v>
                </c:pt>
                <c:pt idx="88">
                  <c:v>43980</c:v>
                </c:pt>
                <c:pt idx="89">
                  <c:v>43981</c:v>
                </c:pt>
                <c:pt idx="90">
                  <c:v>43982</c:v>
                </c:pt>
                <c:pt idx="91">
                  <c:v>43983</c:v>
                </c:pt>
                <c:pt idx="92">
                  <c:v>43984</c:v>
                </c:pt>
                <c:pt idx="93">
                  <c:v>43985</c:v>
                </c:pt>
                <c:pt idx="94">
                  <c:v>43986</c:v>
                </c:pt>
                <c:pt idx="95">
                  <c:v>43987</c:v>
                </c:pt>
                <c:pt idx="96">
                  <c:v>43988</c:v>
                </c:pt>
                <c:pt idx="97">
                  <c:v>43989</c:v>
                </c:pt>
                <c:pt idx="98">
                  <c:v>43990</c:v>
                </c:pt>
                <c:pt idx="99">
                  <c:v>43991</c:v>
                </c:pt>
                <c:pt idx="100">
                  <c:v>43992</c:v>
                </c:pt>
                <c:pt idx="101">
                  <c:v>43993</c:v>
                </c:pt>
                <c:pt idx="102">
                  <c:v>43994</c:v>
                </c:pt>
                <c:pt idx="103">
                  <c:v>43995</c:v>
                </c:pt>
                <c:pt idx="104">
                  <c:v>43996</c:v>
                </c:pt>
                <c:pt idx="105">
                  <c:v>43997</c:v>
                </c:pt>
                <c:pt idx="106">
                  <c:v>43998</c:v>
                </c:pt>
                <c:pt idx="107">
                  <c:v>43999</c:v>
                </c:pt>
                <c:pt idx="108">
                  <c:v>44000</c:v>
                </c:pt>
                <c:pt idx="109">
                  <c:v>44001</c:v>
                </c:pt>
                <c:pt idx="110">
                  <c:v>44002</c:v>
                </c:pt>
                <c:pt idx="111">
                  <c:v>44003</c:v>
                </c:pt>
                <c:pt idx="112">
                  <c:v>44004</c:v>
                </c:pt>
                <c:pt idx="113">
                  <c:v>44005</c:v>
                </c:pt>
                <c:pt idx="114">
                  <c:v>44006</c:v>
                </c:pt>
                <c:pt idx="115">
                  <c:v>44007</c:v>
                </c:pt>
                <c:pt idx="116">
                  <c:v>44008</c:v>
                </c:pt>
                <c:pt idx="117">
                  <c:v>44009</c:v>
                </c:pt>
                <c:pt idx="118">
                  <c:v>44010</c:v>
                </c:pt>
                <c:pt idx="119">
                  <c:v>44011</c:v>
                </c:pt>
                <c:pt idx="120">
                  <c:v>44012</c:v>
                </c:pt>
                <c:pt idx="121">
                  <c:v>44013</c:v>
                </c:pt>
                <c:pt idx="122">
                  <c:v>44014</c:v>
                </c:pt>
                <c:pt idx="123">
                  <c:v>44015</c:v>
                </c:pt>
                <c:pt idx="124">
                  <c:v>44016</c:v>
                </c:pt>
                <c:pt idx="125">
                  <c:v>44017</c:v>
                </c:pt>
                <c:pt idx="126">
                  <c:v>44018</c:v>
                </c:pt>
                <c:pt idx="127">
                  <c:v>44019</c:v>
                </c:pt>
                <c:pt idx="128">
                  <c:v>44020</c:v>
                </c:pt>
                <c:pt idx="129">
                  <c:v>44021</c:v>
                </c:pt>
                <c:pt idx="130">
                  <c:v>44022</c:v>
                </c:pt>
                <c:pt idx="131">
                  <c:v>44023</c:v>
                </c:pt>
                <c:pt idx="132">
                  <c:v>44024</c:v>
                </c:pt>
                <c:pt idx="133">
                  <c:v>44025</c:v>
                </c:pt>
                <c:pt idx="134">
                  <c:v>44026</c:v>
                </c:pt>
                <c:pt idx="135">
                  <c:v>44027</c:v>
                </c:pt>
                <c:pt idx="136">
                  <c:v>44028</c:v>
                </c:pt>
                <c:pt idx="137">
                  <c:v>44029</c:v>
                </c:pt>
                <c:pt idx="138">
                  <c:v>44030</c:v>
                </c:pt>
                <c:pt idx="139">
                  <c:v>44031</c:v>
                </c:pt>
                <c:pt idx="140">
                  <c:v>44032</c:v>
                </c:pt>
                <c:pt idx="141">
                  <c:v>44033</c:v>
                </c:pt>
                <c:pt idx="142">
                  <c:v>44034</c:v>
                </c:pt>
                <c:pt idx="143">
                  <c:v>44035</c:v>
                </c:pt>
                <c:pt idx="144">
                  <c:v>44036</c:v>
                </c:pt>
                <c:pt idx="145">
                  <c:v>44037</c:v>
                </c:pt>
                <c:pt idx="146">
                  <c:v>44038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44044</c:v>
                </c:pt>
                <c:pt idx="153">
                  <c:v>44045</c:v>
                </c:pt>
                <c:pt idx="154">
                  <c:v>44046</c:v>
                </c:pt>
                <c:pt idx="155">
                  <c:v>44047</c:v>
                </c:pt>
                <c:pt idx="156">
                  <c:v>44048</c:v>
                </c:pt>
                <c:pt idx="157">
                  <c:v>44049</c:v>
                </c:pt>
                <c:pt idx="158">
                  <c:v>44050</c:v>
                </c:pt>
                <c:pt idx="159">
                  <c:v>44051</c:v>
                </c:pt>
                <c:pt idx="160">
                  <c:v>44052</c:v>
                </c:pt>
                <c:pt idx="161">
                  <c:v>44053</c:v>
                </c:pt>
                <c:pt idx="162">
                  <c:v>44054</c:v>
                </c:pt>
                <c:pt idx="163">
                  <c:v>44055</c:v>
                </c:pt>
                <c:pt idx="164">
                  <c:v>44056</c:v>
                </c:pt>
                <c:pt idx="165">
                  <c:v>44057</c:v>
                </c:pt>
                <c:pt idx="166">
                  <c:v>44058</c:v>
                </c:pt>
                <c:pt idx="167">
                  <c:v>44059</c:v>
                </c:pt>
                <c:pt idx="168">
                  <c:v>44060</c:v>
                </c:pt>
                <c:pt idx="169">
                  <c:v>44061</c:v>
                </c:pt>
                <c:pt idx="170">
                  <c:v>44062</c:v>
                </c:pt>
                <c:pt idx="171">
                  <c:v>44063</c:v>
                </c:pt>
                <c:pt idx="172">
                  <c:v>44064</c:v>
                </c:pt>
                <c:pt idx="173">
                  <c:v>44065</c:v>
                </c:pt>
                <c:pt idx="174">
                  <c:v>44066</c:v>
                </c:pt>
                <c:pt idx="175">
                  <c:v>44067</c:v>
                </c:pt>
                <c:pt idx="176">
                  <c:v>44068</c:v>
                </c:pt>
                <c:pt idx="177">
                  <c:v>44069</c:v>
                </c:pt>
                <c:pt idx="178">
                  <c:v>44070</c:v>
                </c:pt>
                <c:pt idx="179">
                  <c:v>44071</c:v>
                </c:pt>
                <c:pt idx="180">
                  <c:v>44072</c:v>
                </c:pt>
                <c:pt idx="181">
                  <c:v>44073</c:v>
                </c:pt>
                <c:pt idx="182">
                  <c:v>44074</c:v>
                </c:pt>
                <c:pt idx="183">
                  <c:v>44075</c:v>
                </c:pt>
                <c:pt idx="184">
                  <c:v>44076</c:v>
                </c:pt>
                <c:pt idx="185">
                  <c:v>44077</c:v>
                </c:pt>
                <c:pt idx="186">
                  <c:v>44078</c:v>
                </c:pt>
                <c:pt idx="187">
                  <c:v>44079</c:v>
                </c:pt>
                <c:pt idx="188">
                  <c:v>44080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44086</c:v>
                </c:pt>
                <c:pt idx="195">
                  <c:v>44087</c:v>
                </c:pt>
                <c:pt idx="196">
                  <c:v>44088</c:v>
                </c:pt>
                <c:pt idx="197">
                  <c:v>44089</c:v>
                </c:pt>
                <c:pt idx="198">
                  <c:v>44090</c:v>
                </c:pt>
                <c:pt idx="199">
                  <c:v>44091</c:v>
                </c:pt>
                <c:pt idx="200">
                  <c:v>44092</c:v>
                </c:pt>
                <c:pt idx="201">
                  <c:v>44093</c:v>
                </c:pt>
                <c:pt idx="202">
                  <c:v>44094</c:v>
                </c:pt>
                <c:pt idx="203">
                  <c:v>44095</c:v>
                </c:pt>
                <c:pt idx="204">
                  <c:v>44096</c:v>
                </c:pt>
                <c:pt idx="205">
                  <c:v>44097</c:v>
                </c:pt>
                <c:pt idx="206">
                  <c:v>44098</c:v>
                </c:pt>
                <c:pt idx="207">
                  <c:v>44099</c:v>
                </c:pt>
                <c:pt idx="208">
                  <c:v>44100</c:v>
                </c:pt>
                <c:pt idx="209">
                  <c:v>44101</c:v>
                </c:pt>
                <c:pt idx="210">
                  <c:v>44102</c:v>
                </c:pt>
                <c:pt idx="211">
                  <c:v>44103</c:v>
                </c:pt>
                <c:pt idx="212">
                  <c:v>44104</c:v>
                </c:pt>
                <c:pt idx="213">
                  <c:v>44105</c:v>
                </c:pt>
                <c:pt idx="214">
                  <c:v>44106</c:v>
                </c:pt>
                <c:pt idx="215">
                  <c:v>44107</c:v>
                </c:pt>
                <c:pt idx="216">
                  <c:v>44108</c:v>
                </c:pt>
                <c:pt idx="217">
                  <c:v>44109</c:v>
                </c:pt>
              </c:numCache>
            </c:numRef>
          </c:cat>
          <c:val>
            <c:numRef>
              <c:f>'4.1.2'!$N$14:$N$231</c:f>
              <c:numCache>
                <c:formatCode>0.0%</c:formatCode>
                <c:ptCount val="218"/>
                <c:pt idx="0">
                  <c:v>-2.4941572031816621E-2</c:v>
                </c:pt>
                <c:pt idx="1">
                  <c:v>-1.6014747499442546E-2</c:v>
                </c:pt>
                <c:pt idx="2">
                  <c:v>4.3359641245388839E-2</c:v>
                </c:pt>
                <c:pt idx="3">
                  <c:v>-2.0759965841243979E-2</c:v>
                </c:pt>
                <c:pt idx="4">
                  <c:v>3.9881318771604231E-2</c:v>
                </c:pt>
                <c:pt idx="5">
                  <c:v>-5.3919647061279496E-2</c:v>
                </c:pt>
                <c:pt idx="6">
                  <c:v>-0.10847727165372928</c:v>
                </c:pt>
                <c:pt idx="7">
                  <c:v>-5.7858664201144674E-2</c:v>
                </c:pt>
                <c:pt idx="8">
                  <c:v>-0.17658969954612797</c:v>
                </c:pt>
                <c:pt idx="9">
                  <c:v>-0.39607357828722972</c:v>
                </c:pt>
                <c:pt idx="10">
                  <c:v>-0.51674694166561641</c:v>
                </c:pt>
                <c:pt idx="11">
                  <c:v>-0.63443050396106293</c:v>
                </c:pt>
                <c:pt idx="12">
                  <c:v>-0.80198699839070331</c:v>
                </c:pt>
                <c:pt idx="13">
                  <c:v>-0.87830345726073</c:v>
                </c:pt>
                <c:pt idx="14">
                  <c:v>-0.8570869202597734</c:v>
                </c:pt>
                <c:pt idx="15">
                  <c:v>-0.87973956670891529</c:v>
                </c:pt>
                <c:pt idx="16">
                  <c:v>-0.88858663304399377</c:v>
                </c:pt>
                <c:pt idx="17">
                  <c:v>-0.8945693091568494</c:v>
                </c:pt>
                <c:pt idx="18">
                  <c:v>-0.89544731759583429</c:v>
                </c:pt>
                <c:pt idx="19">
                  <c:v>-0.91324988241077987</c:v>
                </c:pt>
                <c:pt idx="20">
                  <c:v>-0.93015802027429939</c:v>
                </c:pt>
                <c:pt idx="21">
                  <c:v>-0.90278340647182409</c:v>
                </c:pt>
                <c:pt idx="22">
                  <c:v>-0.91160833813764708</c:v>
                </c:pt>
                <c:pt idx="23">
                  <c:v>-0.9125682137800124</c:v>
                </c:pt>
                <c:pt idx="24">
                  <c:v>-0.91623288810903203</c:v>
                </c:pt>
                <c:pt idx="25">
                  <c:v>-0.91261680270065038</c:v>
                </c:pt>
                <c:pt idx="26">
                  <c:v>-0.92425177132386038</c:v>
                </c:pt>
                <c:pt idx="27">
                  <c:v>-0.92889601104825936</c:v>
                </c:pt>
                <c:pt idx="28">
                  <c:v>-0.92490020238720105</c:v>
                </c:pt>
                <c:pt idx="29">
                  <c:v>-0.93215349981447437</c:v>
                </c:pt>
                <c:pt idx="30">
                  <c:v>-0.93004372417329018</c:v>
                </c:pt>
                <c:pt idx="31">
                  <c:v>-0.93109848500863401</c:v>
                </c:pt>
                <c:pt idx="32">
                  <c:v>-0.91525798190934593</c:v>
                </c:pt>
                <c:pt idx="33">
                  <c:v>-0.9251175496057491</c:v>
                </c:pt>
                <c:pt idx="34">
                  <c:v>-0.93947921369482645</c:v>
                </c:pt>
                <c:pt idx="35">
                  <c:v>-0.90134671234780017</c:v>
                </c:pt>
                <c:pt idx="36">
                  <c:v>-0.90219843998029914</c:v>
                </c:pt>
                <c:pt idx="37">
                  <c:v>-0.89142945456104739</c:v>
                </c:pt>
                <c:pt idx="38">
                  <c:v>-0.89798198010610653</c:v>
                </c:pt>
                <c:pt idx="39">
                  <c:v>-0.91129465324234016</c:v>
                </c:pt>
                <c:pt idx="40">
                  <c:v>-0.90025252940963429</c:v>
                </c:pt>
                <c:pt idx="41">
                  <c:v>-0.9295060359100481</c:v>
                </c:pt>
                <c:pt idx="42">
                  <c:v>-0.89837765285981741</c:v>
                </c:pt>
                <c:pt idx="43">
                  <c:v>-0.91880054169584913</c:v>
                </c:pt>
                <c:pt idx="44">
                  <c:v>-0.91638154624495904</c:v>
                </c:pt>
                <c:pt idx="45">
                  <c:v>-0.92009538829457438</c:v>
                </c:pt>
                <c:pt idx="46">
                  <c:v>-0.9165862643085273</c:v>
                </c:pt>
                <c:pt idx="47">
                  <c:v>-0.91911808595304412</c:v>
                </c:pt>
                <c:pt idx="48">
                  <c:v>-0.94319457307760723</c:v>
                </c:pt>
                <c:pt idx="49">
                  <c:v>-0.91448811174492106</c:v>
                </c:pt>
                <c:pt idx="50">
                  <c:v>-0.91558357648481781</c:v>
                </c:pt>
                <c:pt idx="51">
                  <c:v>-0.91032486894802611</c:v>
                </c:pt>
                <c:pt idx="52">
                  <c:v>-0.91739944494198467</c:v>
                </c:pt>
                <c:pt idx="53">
                  <c:v>-0.91288466343572883</c:v>
                </c:pt>
                <c:pt idx="54">
                  <c:v>-0.91663972343812172</c:v>
                </c:pt>
                <c:pt idx="55">
                  <c:v>-0.93987021510190816</c:v>
                </c:pt>
                <c:pt idx="56">
                  <c:v>-0.90934347564957563</c:v>
                </c:pt>
                <c:pt idx="57">
                  <c:v>-0.90765907792822009</c:v>
                </c:pt>
                <c:pt idx="58">
                  <c:v>-0.90125602614636235</c:v>
                </c:pt>
                <c:pt idx="59">
                  <c:v>-0.90590486310938112</c:v>
                </c:pt>
                <c:pt idx="60">
                  <c:v>-0.92067895422053725</c:v>
                </c:pt>
                <c:pt idx="61">
                  <c:v>-0.89390557991237529</c:v>
                </c:pt>
                <c:pt idx="62">
                  <c:v>-0.91393395543198674</c:v>
                </c:pt>
                <c:pt idx="63">
                  <c:v>-0.88593058061405661</c:v>
                </c:pt>
                <c:pt idx="64">
                  <c:v>-0.88840702923850723</c:v>
                </c:pt>
                <c:pt idx="65">
                  <c:v>-0.88595861380295293</c:v>
                </c:pt>
                <c:pt idx="66">
                  <c:v>-0.88653947533726907</c:v>
                </c:pt>
                <c:pt idx="67">
                  <c:v>-0.88083542509145019</c:v>
                </c:pt>
                <c:pt idx="68">
                  <c:v>-0.89353420909082781</c:v>
                </c:pt>
                <c:pt idx="69">
                  <c:v>-0.9134412113968402</c:v>
                </c:pt>
                <c:pt idx="70">
                  <c:v>-0.86693119498366145</c:v>
                </c:pt>
                <c:pt idx="71">
                  <c:v>-0.87550753744946375</c:v>
                </c:pt>
                <c:pt idx="72">
                  <c:v>-0.868475729796644</c:v>
                </c:pt>
                <c:pt idx="73">
                  <c:v>-0.86758319563585329</c:v>
                </c:pt>
                <c:pt idx="74">
                  <c:v>-0.89511714501745265</c:v>
                </c:pt>
                <c:pt idx="75">
                  <c:v>-0.87540911594949111</c:v>
                </c:pt>
                <c:pt idx="76">
                  <c:v>-0.89710195669119686</c:v>
                </c:pt>
                <c:pt idx="77">
                  <c:v>-0.84612534664311145</c:v>
                </c:pt>
                <c:pt idx="78">
                  <c:v>-0.84766801012964577</c:v>
                </c:pt>
                <c:pt idx="79">
                  <c:v>-0.84579989079329487</c:v>
                </c:pt>
                <c:pt idx="80">
                  <c:v>-0.84315145974560091</c:v>
                </c:pt>
                <c:pt idx="81">
                  <c:v>-0.83792619956872738</c:v>
                </c:pt>
                <c:pt idx="82">
                  <c:v>-0.84951428574760113</c:v>
                </c:pt>
                <c:pt idx="83">
                  <c:v>-0.87675619580969222</c:v>
                </c:pt>
                <c:pt idx="84">
                  <c:v>-0.7911811907398566</c:v>
                </c:pt>
                <c:pt idx="85">
                  <c:v>-0.79240523038787891</c:v>
                </c:pt>
                <c:pt idx="86">
                  <c:v>-0.78432150171145942</c:v>
                </c:pt>
                <c:pt idx="87">
                  <c:v>-0.78015262246771333</c:v>
                </c:pt>
                <c:pt idx="88">
                  <c:v>-0.76838019990059103</c:v>
                </c:pt>
                <c:pt idx="89">
                  <c:v>-0.74909651175981684</c:v>
                </c:pt>
                <c:pt idx="90">
                  <c:v>-0.7908658459147806</c:v>
                </c:pt>
                <c:pt idx="91">
                  <c:v>-0.74523768159053494</c:v>
                </c:pt>
                <c:pt idx="92">
                  <c:v>-0.74420332809816847</c:v>
                </c:pt>
                <c:pt idx="93">
                  <c:v>-0.73579490705930795</c:v>
                </c:pt>
                <c:pt idx="94">
                  <c:v>-0.73714877789324473</c:v>
                </c:pt>
                <c:pt idx="95">
                  <c:v>-0.71451316495224793</c:v>
                </c:pt>
                <c:pt idx="96">
                  <c:v>-0.70057713832798985</c:v>
                </c:pt>
                <c:pt idx="97">
                  <c:v>-0.74915537818028322</c:v>
                </c:pt>
                <c:pt idx="98">
                  <c:v>-0.68405540538825649</c:v>
                </c:pt>
                <c:pt idx="99">
                  <c:v>-0.67246531214342897</c:v>
                </c:pt>
                <c:pt idx="100">
                  <c:v>-0.66849660449951376</c:v>
                </c:pt>
                <c:pt idx="101">
                  <c:v>-0.66130966389850832</c:v>
                </c:pt>
                <c:pt idx="102">
                  <c:v>-0.64537240344670899</c:v>
                </c:pt>
                <c:pt idx="103">
                  <c:v>-0.60125827224975514</c:v>
                </c:pt>
                <c:pt idx="104">
                  <c:v>-0.62736029098093804</c:v>
                </c:pt>
                <c:pt idx="105">
                  <c:v>-0.62779337586486694</c:v>
                </c:pt>
                <c:pt idx="106">
                  <c:v>-0.6265824522160236</c:v>
                </c:pt>
                <c:pt idx="107">
                  <c:v>-0.61784726049398409</c:v>
                </c:pt>
                <c:pt idx="108">
                  <c:v>-0.61106017136743762</c:v>
                </c:pt>
                <c:pt idx="109">
                  <c:v>-0.5901168039424981</c:v>
                </c:pt>
                <c:pt idx="110">
                  <c:v>-0.53750267935167928</c:v>
                </c:pt>
                <c:pt idx="111">
                  <c:v>-0.56780252903984707</c:v>
                </c:pt>
                <c:pt idx="112">
                  <c:v>-0.54601819010014696</c:v>
                </c:pt>
                <c:pt idx="113">
                  <c:v>-0.55788480658766715</c:v>
                </c:pt>
                <c:pt idx="114">
                  <c:v>-0.55009675256649093</c:v>
                </c:pt>
                <c:pt idx="115">
                  <c:v>-0.5230673001727032</c:v>
                </c:pt>
                <c:pt idx="116">
                  <c:v>-0.51296045666426737</c:v>
                </c:pt>
                <c:pt idx="117">
                  <c:v>-0.47817784260404661</c:v>
                </c:pt>
                <c:pt idx="118">
                  <c:v>-0.50683788960473619</c:v>
                </c:pt>
                <c:pt idx="119">
                  <c:v>-0.49827509621163202</c:v>
                </c:pt>
                <c:pt idx="120">
                  <c:v>-0.49852292216817745</c:v>
                </c:pt>
                <c:pt idx="121">
                  <c:v>-0.48737917827348914</c:v>
                </c:pt>
                <c:pt idx="122">
                  <c:v>-0.47398937349274328</c:v>
                </c:pt>
                <c:pt idx="123">
                  <c:v>-0.46156468160530917</c:v>
                </c:pt>
                <c:pt idx="124">
                  <c:v>-0.41752068063508768</c:v>
                </c:pt>
                <c:pt idx="125">
                  <c:v>-0.43991936892944966</c:v>
                </c:pt>
                <c:pt idx="126">
                  <c:v>-0.44476672749759294</c:v>
                </c:pt>
                <c:pt idx="127">
                  <c:v>-0.44157319986619548</c:v>
                </c:pt>
                <c:pt idx="128">
                  <c:v>-0.44787703140698304</c:v>
                </c:pt>
                <c:pt idx="129">
                  <c:v>-0.42995065813087957</c:v>
                </c:pt>
                <c:pt idx="130">
                  <c:v>-0.40757428462741452</c:v>
                </c:pt>
                <c:pt idx="131">
                  <c:v>-0.3863938061356289</c:v>
                </c:pt>
                <c:pt idx="132">
                  <c:v>-0.42623375668927532</c:v>
                </c:pt>
                <c:pt idx="133">
                  <c:v>-0.42400997664573281</c:v>
                </c:pt>
                <c:pt idx="134">
                  <c:v>-0.42056155299970255</c:v>
                </c:pt>
                <c:pt idx="135">
                  <c:v>-0.41587850807436694</c:v>
                </c:pt>
                <c:pt idx="136">
                  <c:v>-0.41828214769391242</c:v>
                </c:pt>
                <c:pt idx="137">
                  <c:v>-0.40183165679268895</c:v>
                </c:pt>
                <c:pt idx="138">
                  <c:v>-0.35022878369975924</c:v>
                </c:pt>
                <c:pt idx="139">
                  <c:v>-0.39109112351338782</c:v>
                </c:pt>
                <c:pt idx="140">
                  <c:v>-0.40197633446610009</c:v>
                </c:pt>
                <c:pt idx="141">
                  <c:v>-0.39952644225161549</c:v>
                </c:pt>
                <c:pt idx="142">
                  <c:v>-0.40061923499817925</c:v>
                </c:pt>
                <c:pt idx="143">
                  <c:v>-0.39371114106743577</c:v>
                </c:pt>
                <c:pt idx="144">
                  <c:v>-0.39494067169645136</c:v>
                </c:pt>
                <c:pt idx="145">
                  <c:v>-0.36199089189197897</c:v>
                </c:pt>
                <c:pt idx="146">
                  <c:v>-0.41084303537306593</c:v>
                </c:pt>
                <c:pt idx="147">
                  <c:v>-0.4050549564252221</c:v>
                </c:pt>
                <c:pt idx="148">
                  <c:v>-0.39588887407802364</c:v>
                </c:pt>
                <c:pt idx="149">
                  <c:v>-0.39057056405434404</c:v>
                </c:pt>
                <c:pt idx="150">
                  <c:v>-0.35041839287911725</c:v>
                </c:pt>
                <c:pt idx="151">
                  <c:v>-0.33084903023985535</c:v>
                </c:pt>
                <c:pt idx="152">
                  <c:v>-0.33029734892870588</c:v>
                </c:pt>
                <c:pt idx="153">
                  <c:v>-0.36490503208114011</c:v>
                </c:pt>
                <c:pt idx="154">
                  <c:v>-0.34229645788656365</c:v>
                </c:pt>
                <c:pt idx="155">
                  <c:v>-0.34261997572609493</c:v>
                </c:pt>
                <c:pt idx="156">
                  <c:v>-0.34327891031667773</c:v>
                </c:pt>
                <c:pt idx="157">
                  <c:v>-0.34084993419249665</c:v>
                </c:pt>
                <c:pt idx="158">
                  <c:v>-0.34345856069892999</c:v>
                </c:pt>
                <c:pt idx="159">
                  <c:v>-0.32012386954249139</c:v>
                </c:pt>
                <c:pt idx="160">
                  <c:v>-0.37077380806019328</c:v>
                </c:pt>
                <c:pt idx="161">
                  <c:v>-0.36120047052607079</c:v>
                </c:pt>
                <c:pt idx="162">
                  <c:v>-0.43832078326262347</c:v>
                </c:pt>
                <c:pt idx="163">
                  <c:v>-0.35439750396419156</c:v>
                </c:pt>
                <c:pt idx="164">
                  <c:v>-0.3699171001419535</c:v>
                </c:pt>
                <c:pt idx="165">
                  <c:v>-0.38537072826291446</c:v>
                </c:pt>
                <c:pt idx="166">
                  <c:v>-0.34077356255726243</c:v>
                </c:pt>
                <c:pt idx="167">
                  <c:v>-0.36624360338450623</c:v>
                </c:pt>
                <c:pt idx="168">
                  <c:v>-0.3667085957104152</c:v>
                </c:pt>
                <c:pt idx="169">
                  <c:v>-0.3766696216762333</c:v>
                </c:pt>
                <c:pt idx="170">
                  <c:v>-0.37526809444817866</c:v>
                </c:pt>
                <c:pt idx="171">
                  <c:v>-0.37723071802730634</c:v>
                </c:pt>
                <c:pt idx="172">
                  <c:v>-0.3840523935415342</c:v>
                </c:pt>
                <c:pt idx="173">
                  <c:v>-0.37248615278550334</c:v>
                </c:pt>
                <c:pt idx="174">
                  <c:v>-0.40779691004718077</c:v>
                </c:pt>
                <c:pt idx="175">
                  <c:v>-0.35737227500545887</c:v>
                </c:pt>
                <c:pt idx="176">
                  <c:v>-0.41205210807517195</c:v>
                </c:pt>
                <c:pt idx="177">
                  <c:v>-0.42274289899271456</c:v>
                </c:pt>
                <c:pt idx="178">
                  <c:v>-0.42520274049979334</c:v>
                </c:pt>
                <c:pt idx="179">
                  <c:v>-0.41112940725949837</c:v>
                </c:pt>
                <c:pt idx="180">
                  <c:v>-0.41719823579046794</c:v>
                </c:pt>
                <c:pt idx="181">
                  <c:v>-0.44009789489028917</c:v>
                </c:pt>
                <c:pt idx="182">
                  <c:v>-0.49497561497307602</c:v>
                </c:pt>
                <c:pt idx="183">
                  <c:v>-0.47466415740742274</c:v>
                </c:pt>
                <c:pt idx="184">
                  <c:v>-0.45618442002033971</c:v>
                </c:pt>
                <c:pt idx="185">
                  <c:v>-0.45403086342412108</c:v>
                </c:pt>
                <c:pt idx="186">
                  <c:v>-0.44709348009558519</c:v>
                </c:pt>
                <c:pt idx="187">
                  <c:v>-0.41050480026507363</c:v>
                </c:pt>
                <c:pt idx="188">
                  <c:v>-0.41478292809996964</c:v>
                </c:pt>
                <c:pt idx="189">
                  <c:v>-0.48020587356368982</c:v>
                </c:pt>
                <c:pt idx="190">
                  <c:v>-0.4875373795719819</c:v>
                </c:pt>
                <c:pt idx="191">
                  <c:v>-0.47226134324932534</c:v>
                </c:pt>
                <c:pt idx="192">
                  <c:v>-0.48123578289424834</c:v>
                </c:pt>
                <c:pt idx="193">
                  <c:v>-0.44541133476104822</c:v>
                </c:pt>
                <c:pt idx="194">
                  <c:v>-0.3483118319639889</c:v>
                </c:pt>
                <c:pt idx="195">
                  <c:v>-0.353577966400626</c:v>
                </c:pt>
                <c:pt idx="196">
                  <c:v>-0.47705268342761842</c:v>
                </c:pt>
                <c:pt idx="197">
                  <c:v>-0.47837422113303962</c:v>
                </c:pt>
                <c:pt idx="198">
                  <c:v>-0.48276057813505902</c:v>
                </c:pt>
                <c:pt idx="199">
                  <c:v>-0.47671147152676135</c:v>
                </c:pt>
                <c:pt idx="200">
                  <c:v>-0.48452753062472326</c:v>
                </c:pt>
                <c:pt idx="201">
                  <c:v>-0.44664952490341442</c:v>
                </c:pt>
                <c:pt idx="202">
                  <c:v>-0.46396279043917149</c:v>
                </c:pt>
                <c:pt idx="203">
                  <c:v>-0.49034023844881319</c:v>
                </c:pt>
                <c:pt idx="204">
                  <c:v>-0.49519651318379587</c:v>
                </c:pt>
                <c:pt idx="205">
                  <c:v>-0.50977656426278961</c:v>
                </c:pt>
                <c:pt idx="206">
                  <c:v>-0.5099869507772784</c:v>
                </c:pt>
                <c:pt idx="207">
                  <c:v>-0.48542526595795971</c:v>
                </c:pt>
                <c:pt idx="208">
                  <c:v>-0.52323383701950155</c:v>
                </c:pt>
                <c:pt idx="209">
                  <c:v>-0.54375365744418613</c:v>
                </c:pt>
                <c:pt idx="210">
                  <c:v>-0.48926190922700874</c:v>
                </c:pt>
                <c:pt idx="211">
                  <c:v>-0.4917289972497943</c:v>
                </c:pt>
                <c:pt idx="212">
                  <c:v>-0.48606669879624048</c:v>
                </c:pt>
                <c:pt idx="213">
                  <c:v>-0.47484158930733172</c:v>
                </c:pt>
                <c:pt idx="214">
                  <c:v>-0.48823430736909323</c:v>
                </c:pt>
                <c:pt idx="215">
                  <c:v>-0.50711547709647453</c:v>
                </c:pt>
                <c:pt idx="216">
                  <c:v>-0.52545771187971324</c:v>
                </c:pt>
                <c:pt idx="217">
                  <c:v>-0.46468366027837393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27-4CCF-BF06-0821FB8EF692}"/>
            </c:ext>
          </c:extLst>
        </c:ser>
        <c:ser>
          <c:idx val="2"/>
          <c:order val="2"/>
          <c:tx>
            <c:strRef>
              <c:f>'4.1.2'!$O$13</c:f>
              <c:strCache>
                <c:ptCount val="1"/>
                <c:pt idx="0">
                  <c:v>Conc. por carretera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'4.1.2'!$B$14:$B$231</c:f>
              <c:numCache>
                <c:formatCode>d\-m\-yy;@</c:formatCode>
                <c:ptCount val="218"/>
                <c:pt idx="0">
                  <c:v>43892</c:v>
                </c:pt>
                <c:pt idx="1">
                  <c:v>43893</c:v>
                </c:pt>
                <c:pt idx="2">
                  <c:v>43894</c:v>
                </c:pt>
                <c:pt idx="3">
                  <c:v>43895</c:v>
                </c:pt>
                <c:pt idx="4">
                  <c:v>43896</c:v>
                </c:pt>
                <c:pt idx="5">
                  <c:v>43897</c:v>
                </c:pt>
                <c:pt idx="6">
                  <c:v>43898</c:v>
                </c:pt>
                <c:pt idx="7">
                  <c:v>43899</c:v>
                </c:pt>
                <c:pt idx="8">
                  <c:v>43900</c:v>
                </c:pt>
                <c:pt idx="9">
                  <c:v>43901</c:v>
                </c:pt>
                <c:pt idx="10">
                  <c:v>43902</c:v>
                </c:pt>
                <c:pt idx="11">
                  <c:v>43903</c:v>
                </c:pt>
                <c:pt idx="12">
                  <c:v>43904</c:v>
                </c:pt>
                <c:pt idx="13">
                  <c:v>43905</c:v>
                </c:pt>
                <c:pt idx="14">
                  <c:v>43906</c:v>
                </c:pt>
                <c:pt idx="15">
                  <c:v>43907</c:v>
                </c:pt>
                <c:pt idx="16">
                  <c:v>43908</c:v>
                </c:pt>
                <c:pt idx="17">
                  <c:v>43909</c:v>
                </c:pt>
                <c:pt idx="18">
                  <c:v>43910</c:v>
                </c:pt>
                <c:pt idx="19">
                  <c:v>43911</c:v>
                </c:pt>
                <c:pt idx="20">
                  <c:v>43912</c:v>
                </c:pt>
                <c:pt idx="21">
                  <c:v>43913</c:v>
                </c:pt>
                <c:pt idx="22">
                  <c:v>43914</c:v>
                </c:pt>
                <c:pt idx="23">
                  <c:v>43915</c:v>
                </c:pt>
                <c:pt idx="24">
                  <c:v>43916</c:v>
                </c:pt>
                <c:pt idx="25">
                  <c:v>43917</c:v>
                </c:pt>
                <c:pt idx="26">
                  <c:v>43918</c:v>
                </c:pt>
                <c:pt idx="27">
                  <c:v>43919</c:v>
                </c:pt>
                <c:pt idx="28">
                  <c:v>43920</c:v>
                </c:pt>
                <c:pt idx="29">
                  <c:v>43921</c:v>
                </c:pt>
                <c:pt idx="30">
                  <c:v>43922</c:v>
                </c:pt>
                <c:pt idx="31">
                  <c:v>43923</c:v>
                </c:pt>
                <c:pt idx="32">
                  <c:v>43924</c:v>
                </c:pt>
                <c:pt idx="33">
                  <c:v>43925</c:v>
                </c:pt>
                <c:pt idx="34">
                  <c:v>43926</c:v>
                </c:pt>
                <c:pt idx="35">
                  <c:v>43927</c:v>
                </c:pt>
                <c:pt idx="36">
                  <c:v>43928</c:v>
                </c:pt>
                <c:pt idx="37">
                  <c:v>43929</c:v>
                </c:pt>
                <c:pt idx="38">
                  <c:v>43930</c:v>
                </c:pt>
                <c:pt idx="39">
                  <c:v>43931</c:v>
                </c:pt>
                <c:pt idx="40">
                  <c:v>43932</c:v>
                </c:pt>
                <c:pt idx="41">
                  <c:v>43933</c:v>
                </c:pt>
                <c:pt idx="42">
                  <c:v>43934</c:v>
                </c:pt>
                <c:pt idx="43">
                  <c:v>43935</c:v>
                </c:pt>
                <c:pt idx="44">
                  <c:v>43936</c:v>
                </c:pt>
                <c:pt idx="45">
                  <c:v>43937</c:v>
                </c:pt>
                <c:pt idx="46">
                  <c:v>43938</c:v>
                </c:pt>
                <c:pt idx="47">
                  <c:v>43939</c:v>
                </c:pt>
                <c:pt idx="48">
                  <c:v>43940</c:v>
                </c:pt>
                <c:pt idx="49">
                  <c:v>43941</c:v>
                </c:pt>
                <c:pt idx="50">
                  <c:v>43942</c:v>
                </c:pt>
                <c:pt idx="51">
                  <c:v>43943</c:v>
                </c:pt>
                <c:pt idx="52">
                  <c:v>43944</c:v>
                </c:pt>
                <c:pt idx="53">
                  <c:v>43945</c:v>
                </c:pt>
                <c:pt idx="54">
                  <c:v>43946</c:v>
                </c:pt>
                <c:pt idx="55">
                  <c:v>43947</c:v>
                </c:pt>
                <c:pt idx="56">
                  <c:v>43948</c:v>
                </c:pt>
                <c:pt idx="57">
                  <c:v>43949</c:v>
                </c:pt>
                <c:pt idx="58">
                  <c:v>43950</c:v>
                </c:pt>
                <c:pt idx="59">
                  <c:v>43951</c:v>
                </c:pt>
                <c:pt idx="60">
                  <c:v>43952</c:v>
                </c:pt>
                <c:pt idx="61">
                  <c:v>43953</c:v>
                </c:pt>
                <c:pt idx="62">
                  <c:v>43954</c:v>
                </c:pt>
                <c:pt idx="63">
                  <c:v>43955</c:v>
                </c:pt>
                <c:pt idx="64">
                  <c:v>43956</c:v>
                </c:pt>
                <c:pt idx="65">
                  <c:v>43957</c:v>
                </c:pt>
                <c:pt idx="66">
                  <c:v>43958</c:v>
                </c:pt>
                <c:pt idx="67">
                  <c:v>43959</c:v>
                </c:pt>
                <c:pt idx="68">
                  <c:v>43960</c:v>
                </c:pt>
                <c:pt idx="69">
                  <c:v>43961</c:v>
                </c:pt>
                <c:pt idx="70">
                  <c:v>43962</c:v>
                </c:pt>
                <c:pt idx="71">
                  <c:v>43963</c:v>
                </c:pt>
                <c:pt idx="72">
                  <c:v>43964</c:v>
                </c:pt>
                <c:pt idx="73">
                  <c:v>43965</c:v>
                </c:pt>
                <c:pt idx="74">
                  <c:v>43966</c:v>
                </c:pt>
                <c:pt idx="75">
                  <c:v>43967</c:v>
                </c:pt>
                <c:pt idx="76">
                  <c:v>43968</c:v>
                </c:pt>
                <c:pt idx="77">
                  <c:v>43969</c:v>
                </c:pt>
                <c:pt idx="78">
                  <c:v>43970</c:v>
                </c:pt>
                <c:pt idx="79">
                  <c:v>43971</c:v>
                </c:pt>
                <c:pt idx="80">
                  <c:v>43972</c:v>
                </c:pt>
                <c:pt idx="81">
                  <c:v>43973</c:v>
                </c:pt>
                <c:pt idx="82">
                  <c:v>43974</c:v>
                </c:pt>
                <c:pt idx="83">
                  <c:v>43975</c:v>
                </c:pt>
                <c:pt idx="84">
                  <c:v>43976</c:v>
                </c:pt>
                <c:pt idx="85">
                  <c:v>43977</c:v>
                </c:pt>
                <c:pt idx="86">
                  <c:v>43978</c:v>
                </c:pt>
                <c:pt idx="87">
                  <c:v>43979</c:v>
                </c:pt>
                <c:pt idx="88">
                  <c:v>43980</c:v>
                </c:pt>
                <c:pt idx="89">
                  <c:v>43981</c:v>
                </c:pt>
                <c:pt idx="90">
                  <c:v>43982</c:v>
                </c:pt>
                <c:pt idx="91">
                  <c:v>43983</c:v>
                </c:pt>
                <c:pt idx="92">
                  <c:v>43984</c:v>
                </c:pt>
                <c:pt idx="93">
                  <c:v>43985</c:v>
                </c:pt>
                <c:pt idx="94">
                  <c:v>43986</c:v>
                </c:pt>
                <c:pt idx="95">
                  <c:v>43987</c:v>
                </c:pt>
                <c:pt idx="96">
                  <c:v>43988</c:v>
                </c:pt>
                <c:pt idx="97">
                  <c:v>43989</c:v>
                </c:pt>
                <c:pt idx="98">
                  <c:v>43990</c:v>
                </c:pt>
                <c:pt idx="99">
                  <c:v>43991</c:v>
                </c:pt>
                <c:pt idx="100">
                  <c:v>43992</c:v>
                </c:pt>
                <c:pt idx="101">
                  <c:v>43993</c:v>
                </c:pt>
                <c:pt idx="102">
                  <c:v>43994</c:v>
                </c:pt>
                <c:pt idx="103">
                  <c:v>43995</c:v>
                </c:pt>
                <c:pt idx="104">
                  <c:v>43996</c:v>
                </c:pt>
                <c:pt idx="105">
                  <c:v>43997</c:v>
                </c:pt>
                <c:pt idx="106">
                  <c:v>43998</c:v>
                </c:pt>
                <c:pt idx="107">
                  <c:v>43999</c:v>
                </c:pt>
                <c:pt idx="108">
                  <c:v>44000</c:v>
                </c:pt>
                <c:pt idx="109">
                  <c:v>44001</c:v>
                </c:pt>
                <c:pt idx="110">
                  <c:v>44002</c:v>
                </c:pt>
                <c:pt idx="111">
                  <c:v>44003</c:v>
                </c:pt>
                <c:pt idx="112">
                  <c:v>44004</c:v>
                </c:pt>
                <c:pt idx="113">
                  <c:v>44005</c:v>
                </c:pt>
                <c:pt idx="114">
                  <c:v>44006</c:v>
                </c:pt>
                <c:pt idx="115">
                  <c:v>44007</c:v>
                </c:pt>
                <c:pt idx="116">
                  <c:v>44008</c:v>
                </c:pt>
                <c:pt idx="117">
                  <c:v>44009</c:v>
                </c:pt>
                <c:pt idx="118">
                  <c:v>44010</c:v>
                </c:pt>
                <c:pt idx="119">
                  <c:v>44011</c:v>
                </c:pt>
                <c:pt idx="120">
                  <c:v>44012</c:v>
                </c:pt>
                <c:pt idx="121">
                  <c:v>44013</c:v>
                </c:pt>
                <c:pt idx="122">
                  <c:v>44014</c:v>
                </c:pt>
                <c:pt idx="123">
                  <c:v>44015</c:v>
                </c:pt>
                <c:pt idx="124">
                  <c:v>44016</c:v>
                </c:pt>
                <c:pt idx="125">
                  <c:v>44017</c:v>
                </c:pt>
                <c:pt idx="126">
                  <c:v>44018</c:v>
                </c:pt>
                <c:pt idx="127">
                  <c:v>44019</c:v>
                </c:pt>
                <c:pt idx="128">
                  <c:v>44020</c:v>
                </c:pt>
                <c:pt idx="129">
                  <c:v>44021</c:v>
                </c:pt>
                <c:pt idx="130">
                  <c:v>44022</c:v>
                </c:pt>
                <c:pt idx="131">
                  <c:v>44023</c:v>
                </c:pt>
                <c:pt idx="132">
                  <c:v>44024</c:v>
                </c:pt>
                <c:pt idx="133">
                  <c:v>44025</c:v>
                </c:pt>
                <c:pt idx="134">
                  <c:v>44026</c:v>
                </c:pt>
                <c:pt idx="135">
                  <c:v>44027</c:v>
                </c:pt>
                <c:pt idx="136">
                  <c:v>44028</c:v>
                </c:pt>
                <c:pt idx="137">
                  <c:v>44029</c:v>
                </c:pt>
                <c:pt idx="138">
                  <c:v>44030</c:v>
                </c:pt>
                <c:pt idx="139">
                  <c:v>44031</c:v>
                </c:pt>
                <c:pt idx="140">
                  <c:v>44032</c:v>
                </c:pt>
                <c:pt idx="141">
                  <c:v>44033</c:v>
                </c:pt>
                <c:pt idx="142">
                  <c:v>44034</c:v>
                </c:pt>
                <c:pt idx="143">
                  <c:v>44035</c:v>
                </c:pt>
                <c:pt idx="144">
                  <c:v>44036</c:v>
                </c:pt>
                <c:pt idx="145">
                  <c:v>44037</c:v>
                </c:pt>
                <c:pt idx="146">
                  <c:v>44038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44044</c:v>
                </c:pt>
                <c:pt idx="153">
                  <c:v>44045</c:v>
                </c:pt>
                <c:pt idx="154">
                  <c:v>44046</c:v>
                </c:pt>
                <c:pt idx="155">
                  <c:v>44047</c:v>
                </c:pt>
                <c:pt idx="156">
                  <c:v>44048</c:v>
                </c:pt>
                <c:pt idx="157">
                  <c:v>44049</c:v>
                </c:pt>
                <c:pt idx="158">
                  <c:v>44050</c:v>
                </c:pt>
                <c:pt idx="159">
                  <c:v>44051</c:v>
                </c:pt>
                <c:pt idx="160">
                  <c:v>44052</c:v>
                </c:pt>
                <c:pt idx="161">
                  <c:v>44053</c:v>
                </c:pt>
                <c:pt idx="162">
                  <c:v>44054</c:v>
                </c:pt>
                <c:pt idx="163">
                  <c:v>44055</c:v>
                </c:pt>
                <c:pt idx="164">
                  <c:v>44056</c:v>
                </c:pt>
                <c:pt idx="165">
                  <c:v>44057</c:v>
                </c:pt>
                <c:pt idx="166">
                  <c:v>44058</c:v>
                </c:pt>
                <c:pt idx="167">
                  <c:v>44059</c:v>
                </c:pt>
                <c:pt idx="168">
                  <c:v>44060</c:v>
                </c:pt>
                <c:pt idx="169">
                  <c:v>44061</c:v>
                </c:pt>
                <c:pt idx="170">
                  <c:v>44062</c:v>
                </c:pt>
                <c:pt idx="171">
                  <c:v>44063</c:v>
                </c:pt>
                <c:pt idx="172">
                  <c:v>44064</c:v>
                </c:pt>
                <c:pt idx="173">
                  <c:v>44065</c:v>
                </c:pt>
                <c:pt idx="174">
                  <c:v>44066</c:v>
                </c:pt>
                <c:pt idx="175">
                  <c:v>44067</c:v>
                </c:pt>
                <c:pt idx="176">
                  <c:v>44068</c:v>
                </c:pt>
                <c:pt idx="177">
                  <c:v>44069</c:v>
                </c:pt>
                <c:pt idx="178">
                  <c:v>44070</c:v>
                </c:pt>
                <c:pt idx="179">
                  <c:v>44071</c:v>
                </c:pt>
                <c:pt idx="180">
                  <c:v>44072</c:v>
                </c:pt>
                <c:pt idx="181">
                  <c:v>44073</c:v>
                </c:pt>
                <c:pt idx="182">
                  <c:v>44074</c:v>
                </c:pt>
                <c:pt idx="183">
                  <c:v>44075</c:v>
                </c:pt>
                <c:pt idx="184">
                  <c:v>44076</c:v>
                </c:pt>
                <c:pt idx="185">
                  <c:v>44077</c:v>
                </c:pt>
                <c:pt idx="186">
                  <c:v>44078</c:v>
                </c:pt>
                <c:pt idx="187">
                  <c:v>44079</c:v>
                </c:pt>
                <c:pt idx="188">
                  <c:v>44080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44086</c:v>
                </c:pt>
                <c:pt idx="195">
                  <c:v>44087</c:v>
                </c:pt>
                <c:pt idx="196">
                  <c:v>44088</c:v>
                </c:pt>
                <c:pt idx="197">
                  <c:v>44089</c:v>
                </c:pt>
                <c:pt idx="198">
                  <c:v>44090</c:v>
                </c:pt>
                <c:pt idx="199">
                  <c:v>44091</c:v>
                </c:pt>
                <c:pt idx="200">
                  <c:v>44092</c:v>
                </c:pt>
                <c:pt idx="201">
                  <c:v>44093</c:v>
                </c:pt>
                <c:pt idx="202">
                  <c:v>44094</c:v>
                </c:pt>
                <c:pt idx="203">
                  <c:v>44095</c:v>
                </c:pt>
                <c:pt idx="204">
                  <c:v>44096</c:v>
                </c:pt>
                <c:pt idx="205">
                  <c:v>44097</c:v>
                </c:pt>
                <c:pt idx="206">
                  <c:v>44098</c:v>
                </c:pt>
                <c:pt idx="207">
                  <c:v>44099</c:v>
                </c:pt>
                <c:pt idx="208">
                  <c:v>44100</c:v>
                </c:pt>
                <c:pt idx="209">
                  <c:v>44101</c:v>
                </c:pt>
                <c:pt idx="210">
                  <c:v>44102</c:v>
                </c:pt>
                <c:pt idx="211">
                  <c:v>44103</c:v>
                </c:pt>
                <c:pt idx="212">
                  <c:v>44104</c:v>
                </c:pt>
                <c:pt idx="213">
                  <c:v>44105</c:v>
                </c:pt>
                <c:pt idx="214">
                  <c:v>44106</c:v>
                </c:pt>
                <c:pt idx="215">
                  <c:v>44107</c:v>
                </c:pt>
                <c:pt idx="216">
                  <c:v>44108</c:v>
                </c:pt>
                <c:pt idx="217">
                  <c:v>44109</c:v>
                </c:pt>
              </c:numCache>
            </c:numRef>
          </c:cat>
          <c:val>
            <c:numRef>
              <c:f>'4.1.2'!$O$14:$O$231</c:f>
              <c:numCache>
                <c:formatCode>0.0%</c:formatCode>
                <c:ptCount val="218"/>
                <c:pt idx="0">
                  <c:v>-7.252213833696602E-4</c:v>
                </c:pt>
                <c:pt idx="1">
                  <c:v>2.7607022856779146E-2</c:v>
                </c:pt>
                <c:pt idx="2">
                  <c:v>7.5803929800894523E-2</c:v>
                </c:pt>
                <c:pt idx="3">
                  <c:v>1.8611842105263159E-2</c:v>
                </c:pt>
                <c:pt idx="4">
                  <c:v>7.5587965021491038E-2</c:v>
                </c:pt>
                <c:pt idx="5">
                  <c:v>6.6846342926819829E-3</c:v>
                </c:pt>
                <c:pt idx="6">
                  <c:v>1.7734834938461376E-2</c:v>
                </c:pt>
                <c:pt idx="7">
                  <c:v>-1.9259972171212867E-3</c:v>
                </c:pt>
                <c:pt idx="8">
                  <c:v>-0.10883240871573166</c:v>
                </c:pt>
                <c:pt idx="9">
                  <c:v>-0.35320371722256255</c:v>
                </c:pt>
                <c:pt idx="10">
                  <c:v>-0.46604691931251541</c:v>
                </c:pt>
                <c:pt idx="11">
                  <c:v>-0.59419201554652423</c:v>
                </c:pt>
                <c:pt idx="12">
                  <c:v>-0.79681813951601554</c:v>
                </c:pt>
                <c:pt idx="13">
                  <c:v>-0.86025572142448281</c:v>
                </c:pt>
                <c:pt idx="14">
                  <c:v>-0.84112230428865109</c:v>
                </c:pt>
                <c:pt idx="15">
                  <c:v>-0.8595052130307731</c:v>
                </c:pt>
                <c:pt idx="16">
                  <c:v>-0.86553626752779622</c:v>
                </c:pt>
                <c:pt idx="17">
                  <c:v>-0.87018325551168663</c:v>
                </c:pt>
                <c:pt idx="18">
                  <c:v>-0.87573555590446006</c:v>
                </c:pt>
                <c:pt idx="19">
                  <c:v>-0.90104550568336117</c:v>
                </c:pt>
                <c:pt idx="20">
                  <c:v>-0.90577036261687516</c:v>
                </c:pt>
                <c:pt idx="21">
                  <c:v>-0.88093125033873498</c:v>
                </c:pt>
                <c:pt idx="22">
                  <c:v>-0.88419345058281718</c:v>
                </c:pt>
                <c:pt idx="23">
                  <c:v>-0.88420034847804851</c:v>
                </c:pt>
                <c:pt idx="24">
                  <c:v>-0.88836439160765157</c:v>
                </c:pt>
                <c:pt idx="25">
                  <c:v>-0.89115859430593369</c:v>
                </c:pt>
                <c:pt idx="26">
                  <c:v>-0.90573582509085349</c:v>
                </c:pt>
                <c:pt idx="27">
                  <c:v>-0.90397778877181068</c:v>
                </c:pt>
                <c:pt idx="28">
                  <c:v>-0.91158292189691925</c:v>
                </c:pt>
                <c:pt idx="29">
                  <c:v>-0.91709764354759682</c:v>
                </c:pt>
                <c:pt idx="30">
                  <c:v>-0.91756277139250375</c:v>
                </c:pt>
                <c:pt idx="31">
                  <c:v>-0.92091257174418384</c:v>
                </c:pt>
                <c:pt idx="32">
                  <c:v>-0.90538941186191813</c:v>
                </c:pt>
                <c:pt idx="33">
                  <c:v>-0.9088155089243859</c:v>
                </c:pt>
                <c:pt idx="34">
                  <c:v>-0.91735790441370713</c:v>
                </c:pt>
                <c:pt idx="35">
                  <c:v>-0.88700869901411172</c:v>
                </c:pt>
                <c:pt idx="36">
                  <c:v>-0.88769605437157872</c:v>
                </c:pt>
                <c:pt idx="37">
                  <c:v>-0.87594576101688226</c:v>
                </c:pt>
                <c:pt idx="38">
                  <c:v>-0.86961549705088304</c:v>
                </c:pt>
                <c:pt idx="39">
                  <c:v>-0.8795416808012998</c:v>
                </c:pt>
                <c:pt idx="40">
                  <c:v>-0.87723834965054071</c:v>
                </c:pt>
                <c:pt idx="41">
                  <c:v>-0.83800199137072684</c:v>
                </c:pt>
                <c:pt idx="42">
                  <c:v>-0.85804281895594681</c:v>
                </c:pt>
                <c:pt idx="43">
                  <c:v>-0.88542618434125753</c:v>
                </c:pt>
                <c:pt idx="44">
                  <c:v>-0.88273525309314915</c:v>
                </c:pt>
                <c:pt idx="45">
                  <c:v>-0.88631032818802991</c:v>
                </c:pt>
                <c:pt idx="46">
                  <c:v>-0.88308753947996066</c:v>
                </c:pt>
                <c:pt idx="47">
                  <c:v>-0.89715220388134542</c:v>
                </c:pt>
                <c:pt idx="48">
                  <c:v>-0.91080527744513784</c:v>
                </c:pt>
                <c:pt idx="49">
                  <c:v>-0.87542290423012847</c:v>
                </c:pt>
                <c:pt idx="50">
                  <c:v>-0.87543541526225921</c:v>
                </c:pt>
                <c:pt idx="51">
                  <c:v>-0.86662683696640497</c:v>
                </c:pt>
                <c:pt idx="52">
                  <c:v>-0.87782376841320364</c:v>
                </c:pt>
                <c:pt idx="53">
                  <c:v>-0.8741091877731374</c:v>
                </c:pt>
                <c:pt idx="54">
                  <c:v>-0.89254515974657689</c:v>
                </c:pt>
                <c:pt idx="55">
                  <c:v>-0.9020996702474724</c:v>
                </c:pt>
                <c:pt idx="56">
                  <c:v>-0.86350563982126305</c:v>
                </c:pt>
                <c:pt idx="57">
                  <c:v>-0.86047568603594182</c:v>
                </c:pt>
                <c:pt idx="58">
                  <c:v>-0.85833043734915093</c:v>
                </c:pt>
                <c:pt idx="59">
                  <c:v>-0.86242905987008767</c:v>
                </c:pt>
                <c:pt idx="60">
                  <c:v>-0.87944997579579498</c:v>
                </c:pt>
                <c:pt idx="61">
                  <c:v>-0.86255439486820729</c:v>
                </c:pt>
                <c:pt idx="62">
                  <c:v>-0.87318657577578607</c:v>
                </c:pt>
                <c:pt idx="63">
                  <c:v>-0.8292533014891823</c:v>
                </c:pt>
                <c:pt idx="64">
                  <c:v>-0.83587424303319591</c:v>
                </c:pt>
                <c:pt idx="65">
                  <c:v>-0.82901443846463885</c:v>
                </c:pt>
                <c:pt idx="66">
                  <c:v>-0.8327877826561999</c:v>
                </c:pt>
                <c:pt idx="67">
                  <c:v>-0.82807323894597473</c:v>
                </c:pt>
                <c:pt idx="68">
                  <c:v>-0.8480091050200651</c:v>
                </c:pt>
                <c:pt idx="69">
                  <c:v>-0.86844887116370706</c:v>
                </c:pt>
                <c:pt idx="70">
                  <c:v>-0.80088334416766938</c:v>
                </c:pt>
                <c:pt idx="71">
                  <c:v>-0.81350683198437124</c:v>
                </c:pt>
                <c:pt idx="72">
                  <c:v>-0.80796921058662685</c:v>
                </c:pt>
                <c:pt idx="73">
                  <c:v>-0.81082100210102293</c:v>
                </c:pt>
                <c:pt idx="74">
                  <c:v>-0.80440290649869595</c:v>
                </c:pt>
                <c:pt idx="75">
                  <c:v>-0.83106635719570665</c:v>
                </c:pt>
                <c:pt idx="76">
                  <c:v>-0.85142026602036991</c:v>
                </c:pt>
                <c:pt idx="77">
                  <c:v>-0.78030518985648045</c:v>
                </c:pt>
                <c:pt idx="78">
                  <c:v>-0.78643814398121559</c:v>
                </c:pt>
                <c:pt idx="79">
                  <c:v>-0.78316415443284293</c:v>
                </c:pt>
                <c:pt idx="80">
                  <c:v>-0.78218916796230109</c:v>
                </c:pt>
                <c:pt idx="81">
                  <c:v>-0.77699217265063902</c:v>
                </c:pt>
                <c:pt idx="82">
                  <c:v>-0.80837795802653856</c:v>
                </c:pt>
                <c:pt idx="83">
                  <c:v>-0.83440288050515266</c:v>
                </c:pt>
                <c:pt idx="84">
                  <c:v>-0.72515892661247228</c:v>
                </c:pt>
                <c:pt idx="85">
                  <c:v>-0.72981426611480682</c:v>
                </c:pt>
                <c:pt idx="86">
                  <c:v>-0.72366565984706077</c:v>
                </c:pt>
                <c:pt idx="87">
                  <c:v>-0.71860144985521168</c:v>
                </c:pt>
                <c:pt idx="88">
                  <c:v>-0.71280032473921351</c:v>
                </c:pt>
                <c:pt idx="89">
                  <c:v>-0.69245987130110276</c:v>
                </c:pt>
                <c:pt idx="90">
                  <c:v>-0.72862364431661575</c:v>
                </c:pt>
                <c:pt idx="91">
                  <c:v>-0.68457176544879839</c:v>
                </c:pt>
                <c:pt idx="92">
                  <c:v>-0.6899569497168585</c:v>
                </c:pt>
                <c:pt idx="93">
                  <c:v>-0.6883913209549789</c:v>
                </c:pt>
                <c:pt idx="94">
                  <c:v>-0.69708870562555003</c:v>
                </c:pt>
                <c:pt idx="95">
                  <c:v>-0.67410944235096371</c:v>
                </c:pt>
                <c:pt idx="96">
                  <c:v>-0.67255164242542498</c:v>
                </c:pt>
                <c:pt idx="97">
                  <c:v>-0.71442219903482462</c:v>
                </c:pt>
                <c:pt idx="98">
                  <c:v>-0.63251210464335794</c:v>
                </c:pt>
                <c:pt idx="99">
                  <c:v>-0.6390920375207706</c:v>
                </c:pt>
                <c:pt idx="100">
                  <c:v>-0.63573498532678441</c:v>
                </c:pt>
                <c:pt idx="101">
                  <c:v>-0.63290848029780178</c:v>
                </c:pt>
                <c:pt idx="102">
                  <c:v>-0.61358669328639437</c:v>
                </c:pt>
                <c:pt idx="103">
                  <c:v>-0.57705133950123666</c:v>
                </c:pt>
                <c:pt idx="104">
                  <c:v>-0.59400108970777898</c:v>
                </c:pt>
                <c:pt idx="105">
                  <c:v>-0.58743534010888676</c:v>
                </c:pt>
                <c:pt idx="106">
                  <c:v>-0.59583209161735284</c:v>
                </c:pt>
                <c:pt idx="107">
                  <c:v>-0.5989545459335841</c:v>
                </c:pt>
                <c:pt idx="108">
                  <c:v>-0.58456041576440021</c:v>
                </c:pt>
                <c:pt idx="109">
                  <c:v>-0.57154535199737266</c:v>
                </c:pt>
                <c:pt idx="110">
                  <c:v>-0.54108096539782291</c:v>
                </c:pt>
                <c:pt idx="111">
                  <c:v>-0.56599351600777015</c:v>
                </c:pt>
                <c:pt idx="112">
                  <c:v>-0.52145571634988863</c:v>
                </c:pt>
                <c:pt idx="113">
                  <c:v>-0.53194054942498259</c:v>
                </c:pt>
                <c:pt idx="114">
                  <c:v>-0.53385711670978619</c:v>
                </c:pt>
                <c:pt idx="115">
                  <c:v>-0.50092561533242708</c:v>
                </c:pt>
                <c:pt idx="116">
                  <c:v>-0.48568968638836679</c:v>
                </c:pt>
                <c:pt idx="117">
                  <c:v>-0.45850009235884492</c:v>
                </c:pt>
                <c:pt idx="118">
                  <c:v>-0.48403058314921749</c:v>
                </c:pt>
                <c:pt idx="119">
                  <c:v>-0.4707348090450264</c:v>
                </c:pt>
                <c:pt idx="120">
                  <c:v>-0.46567597850487791</c:v>
                </c:pt>
                <c:pt idx="121">
                  <c:v>-0.45991950588799524</c:v>
                </c:pt>
                <c:pt idx="122">
                  <c:v>-0.44473491156719697</c:v>
                </c:pt>
                <c:pt idx="123">
                  <c:v>-0.4338314507269101</c:v>
                </c:pt>
                <c:pt idx="124">
                  <c:v>-0.41656159953694966</c:v>
                </c:pt>
                <c:pt idx="125">
                  <c:v>-0.41922883240778303</c:v>
                </c:pt>
                <c:pt idx="126">
                  <c:v>-0.41808468319605208</c:v>
                </c:pt>
                <c:pt idx="127">
                  <c:v>-0.42611993525910075</c:v>
                </c:pt>
                <c:pt idx="128">
                  <c:v>-0.42376032599130875</c:v>
                </c:pt>
                <c:pt idx="129">
                  <c:v>-0.40340917708995488</c:v>
                </c:pt>
                <c:pt idx="130">
                  <c:v>-0.38850393001719785</c:v>
                </c:pt>
                <c:pt idx="131">
                  <c:v>-0.34863089535053882</c:v>
                </c:pt>
                <c:pt idx="132">
                  <c:v>-0.37521532846715328</c:v>
                </c:pt>
                <c:pt idx="133">
                  <c:v>-0.41464503066031605</c:v>
                </c:pt>
                <c:pt idx="134">
                  <c:v>-0.37731821271915583</c:v>
                </c:pt>
                <c:pt idx="135">
                  <c:v>-0.37439746976765542</c:v>
                </c:pt>
                <c:pt idx="136">
                  <c:v>-0.37964137407588505</c:v>
                </c:pt>
                <c:pt idx="137">
                  <c:v>-0.35731448228934337</c:v>
                </c:pt>
                <c:pt idx="138">
                  <c:v>-0.31637666866260433</c:v>
                </c:pt>
                <c:pt idx="139">
                  <c:v>-0.33176693577245681</c:v>
                </c:pt>
                <c:pt idx="140">
                  <c:v>-0.36165272466910403</c:v>
                </c:pt>
                <c:pt idx="141">
                  <c:v>-0.36725658261751315</c:v>
                </c:pt>
                <c:pt idx="142">
                  <c:v>-0.35919386670715042</c:v>
                </c:pt>
                <c:pt idx="143">
                  <c:v>-0.35753904798325975</c:v>
                </c:pt>
                <c:pt idx="144">
                  <c:v>-0.3561988929425085</c:v>
                </c:pt>
                <c:pt idx="145">
                  <c:v>-0.33256014000533918</c:v>
                </c:pt>
                <c:pt idx="146">
                  <c:v>-0.36138298671665225</c:v>
                </c:pt>
                <c:pt idx="147">
                  <c:v>-0.35248326504117816</c:v>
                </c:pt>
                <c:pt idx="148">
                  <c:v>-0.35329974227550459</c:v>
                </c:pt>
                <c:pt idx="149">
                  <c:v>-0.35708174547710847</c:v>
                </c:pt>
                <c:pt idx="150">
                  <c:v>-0.29991693553323018</c:v>
                </c:pt>
                <c:pt idx="151">
                  <c:v>-0.29678936413853702</c:v>
                </c:pt>
                <c:pt idx="152">
                  <c:v>-0.31211307052252779</c:v>
                </c:pt>
                <c:pt idx="153">
                  <c:v>-0.34192091825969534</c:v>
                </c:pt>
                <c:pt idx="154">
                  <c:v>-0.27837660255156715</c:v>
                </c:pt>
                <c:pt idx="155">
                  <c:v>-0.27363053838419293</c:v>
                </c:pt>
                <c:pt idx="156">
                  <c:v>-0.28655216812857809</c:v>
                </c:pt>
                <c:pt idx="157">
                  <c:v>-0.26127607723520579</c:v>
                </c:pt>
                <c:pt idx="158">
                  <c:v>-0.26893143514360379</c:v>
                </c:pt>
                <c:pt idx="159">
                  <c:v>-0.2883252012177322</c:v>
                </c:pt>
                <c:pt idx="160">
                  <c:v>-0.32423966949587318</c:v>
                </c:pt>
                <c:pt idx="161">
                  <c:v>-0.27576284839015891</c:v>
                </c:pt>
                <c:pt idx="162">
                  <c:v>-0.33693717547033819</c:v>
                </c:pt>
                <c:pt idx="163">
                  <c:v>-0.27190440952058431</c:v>
                </c:pt>
                <c:pt idx="164">
                  <c:v>-0.2681249399005799</c:v>
                </c:pt>
                <c:pt idx="165">
                  <c:v>-0.30748953747486274</c:v>
                </c:pt>
                <c:pt idx="166">
                  <c:v>-0.24416254586719016</c:v>
                </c:pt>
                <c:pt idx="167">
                  <c:v>-0.29332024124194928</c:v>
                </c:pt>
                <c:pt idx="168">
                  <c:v>-0.27578859089119756</c:v>
                </c:pt>
                <c:pt idx="169">
                  <c:v>-0.29928151752838694</c:v>
                </c:pt>
                <c:pt idx="170">
                  <c:v>-0.30122504397198135</c:v>
                </c:pt>
                <c:pt idx="171">
                  <c:v>-0.2944737376205841</c:v>
                </c:pt>
                <c:pt idx="172">
                  <c:v>-0.30843026791254141</c:v>
                </c:pt>
                <c:pt idx="173">
                  <c:v>-0.33364229328684003</c:v>
                </c:pt>
                <c:pt idx="174">
                  <c:v>-0.38915502356956744</c:v>
                </c:pt>
                <c:pt idx="175">
                  <c:v>-0.29089165119374294</c:v>
                </c:pt>
                <c:pt idx="176">
                  <c:v>-0.34177234330905715</c:v>
                </c:pt>
                <c:pt idx="177">
                  <c:v>-0.3592973824553965</c:v>
                </c:pt>
                <c:pt idx="178">
                  <c:v>-0.3656108678486828</c:v>
                </c:pt>
                <c:pt idx="179">
                  <c:v>-0.36566272720271792</c:v>
                </c:pt>
                <c:pt idx="180">
                  <c:v>-0.39601571833661997</c:v>
                </c:pt>
                <c:pt idx="181">
                  <c:v>-0.41887950147686009</c:v>
                </c:pt>
                <c:pt idx="182">
                  <c:v>-0.45536008569545156</c:v>
                </c:pt>
                <c:pt idx="183">
                  <c:v>-0.43003101290046603</c:v>
                </c:pt>
                <c:pt idx="184">
                  <c:v>-0.4260411124285286</c:v>
                </c:pt>
                <c:pt idx="185">
                  <c:v>-0.44419242507764495</c:v>
                </c:pt>
                <c:pt idx="186">
                  <c:v>-0.42622365083125019</c:v>
                </c:pt>
                <c:pt idx="187">
                  <c:v>-0.39306668808126843</c:v>
                </c:pt>
                <c:pt idx="188">
                  <c:v>-0.41325936740969005</c:v>
                </c:pt>
                <c:pt idx="189">
                  <c:v>-0.43384166199903185</c:v>
                </c:pt>
                <c:pt idx="190">
                  <c:v>-0.48345212093344064</c:v>
                </c:pt>
                <c:pt idx="191">
                  <c:v>-0.46794649414075701</c:v>
                </c:pt>
                <c:pt idx="192">
                  <c:v>-0.45156580272699376</c:v>
                </c:pt>
                <c:pt idx="193">
                  <c:v>-0.43298973869202934</c:v>
                </c:pt>
                <c:pt idx="194">
                  <c:v>-0.30929439627965194</c:v>
                </c:pt>
                <c:pt idx="195">
                  <c:v>-0.29783325950478867</c:v>
                </c:pt>
                <c:pt idx="196">
                  <c:v>-0.47781911154588669</c:v>
                </c:pt>
                <c:pt idx="197">
                  <c:v>-0.47391870949563258</c:v>
                </c:pt>
                <c:pt idx="198">
                  <c:v>-0.4717492155705868</c:v>
                </c:pt>
                <c:pt idx="199">
                  <c:v>-0.47510994565358261</c:v>
                </c:pt>
                <c:pt idx="200">
                  <c:v>-0.46190397774301328</c:v>
                </c:pt>
                <c:pt idx="201">
                  <c:v>-0.44030691919837994</c:v>
                </c:pt>
                <c:pt idx="202">
                  <c:v>-0.42734924174379851</c:v>
                </c:pt>
                <c:pt idx="203">
                  <c:v>-0.4495452124029779</c:v>
                </c:pt>
                <c:pt idx="204">
                  <c:v>-0.45098607701079307</c:v>
                </c:pt>
                <c:pt idx="205">
                  <c:v>-0.46254351679801797</c:v>
                </c:pt>
                <c:pt idx="206">
                  <c:v>-0.47749703991880921</c:v>
                </c:pt>
                <c:pt idx="207">
                  <c:v>-0.43189072529791367</c:v>
                </c:pt>
                <c:pt idx="208">
                  <c:v>-0.45346912155721669</c:v>
                </c:pt>
                <c:pt idx="209">
                  <c:v>-0.49224397639357914</c:v>
                </c:pt>
                <c:pt idx="210">
                  <c:v>-0.44045642612520208</c:v>
                </c:pt>
                <c:pt idx="211">
                  <c:v>-0.45578828034305419</c:v>
                </c:pt>
                <c:pt idx="212">
                  <c:v>-0.45158808717188365</c:v>
                </c:pt>
                <c:pt idx="213">
                  <c:v>-0.44066456758982647</c:v>
                </c:pt>
                <c:pt idx="214">
                  <c:v>-0.44110652595198924</c:v>
                </c:pt>
                <c:pt idx="215">
                  <c:v>-0.55449194131737045</c:v>
                </c:pt>
                <c:pt idx="216">
                  <c:v>-0.59429192644208095</c:v>
                </c:pt>
                <c:pt idx="217">
                  <c:v>-0.45019994190913171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27-4CCF-BF06-0821FB8EF692}"/>
            </c:ext>
          </c:extLst>
        </c:ser>
        <c:ser>
          <c:idx val="3"/>
          <c:order val="3"/>
          <c:tx>
            <c:strRef>
              <c:f>'4.1.2'!$P$13</c:f>
              <c:strCache>
                <c:ptCount val="1"/>
                <c:pt idx="0">
                  <c:v>Renfe-Cercanías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'4.1.2'!$B$14:$B$231</c:f>
              <c:numCache>
                <c:formatCode>d\-m\-yy;@</c:formatCode>
                <c:ptCount val="218"/>
                <c:pt idx="0">
                  <c:v>43892</c:v>
                </c:pt>
                <c:pt idx="1">
                  <c:v>43893</c:v>
                </c:pt>
                <c:pt idx="2">
                  <c:v>43894</c:v>
                </c:pt>
                <c:pt idx="3">
                  <c:v>43895</c:v>
                </c:pt>
                <c:pt idx="4">
                  <c:v>43896</c:v>
                </c:pt>
                <c:pt idx="5">
                  <c:v>43897</c:v>
                </c:pt>
                <c:pt idx="6">
                  <c:v>43898</c:v>
                </c:pt>
                <c:pt idx="7">
                  <c:v>43899</c:v>
                </c:pt>
                <c:pt idx="8">
                  <c:v>43900</c:v>
                </c:pt>
                <c:pt idx="9">
                  <c:v>43901</c:v>
                </c:pt>
                <c:pt idx="10">
                  <c:v>43902</c:v>
                </c:pt>
                <c:pt idx="11">
                  <c:v>43903</c:v>
                </c:pt>
                <c:pt idx="12">
                  <c:v>43904</c:v>
                </c:pt>
                <c:pt idx="13">
                  <c:v>43905</c:v>
                </c:pt>
                <c:pt idx="14">
                  <c:v>43906</c:v>
                </c:pt>
                <c:pt idx="15">
                  <c:v>43907</c:v>
                </c:pt>
                <c:pt idx="16">
                  <c:v>43908</c:v>
                </c:pt>
                <c:pt idx="17">
                  <c:v>43909</c:v>
                </c:pt>
                <c:pt idx="18">
                  <c:v>43910</c:v>
                </c:pt>
                <c:pt idx="19">
                  <c:v>43911</c:v>
                </c:pt>
                <c:pt idx="20">
                  <c:v>43912</c:v>
                </c:pt>
                <c:pt idx="21">
                  <c:v>43913</c:v>
                </c:pt>
                <c:pt idx="22">
                  <c:v>43914</c:v>
                </c:pt>
                <c:pt idx="23">
                  <c:v>43915</c:v>
                </c:pt>
                <c:pt idx="24">
                  <c:v>43916</c:v>
                </c:pt>
                <c:pt idx="25">
                  <c:v>43917</c:v>
                </c:pt>
                <c:pt idx="26">
                  <c:v>43918</c:v>
                </c:pt>
                <c:pt idx="27">
                  <c:v>43919</c:v>
                </c:pt>
                <c:pt idx="28">
                  <c:v>43920</c:v>
                </c:pt>
                <c:pt idx="29">
                  <c:v>43921</c:v>
                </c:pt>
                <c:pt idx="30">
                  <c:v>43922</c:v>
                </c:pt>
                <c:pt idx="31">
                  <c:v>43923</c:v>
                </c:pt>
                <c:pt idx="32">
                  <c:v>43924</c:v>
                </c:pt>
                <c:pt idx="33">
                  <c:v>43925</c:v>
                </c:pt>
                <c:pt idx="34">
                  <c:v>43926</c:v>
                </c:pt>
                <c:pt idx="35">
                  <c:v>43927</c:v>
                </c:pt>
                <c:pt idx="36">
                  <c:v>43928</c:v>
                </c:pt>
                <c:pt idx="37">
                  <c:v>43929</c:v>
                </c:pt>
                <c:pt idx="38">
                  <c:v>43930</c:v>
                </c:pt>
                <c:pt idx="39">
                  <c:v>43931</c:v>
                </c:pt>
                <c:pt idx="40">
                  <c:v>43932</c:v>
                </c:pt>
                <c:pt idx="41">
                  <c:v>43933</c:v>
                </c:pt>
                <c:pt idx="42">
                  <c:v>43934</c:v>
                </c:pt>
                <c:pt idx="43">
                  <c:v>43935</c:v>
                </c:pt>
                <c:pt idx="44">
                  <c:v>43936</c:v>
                </c:pt>
                <c:pt idx="45">
                  <c:v>43937</c:v>
                </c:pt>
                <c:pt idx="46">
                  <c:v>43938</c:v>
                </c:pt>
                <c:pt idx="47">
                  <c:v>43939</c:v>
                </c:pt>
                <c:pt idx="48">
                  <c:v>43940</c:v>
                </c:pt>
                <c:pt idx="49">
                  <c:v>43941</c:v>
                </c:pt>
                <c:pt idx="50">
                  <c:v>43942</c:v>
                </c:pt>
                <c:pt idx="51">
                  <c:v>43943</c:v>
                </c:pt>
                <c:pt idx="52">
                  <c:v>43944</c:v>
                </c:pt>
                <c:pt idx="53">
                  <c:v>43945</c:v>
                </c:pt>
                <c:pt idx="54">
                  <c:v>43946</c:v>
                </c:pt>
                <c:pt idx="55">
                  <c:v>43947</c:v>
                </c:pt>
                <c:pt idx="56">
                  <c:v>43948</c:v>
                </c:pt>
                <c:pt idx="57">
                  <c:v>43949</c:v>
                </c:pt>
                <c:pt idx="58">
                  <c:v>43950</c:v>
                </c:pt>
                <c:pt idx="59">
                  <c:v>43951</c:v>
                </c:pt>
                <c:pt idx="60">
                  <c:v>43952</c:v>
                </c:pt>
                <c:pt idx="61">
                  <c:v>43953</c:v>
                </c:pt>
                <c:pt idx="62">
                  <c:v>43954</c:v>
                </c:pt>
                <c:pt idx="63">
                  <c:v>43955</c:v>
                </c:pt>
                <c:pt idx="64">
                  <c:v>43956</c:v>
                </c:pt>
                <c:pt idx="65">
                  <c:v>43957</c:v>
                </c:pt>
                <c:pt idx="66">
                  <c:v>43958</c:v>
                </c:pt>
                <c:pt idx="67">
                  <c:v>43959</c:v>
                </c:pt>
                <c:pt idx="68">
                  <c:v>43960</c:v>
                </c:pt>
                <c:pt idx="69">
                  <c:v>43961</c:v>
                </c:pt>
                <c:pt idx="70">
                  <c:v>43962</c:v>
                </c:pt>
                <c:pt idx="71">
                  <c:v>43963</c:v>
                </c:pt>
                <c:pt idx="72">
                  <c:v>43964</c:v>
                </c:pt>
                <c:pt idx="73">
                  <c:v>43965</c:v>
                </c:pt>
                <c:pt idx="74">
                  <c:v>43966</c:v>
                </c:pt>
                <c:pt idx="75">
                  <c:v>43967</c:v>
                </c:pt>
                <c:pt idx="76">
                  <c:v>43968</c:v>
                </c:pt>
                <c:pt idx="77">
                  <c:v>43969</c:v>
                </c:pt>
                <c:pt idx="78">
                  <c:v>43970</c:v>
                </c:pt>
                <c:pt idx="79">
                  <c:v>43971</c:v>
                </c:pt>
                <c:pt idx="80">
                  <c:v>43972</c:v>
                </c:pt>
                <c:pt idx="81">
                  <c:v>43973</c:v>
                </c:pt>
                <c:pt idx="82">
                  <c:v>43974</c:v>
                </c:pt>
                <c:pt idx="83">
                  <c:v>43975</c:v>
                </c:pt>
                <c:pt idx="84">
                  <c:v>43976</c:v>
                </c:pt>
                <c:pt idx="85">
                  <c:v>43977</c:v>
                </c:pt>
                <c:pt idx="86">
                  <c:v>43978</c:v>
                </c:pt>
                <c:pt idx="87">
                  <c:v>43979</c:v>
                </c:pt>
                <c:pt idx="88">
                  <c:v>43980</c:v>
                </c:pt>
                <c:pt idx="89">
                  <c:v>43981</c:v>
                </c:pt>
                <c:pt idx="90">
                  <c:v>43982</c:v>
                </c:pt>
                <c:pt idx="91">
                  <c:v>43983</c:v>
                </c:pt>
                <c:pt idx="92">
                  <c:v>43984</c:v>
                </c:pt>
                <c:pt idx="93">
                  <c:v>43985</c:v>
                </c:pt>
                <c:pt idx="94">
                  <c:v>43986</c:v>
                </c:pt>
                <c:pt idx="95">
                  <c:v>43987</c:v>
                </c:pt>
                <c:pt idx="96">
                  <c:v>43988</c:v>
                </c:pt>
                <c:pt idx="97">
                  <c:v>43989</c:v>
                </c:pt>
                <c:pt idx="98">
                  <c:v>43990</c:v>
                </c:pt>
                <c:pt idx="99">
                  <c:v>43991</c:v>
                </c:pt>
                <c:pt idx="100">
                  <c:v>43992</c:v>
                </c:pt>
                <c:pt idx="101">
                  <c:v>43993</c:v>
                </c:pt>
                <c:pt idx="102">
                  <c:v>43994</c:v>
                </c:pt>
                <c:pt idx="103">
                  <c:v>43995</c:v>
                </c:pt>
                <c:pt idx="104">
                  <c:v>43996</c:v>
                </c:pt>
                <c:pt idx="105">
                  <c:v>43997</c:v>
                </c:pt>
                <c:pt idx="106">
                  <c:v>43998</c:v>
                </c:pt>
                <c:pt idx="107">
                  <c:v>43999</c:v>
                </c:pt>
                <c:pt idx="108">
                  <c:v>44000</c:v>
                </c:pt>
                <c:pt idx="109">
                  <c:v>44001</c:v>
                </c:pt>
                <c:pt idx="110">
                  <c:v>44002</c:v>
                </c:pt>
                <c:pt idx="111">
                  <c:v>44003</c:v>
                </c:pt>
                <c:pt idx="112">
                  <c:v>44004</c:v>
                </c:pt>
                <c:pt idx="113">
                  <c:v>44005</c:v>
                </c:pt>
                <c:pt idx="114">
                  <c:v>44006</c:v>
                </c:pt>
                <c:pt idx="115">
                  <c:v>44007</c:v>
                </c:pt>
                <c:pt idx="116">
                  <c:v>44008</c:v>
                </c:pt>
                <c:pt idx="117">
                  <c:v>44009</c:v>
                </c:pt>
                <c:pt idx="118">
                  <c:v>44010</c:v>
                </c:pt>
                <c:pt idx="119">
                  <c:v>44011</c:v>
                </c:pt>
                <c:pt idx="120">
                  <c:v>44012</c:v>
                </c:pt>
                <c:pt idx="121">
                  <c:v>44013</c:v>
                </c:pt>
                <c:pt idx="122">
                  <c:v>44014</c:v>
                </c:pt>
                <c:pt idx="123">
                  <c:v>44015</c:v>
                </c:pt>
                <c:pt idx="124">
                  <c:v>44016</c:v>
                </c:pt>
                <c:pt idx="125">
                  <c:v>44017</c:v>
                </c:pt>
                <c:pt idx="126">
                  <c:v>44018</c:v>
                </c:pt>
                <c:pt idx="127">
                  <c:v>44019</c:v>
                </c:pt>
                <c:pt idx="128">
                  <c:v>44020</c:v>
                </c:pt>
                <c:pt idx="129">
                  <c:v>44021</c:v>
                </c:pt>
                <c:pt idx="130">
                  <c:v>44022</c:v>
                </c:pt>
                <c:pt idx="131">
                  <c:v>44023</c:v>
                </c:pt>
                <c:pt idx="132">
                  <c:v>44024</c:v>
                </c:pt>
                <c:pt idx="133">
                  <c:v>44025</c:v>
                </c:pt>
                <c:pt idx="134">
                  <c:v>44026</c:v>
                </c:pt>
                <c:pt idx="135">
                  <c:v>44027</c:v>
                </c:pt>
                <c:pt idx="136">
                  <c:v>44028</c:v>
                </c:pt>
                <c:pt idx="137">
                  <c:v>44029</c:v>
                </c:pt>
                <c:pt idx="138">
                  <c:v>44030</c:v>
                </c:pt>
                <c:pt idx="139">
                  <c:v>44031</c:v>
                </c:pt>
                <c:pt idx="140">
                  <c:v>44032</c:v>
                </c:pt>
                <c:pt idx="141">
                  <c:v>44033</c:v>
                </c:pt>
                <c:pt idx="142">
                  <c:v>44034</c:v>
                </c:pt>
                <c:pt idx="143">
                  <c:v>44035</c:v>
                </c:pt>
                <c:pt idx="144">
                  <c:v>44036</c:v>
                </c:pt>
                <c:pt idx="145">
                  <c:v>44037</c:v>
                </c:pt>
                <c:pt idx="146">
                  <c:v>44038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44044</c:v>
                </c:pt>
                <c:pt idx="153">
                  <c:v>44045</c:v>
                </c:pt>
                <c:pt idx="154">
                  <c:v>44046</c:v>
                </c:pt>
                <c:pt idx="155">
                  <c:v>44047</c:v>
                </c:pt>
                <c:pt idx="156">
                  <c:v>44048</c:v>
                </c:pt>
                <c:pt idx="157">
                  <c:v>44049</c:v>
                </c:pt>
                <c:pt idx="158">
                  <c:v>44050</c:v>
                </c:pt>
                <c:pt idx="159">
                  <c:v>44051</c:v>
                </c:pt>
                <c:pt idx="160">
                  <c:v>44052</c:v>
                </c:pt>
                <c:pt idx="161">
                  <c:v>44053</c:v>
                </c:pt>
                <c:pt idx="162">
                  <c:v>44054</c:v>
                </c:pt>
                <c:pt idx="163">
                  <c:v>44055</c:v>
                </c:pt>
                <c:pt idx="164">
                  <c:v>44056</c:v>
                </c:pt>
                <c:pt idx="165">
                  <c:v>44057</c:v>
                </c:pt>
                <c:pt idx="166">
                  <c:v>44058</c:v>
                </c:pt>
                <c:pt idx="167">
                  <c:v>44059</c:v>
                </c:pt>
                <c:pt idx="168">
                  <c:v>44060</c:v>
                </c:pt>
                <c:pt idx="169">
                  <c:v>44061</c:v>
                </c:pt>
                <c:pt idx="170">
                  <c:v>44062</c:v>
                </c:pt>
                <c:pt idx="171">
                  <c:v>44063</c:v>
                </c:pt>
                <c:pt idx="172">
                  <c:v>44064</c:v>
                </c:pt>
                <c:pt idx="173">
                  <c:v>44065</c:v>
                </c:pt>
                <c:pt idx="174">
                  <c:v>44066</c:v>
                </c:pt>
                <c:pt idx="175">
                  <c:v>44067</c:v>
                </c:pt>
                <c:pt idx="176">
                  <c:v>44068</c:v>
                </c:pt>
                <c:pt idx="177">
                  <c:v>44069</c:v>
                </c:pt>
                <c:pt idx="178">
                  <c:v>44070</c:v>
                </c:pt>
                <c:pt idx="179">
                  <c:v>44071</c:v>
                </c:pt>
                <c:pt idx="180">
                  <c:v>44072</c:v>
                </c:pt>
                <c:pt idx="181">
                  <c:v>44073</c:v>
                </c:pt>
                <c:pt idx="182">
                  <c:v>44074</c:v>
                </c:pt>
                <c:pt idx="183">
                  <c:v>44075</c:v>
                </c:pt>
                <c:pt idx="184">
                  <c:v>44076</c:v>
                </c:pt>
                <c:pt idx="185">
                  <c:v>44077</c:v>
                </c:pt>
                <c:pt idx="186">
                  <c:v>44078</c:v>
                </c:pt>
                <c:pt idx="187">
                  <c:v>44079</c:v>
                </c:pt>
                <c:pt idx="188">
                  <c:v>44080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44086</c:v>
                </c:pt>
                <c:pt idx="195">
                  <c:v>44087</c:v>
                </c:pt>
                <c:pt idx="196">
                  <c:v>44088</c:v>
                </c:pt>
                <c:pt idx="197">
                  <c:v>44089</c:v>
                </c:pt>
                <c:pt idx="198">
                  <c:v>44090</c:v>
                </c:pt>
                <c:pt idx="199">
                  <c:v>44091</c:v>
                </c:pt>
                <c:pt idx="200">
                  <c:v>44092</c:v>
                </c:pt>
                <c:pt idx="201">
                  <c:v>44093</c:v>
                </c:pt>
                <c:pt idx="202">
                  <c:v>44094</c:v>
                </c:pt>
                <c:pt idx="203">
                  <c:v>44095</c:v>
                </c:pt>
                <c:pt idx="204">
                  <c:v>44096</c:v>
                </c:pt>
                <c:pt idx="205">
                  <c:v>44097</c:v>
                </c:pt>
                <c:pt idx="206">
                  <c:v>44098</c:v>
                </c:pt>
                <c:pt idx="207">
                  <c:v>44099</c:v>
                </c:pt>
                <c:pt idx="208">
                  <c:v>44100</c:v>
                </c:pt>
                <c:pt idx="209">
                  <c:v>44101</c:v>
                </c:pt>
                <c:pt idx="210">
                  <c:v>44102</c:v>
                </c:pt>
                <c:pt idx="211">
                  <c:v>44103</c:v>
                </c:pt>
                <c:pt idx="212">
                  <c:v>44104</c:v>
                </c:pt>
                <c:pt idx="213">
                  <c:v>44105</c:v>
                </c:pt>
                <c:pt idx="214">
                  <c:v>44106</c:v>
                </c:pt>
                <c:pt idx="215">
                  <c:v>44107</c:v>
                </c:pt>
                <c:pt idx="216">
                  <c:v>44108</c:v>
                </c:pt>
                <c:pt idx="217">
                  <c:v>44109</c:v>
                </c:pt>
              </c:numCache>
            </c:numRef>
          </c:cat>
          <c:val>
            <c:numRef>
              <c:f>'4.1.2'!$P$14:$P$231</c:f>
              <c:numCache>
                <c:formatCode>0.0%</c:formatCode>
                <c:ptCount val="218"/>
                <c:pt idx="0">
                  <c:v>-6.6948294214740495E-2</c:v>
                </c:pt>
                <c:pt idx="1">
                  <c:v>-2.8541077742732117E-2</c:v>
                </c:pt>
                <c:pt idx="2">
                  <c:v>4.6498909803508286E-3</c:v>
                </c:pt>
                <c:pt idx="3">
                  <c:v>-2.5279917121417403E-2</c:v>
                </c:pt>
                <c:pt idx="4">
                  <c:v>-6.8627013821609489E-2</c:v>
                </c:pt>
                <c:pt idx="5">
                  <c:v>-5.7412120025727792E-2</c:v>
                </c:pt>
                <c:pt idx="6">
                  <c:v>7.2245222294387221E-2</c:v>
                </c:pt>
                <c:pt idx="7">
                  <c:v>-1.0604505477003662E-2</c:v>
                </c:pt>
                <c:pt idx="8">
                  <c:v>-0.12745913191527938</c:v>
                </c:pt>
                <c:pt idx="9">
                  <c:v>-0.35632346323957109</c:v>
                </c:pt>
                <c:pt idx="10">
                  <c:v>-0.45573107782884459</c:v>
                </c:pt>
                <c:pt idx="11">
                  <c:v>-0.58888914484248245</c:v>
                </c:pt>
                <c:pt idx="12">
                  <c:v>-0.79230734436820016</c:v>
                </c:pt>
                <c:pt idx="13">
                  <c:v>-0.84389478242043736</c:v>
                </c:pt>
                <c:pt idx="14">
                  <c:v>-0.8152722453022454</c:v>
                </c:pt>
                <c:pt idx="15">
                  <c:v>-0.84313490243127842</c:v>
                </c:pt>
                <c:pt idx="16">
                  <c:v>-0.85809075490159548</c:v>
                </c:pt>
                <c:pt idx="17">
                  <c:v>-0.86373336965899283</c:v>
                </c:pt>
                <c:pt idx="18">
                  <c:v>-0.86823773446772634</c:v>
                </c:pt>
                <c:pt idx="19">
                  <c:v>-0.89593438501245992</c:v>
                </c:pt>
                <c:pt idx="20">
                  <c:v>-0.90364576790130546</c:v>
                </c:pt>
                <c:pt idx="21">
                  <c:v>-0.87704157698861085</c:v>
                </c:pt>
                <c:pt idx="22">
                  <c:v>-0.88612282785262841</c:v>
                </c:pt>
                <c:pt idx="23">
                  <c:v>-0.88905973801207383</c:v>
                </c:pt>
                <c:pt idx="24">
                  <c:v>-0.89087654067859345</c:v>
                </c:pt>
                <c:pt idx="25">
                  <c:v>-0.88939800583910067</c:v>
                </c:pt>
                <c:pt idx="26">
                  <c:v>-0.90682824836996889</c:v>
                </c:pt>
                <c:pt idx="27">
                  <c:v>-0.90573365085180435</c:v>
                </c:pt>
                <c:pt idx="28">
                  <c:v>-0.91524459453384877</c:v>
                </c:pt>
                <c:pt idx="29">
                  <c:v>-0.923492260781825</c:v>
                </c:pt>
                <c:pt idx="30">
                  <c:v>-0.92440815651010599</c:v>
                </c:pt>
                <c:pt idx="31">
                  <c:v>-0.92408224760935742</c:v>
                </c:pt>
                <c:pt idx="32">
                  <c:v>-0.919023709096219</c:v>
                </c:pt>
                <c:pt idx="33">
                  <c:v>-0.9168275700661167</c:v>
                </c:pt>
                <c:pt idx="34">
                  <c:v>-0.92087175885014239</c:v>
                </c:pt>
                <c:pt idx="35">
                  <c:v>-0.90090764515767419</c:v>
                </c:pt>
                <c:pt idx="36">
                  <c:v>-0.89757072900722401</c:v>
                </c:pt>
                <c:pt idx="37">
                  <c:v>-0.88952001934350977</c:v>
                </c:pt>
                <c:pt idx="38">
                  <c:v>-0.86980349788538602</c:v>
                </c:pt>
                <c:pt idx="39">
                  <c:v>-0.87341419959485511</c:v>
                </c:pt>
                <c:pt idx="40">
                  <c:v>-0.87932905343818679</c:v>
                </c:pt>
                <c:pt idx="41">
                  <c:v>-0.90472968253413888</c:v>
                </c:pt>
                <c:pt idx="42">
                  <c:v>-0.86744391944157095</c:v>
                </c:pt>
                <c:pt idx="43">
                  <c:v>-0.88882387444132149</c:v>
                </c:pt>
                <c:pt idx="44">
                  <c:v>-0.88777893446363743</c:v>
                </c:pt>
                <c:pt idx="45">
                  <c:v>-0.88955698746884437</c:v>
                </c:pt>
                <c:pt idx="46">
                  <c:v>-0.89159991899497903</c:v>
                </c:pt>
                <c:pt idx="47">
                  <c:v>-0.90970618597838038</c:v>
                </c:pt>
                <c:pt idx="48">
                  <c:v>-0.90663369746500888</c:v>
                </c:pt>
                <c:pt idx="49">
                  <c:v>-0.88200229368267302</c:v>
                </c:pt>
                <c:pt idx="50">
                  <c:v>-0.88608143248920279</c:v>
                </c:pt>
                <c:pt idx="51">
                  <c:v>-0.87896011621212888</c:v>
                </c:pt>
                <c:pt idx="52">
                  <c:v>-0.88554696024717738</c:v>
                </c:pt>
                <c:pt idx="53">
                  <c:v>-0.88309299516064832</c:v>
                </c:pt>
                <c:pt idx="54">
                  <c:v>-0.9033165741176955</c:v>
                </c:pt>
                <c:pt idx="55">
                  <c:v>-0.89974189603866528</c:v>
                </c:pt>
                <c:pt idx="56">
                  <c:v>-0.86631255225038761</c:v>
                </c:pt>
                <c:pt idx="57">
                  <c:v>-0.87711417278662496</c:v>
                </c:pt>
                <c:pt idx="58">
                  <c:v>-0.86722555473692686</c:v>
                </c:pt>
                <c:pt idx="59">
                  <c:v>-0.87509506097013945</c:v>
                </c:pt>
                <c:pt idx="60">
                  <c:v>-0.89137488615625426</c:v>
                </c:pt>
                <c:pt idx="61">
                  <c:v>-0.87337923297660214</c:v>
                </c:pt>
                <c:pt idx="62">
                  <c:v>-0.88550341306783398</c:v>
                </c:pt>
                <c:pt idx="63">
                  <c:v>-0.84636615338929022</c:v>
                </c:pt>
                <c:pt idx="64">
                  <c:v>-0.85491453050853583</c:v>
                </c:pt>
                <c:pt idx="65">
                  <c:v>-0.84652665589660747</c:v>
                </c:pt>
                <c:pt idx="66">
                  <c:v>-0.84622754898403485</c:v>
                </c:pt>
                <c:pt idx="67">
                  <c:v>-0.84259323138786535</c:v>
                </c:pt>
                <c:pt idx="68">
                  <c:v>-0.85612391415572342</c:v>
                </c:pt>
                <c:pt idx="69">
                  <c:v>-0.88184754106559782</c:v>
                </c:pt>
                <c:pt idx="70">
                  <c:v>-0.81100287436001173</c:v>
                </c:pt>
                <c:pt idx="71">
                  <c:v>-0.83085226840563653</c:v>
                </c:pt>
                <c:pt idx="72">
                  <c:v>-0.82770209733970135</c:v>
                </c:pt>
                <c:pt idx="73">
                  <c:v>-0.82927668940607124</c:v>
                </c:pt>
                <c:pt idx="74">
                  <c:v>-0.8164210748906523</c:v>
                </c:pt>
                <c:pt idx="75">
                  <c:v>-0.84273332788969635</c:v>
                </c:pt>
                <c:pt idx="76">
                  <c:v>-0.86718781884087548</c:v>
                </c:pt>
                <c:pt idx="77">
                  <c:v>-0.79364851823882265</c:v>
                </c:pt>
                <c:pt idx="78">
                  <c:v>-0.81108324148666611</c:v>
                </c:pt>
                <c:pt idx="79">
                  <c:v>-0.80151511679204313</c:v>
                </c:pt>
                <c:pt idx="80">
                  <c:v>-0.80161920586058644</c:v>
                </c:pt>
                <c:pt idx="81">
                  <c:v>-0.7946139718149664</c:v>
                </c:pt>
                <c:pt idx="82">
                  <c:v>-0.80693258757727404</c:v>
                </c:pt>
                <c:pt idx="83">
                  <c:v>-0.83204724378715311</c:v>
                </c:pt>
                <c:pt idx="84">
                  <c:v>-0.73882357823347022</c:v>
                </c:pt>
                <c:pt idx="85">
                  <c:v>-0.7410520865178285</c:v>
                </c:pt>
                <c:pt idx="86">
                  <c:v>-0.74905228670635615</c:v>
                </c:pt>
                <c:pt idx="87">
                  <c:v>-0.74545412436346159</c:v>
                </c:pt>
                <c:pt idx="88">
                  <c:v>-0.72632469483243844</c:v>
                </c:pt>
                <c:pt idx="89">
                  <c:v>-0.68763004786334581</c:v>
                </c:pt>
                <c:pt idx="90">
                  <c:v>-0.73026401985483214</c:v>
                </c:pt>
                <c:pt idx="91">
                  <c:v>-0.68943813541413934</c:v>
                </c:pt>
                <c:pt idx="92">
                  <c:v>-0.68897340482915914</c:v>
                </c:pt>
                <c:pt idx="93">
                  <c:v>-0.68939555514457485</c:v>
                </c:pt>
                <c:pt idx="94">
                  <c:v>-0.69213755549748035</c:v>
                </c:pt>
                <c:pt idx="95">
                  <c:v>-0.65930158459781263</c:v>
                </c:pt>
                <c:pt idx="96">
                  <c:v>-0.62959819797531136</c:v>
                </c:pt>
                <c:pt idx="97">
                  <c:v>-0.69021409655084398</c:v>
                </c:pt>
                <c:pt idx="98">
                  <c:v>-0.61897603831108616</c:v>
                </c:pt>
                <c:pt idx="99">
                  <c:v>-0.63200917126296952</c:v>
                </c:pt>
                <c:pt idx="100">
                  <c:v>-0.62036127703964827</c:v>
                </c:pt>
                <c:pt idx="101">
                  <c:v>-0.61295810314152377</c:v>
                </c:pt>
                <c:pt idx="102">
                  <c:v>-0.59837087355314011</c:v>
                </c:pt>
                <c:pt idx="103">
                  <c:v>-0.50025574507575876</c:v>
                </c:pt>
                <c:pt idx="104">
                  <c:v>-0.54556712396835383</c:v>
                </c:pt>
                <c:pt idx="105">
                  <c:v>-0.57936546457635618</c:v>
                </c:pt>
                <c:pt idx="106">
                  <c:v>-0.58241345172168424</c:v>
                </c:pt>
                <c:pt idx="107">
                  <c:v>-0.57828537087263776</c:v>
                </c:pt>
                <c:pt idx="108">
                  <c:v>-0.55862188735280205</c:v>
                </c:pt>
                <c:pt idx="109">
                  <c:v>-0.55339378993563026</c:v>
                </c:pt>
                <c:pt idx="110">
                  <c:v>-0.45801538634461914</c:v>
                </c:pt>
                <c:pt idx="111">
                  <c:v>-0.51668672972198337</c:v>
                </c:pt>
                <c:pt idx="112">
                  <c:v>-0.52029803582307388</c:v>
                </c:pt>
                <c:pt idx="113">
                  <c:v>-0.529730957629586</c:v>
                </c:pt>
                <c:pt idx="114">
                  <c:v>-0.51939810774925632</c:v>
                </c:pt>
                <c:pt idx="115">
                  <c:v>-0.49131527496837307</c:v>
                </c:pt>
                <c:pt idx="116">
                  <c:v>-0.48740147239515774</c:v>
                </c:pt>
                <c:pt idx="117">
                  <c:v>-0.38463453809627351</c:v>
                </c:pt>
                <c:pt idx="118">
                  <c:v>-0.41717381362788897</c:v>
                </c:pt>
                <c:pt idx="119">
                  <c:v>-0.46677562613327289</c:v>
                </c:pt>
                <c:pt idx="120">
                  <c:v>-0.47354710351688101</c:v>
                </c:pt>
                <c:pt idx="121">
                  <c:v>-0.45863209331596994</c:v>
                </c:pt>
                <c:pt idx="122">
                  <c:v>-0.456630506821608</c:v>
                </c:pt>
                <c:pt idx="123">
                  <c:v>-0.44504267822290794</c:v>
                </c:pt>
                <c:pt idx="124">
                  <c:v>-0.44405336924145106</c:v>
                </c:pt>
                <c:pt idx="125">
                  <c:v>-0.40528347243148077</c:v>
                </c:pt>
                <c:pt idx="126">
                  <c:v>-0.42531572312206484</c:v>
                </c:pt>
                <c:pt idx="127">
                  <c:v>-0.42401016364857508</c:v>
                </c:pt>
                <c:pt idx="128">
                  <c:v>-0.44064053396526703</c:v>
                </c:pt>
                <c:pt idx="129">
                  <c:v>-0.40167137144416826</c:v>
                </c:pt>
                <c:pt idx="130">
                  <c:v>-0.40993845922923938</c:v>
                </c:pt>
                <c:pt idx="131">
                  <c:v>-0.32236101213663032</c:v>
                </c:pt>
                <c:pt idx="132">
                  <c:v>-0.36756117428862023</c:v>
                </c:pt>
                <c:pt idx="133">
                  <c:v>-0.35521779093899858</c:v>
                </c:pt>
                <c:pt idx="134">
                  <c:v>-0.39727215824450124</c:v>
                </c:pt>
                <c:pt idx="135">
                  <c:v>-0.37728494260895046</c:v>
                </c:pt>
                <c:pt idx="136">
                  <c:v>-0.38665428319976325</c:v>
                </c:pt>
                <c:pt idx="137">
                  <c:v>-0.35712675953391765</c:v>
                </c:pt>
                <c:pt idx="138">
                  <c:v>-0.28443131603082528</c:v>
                </c:pt>
                <c:pt idx="139">
                  <c:v>-0.3144949129872493</c:v>
                </c:pt>
                <c:pt idx="140">
                  <c:v>-0.36111088027788629</c:v>
                </c:pt>
                <c:pt idx="141">
                  <c:v>-0.38689849176463942</c:v>
                </c:pt>
                <c:pt idx="142">
                  <c:v>-0.37206191125889493</c:v>
                </c:pt>
                <c:pt idx="143">
                  <c:v>-0.36710189266269122</c:v>
                </c:pt>
                <c:pt idx="144">
                  <c:v>-0.36836272738148457</c:v>
                </c:pt>
                <c:pt idx="145">
                  <c:v>-0.31274385165051949</c:v>
                </c:pt>
                <c:pt idx="146">
                  <c:v>-0.37578590850546201</c:v>
                </c:pt>
                <c:pt idx="147">
                  <c:v>-0.4027582306845191</c:v>
                </c:pt>
                <c:pt idx="148">
                  <c:v>-0.39183505978806282</c:v>
                </c:pt>
                <c:pt idx="149">
                  <c:v>-0.34980133409360376</c:v>
                </c:pt>
                <c:pt idx="150">
                  <c:v>-0.34511004563572295</c:v>
                </c:pt>
                <c:pt idx="151">
                  <c:v>-0.33894661837183065</c:v>
                </c:pt>
                <c:pt idx="152">
                  <c:v>-0.30643564992737882</c:v>
                </c:pt>
                <c:pt idx="153">
                  <c:v>-0.30959535803656313</c:v>
                </c:pt>
                <c:pt idx="154">
                  <c:v>-0.31307968906985351</c:v>
                </c:pt>
                <c:pt idx="155">
                  <c:v>-0.33438133718821672</c:v>
                </c:pt>
                <c:pt idx="156">
                  <c:v>-0.34512147531469511</c:v>
                </c:pt>
                <c:pt idx="157">
                  <c:v>-0.32789603371381637</c:v>
                </c:pt>
                <c:pt idx="158">
                  <c:v>-0.33031371627092965</c:v>
                </c:pt>
                <c:pt idx="159">
                  <c:v>-0.29750005595219442</c:v>
                </c:pt>
                <c:pt idx="160">
                  <c:v>-0.34589683627664436</c:v>
                </c:pt>
                <c:pt idx="161">
                  <c:v>-0.33585482383070125</c:v>
                </c:pt>
                <c:pt idx="162">
                  <c:v>-0.38791839093620339</c:v>
                </c:pt>
                <c:pt idx="163">
                  <c:v>-0.29603185151043004</c:v>
                </c:pt>
                <c:pt idx="164">
                  <c:v>-0.29911690103805838</c:v>
                </c:pt>
                <c:pt idx="165">
                  <c:v>-0.3324529678402674</c:v>
                </c:pt>
                <c:pt idx="166">
                  <c:v>-0.30343038138589801</c:v>
                </c:pt>
                <c:pt idx="167">
                  <c:v>-0.31889761600327682</c:v>
                </c:pt>
                <c:pt idx="168">
                  <c:v>-0.34828489548581865</c:v>
                </c:pt>
                <c:pt idx="169">
                  <c:v>-0.36302785576159857</c:v>
                </c:pt>
                <c:pt idx="170">
                  <c:v>-0.34705096104971855</c:v>
                </c:pt>
                <c:pt idx="171">
                  <c:v>-0.34219132275247727</c:v>
                </c:pt>
                <c:pt idx="172">
                  <c:v>-0.33243049292294119</c:v>
                </c:pt>
                <c:pt idx="173">
                  <c:v>-0.31527082216842534</c:v>
                </c:pt>
                <c:pt idx="174">
                  <c:v>-0.37288893197190986</c:v>
                </c:pt>
                <c:pt idx="175">
                  <c:v>-0.33828253460085156</c:v>
                </c:pt>
                <c:pt idx="176">
                  <c:v>-0.37515350650464113</c:v>
                </c:pt>
                <c:pt idx="177">
                  <c:v>-0.37117789957638175</c:v>
                </c:pt>
                <c:pt idx="178">
                  <c:v>-0.38524988823439826</c:v>
                </c:pt>
                <c:pt idx="179">
                  <c:v>-0.36152182436790914</c:v>
                </c:pt>
                <c:pt idx="180">
                  <c:v>-0.35374455890450601</c:v>
                </c:pt>
                <c:pt idx="181">
                  <c:v>-0.39752138161769901</c:v>
                </c:pt>
                <c:pt idx="182">
                  <c:v>-0.46655899976001164</c:v>
                </c:pt>
                <c:pt idx="183">
                  <c:v>-0.42611870172520583</c:v>
                </c:pt>
                <c:pt idx="184">
                  <c:v>-0.44741865156545418</c:v>
                </c:pt>
                <c:pt idx="185">
                  <c:v>-0.45627704866120122</c:v>
                </c:pt>
                <c:pt idx="186">
                  <c:v>-0.45054933212636522</c:v>
                </c:pt>
                <c:pt idx="187">
                  <c:v>-0.38799263550105856</c:v>
                </c:pt>
                <c:pt idx="188">
                  <c:v>-0.42931870164400077</c:v>
                </c:pt>
                <c:pt idx="189">
                  <c:v>-0.4703664016878899</c:v>
                </c:pt>
                <c:pt idx="190">
                  <c:v>-0.49859623695705579</c:v>
                </c:pt>
                <c:pt idx="191">
                  <c:v>-0.47293002596265132</c:v>
                </c:pt>
                <c:pt idx="192">
                  <c:v>-0.47249186446428848</c:v>
                </c:pt>
                <c:pt idx="193">
                  <c:v>-0.47715898588655664</c:v>
                </c:pt>
                <c:pt idx="194">
                  <c:v>-0.32196653746136106</c:v>
                </c:pt>
                <c:pt idx="195">
                  <c:v>-0.35728136640797015</c:v>
                </c:pt>
                <c:pt idx="196">
                  <c:v>-0.47185358274583017</c:v>
                </c:pt>
                <c:pt idx="197">
                  <c:v>-0.47061428952780343</c:v>
                </c:pt>
                <c:pt idx="198">
                  <c:v>-0.46284992727045576</c:v>
                </c:pt>
                <c:pt idx="199">
                  <c:v>-0.47308180930088456</c:v>
                </c:pt>
                <c:pt idx="200">
                  <c:v>-0.47327499507667609</c:v>
                </c:pt>
                <c:pt idx="201">
                  <c:v>-0.42573046947808041</c:v>
                </c:pt>
                <c:pt idx="202">
                  <c:v>-0.44550649677323001</c:v>
                </c:pt>
                <c:pt idx="203">
                  <c:v>-0.4867955617366066</c:v>
                </c:pt>
                <c:pt idx="204">
                  <c:v>-0.50980457882210972</c:v>
                </c:pt>
                <c:pt idx="205">
                  <c:v>-0.51485071891760081</c:v>
                </c:pt>
                <c:pt idx="206">
                  <c:v>-0.50652329456613132</c:v>
                </c:pt>
                <c:pt idx="207">
                  <c:v>-0.50807141512823584</c:v>
                </c:pt>
                <c:pt idx="208">
                  <c:v>-0.52898228535323988</c:v>
                </c:pt>
                <c:pt idx="209">
                  <c:v>-0.5626093072412639</c:v>
                </c:pt>
                <c:pt idx="210">
                  <c:v>-0.4804817306731009</c:v>
                </c:pt>
                <c:pt idx="211">
                  <c:v>-0.49164687098407261</c:v>
                </c:pt>
                <c:pt idx="212">
                  <c:v>-0.4932163700812775</c:v>
                </c:pt>
                <c:pt idx="213">
                  <c:v>-0.46871083439700134</c:v>
                </c:pt>
                <c:pt idx="214">
                  <c:v>-0.48633790316326442</c:v>
                </c:pt>
                <c:pt idx="215">
                  <c:v>-0.63682043915567199</c:v>
                </c:pt>
                <c:pt idx="216">
                  <c:v>-0.66046022929784964</c:v>
                </c:pt>
                <c:pt idx="217">
                  <c:v>-0.48644244935337938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27-4CCF-BF06-0821FB8EF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980616"/>
        <c:axId val="1"/>
      </c:lineChart>
      <c:dateAx>
        <c:axId val="342980616"/>
        <c:scaling>
          <c:orientation val="minMax"/>
        </c:scaling>
        <c:delete val="0"/>
        <c:axPos val="b"/>
        <c:numFmt formatCode="[$-C0A]d\-mmm;@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298061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'4.1.3'!$B$13:$B$14</c:f>
              <c:strCache>
                <c:ptCount val="2"/>
                <c:pt idx="0">
                  <c:v>Comunidad de Madrid</c:v>
                </c:pt>
                <c:pt idx="1">
                  <c:v>España</c:v>
                </c:pt>
              </c:strCache>
            </c:strRef>
          </c:cat>
          <c:val>
            <c:numRef>
              <c:f>'4.1.3'!$C$13:$C$14</c:f>
              <c:numCache>
                <c:formatCode>#,##0</c:formatCode>
                <c:ptCount val="2"/>
                <c:pt idx="0">
                  <c:v>77</c:v>
                </c:pt>
                <c:pt idx="1">
                  <c:v>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DE-419E-8F7F-F29902E00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42982256"/>
        <c:axId val="1"/>
      </c:barChart>
      <c:catAx>
        <c:axId val="342982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2982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'4.1.4'!$C$38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'4.1.4'!$B$39:$B$40</c:f>
              <c:strCache>
                <c:ptCount val="2"/>
                <c:pt idx="0">
                  <c:v>Comunidad de Madrid</c:v>
                </c:pt>
                <c:pt idx="1">
                  <c:v>España</c:v>
                </c:pt>
              </c:strCache>
            </c:strRef>
          </c:cat>
          <c:val>
            <c:numRef>
              <c:f>'4.1.4'!$C$39:$C$40</c:f>
              <c:numCache>
                <c:formatCode>0.0%</c:formatCode>
                <c:ptCount val="2"/>
                <c:pt idx="0">
                  <c:v>1.6837521110055553E-2</c:v>
                </c:pt>
                <c:pt idx="1">
                  <c:v>8.2570931449212296E-3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52-4EA1-9000-76D78FBFC712}"/>
            </c:ext>
          </c:extLst>
        </c:ser>
        <c:ser>
          <c:idx val="1"/>
          <c:order val="1"/>
          <c:tx>
            <c:strRef>
              <c:f>'4.1.4'!$D$38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'4.1.4'!$B$39:$B$40</c:f>
              <c:strCache>
                <c:ptCount val="2"/>
                <c:pt idx="0">
                  <c:v>Comunidad de Madrid</c:v>
                </c:pt>
                <c:pt idx="1">
                  <c:v>España</c:v>
                </c:pt>
              </c:strCache>
            </c:strRef>
          </c:cat>
          <c:val>
            <c:numRef>
              <c:f>'4.1.4'!$D$39:$D$40</c:f>
              <c:numCache>
                <c:formatCode>0.0%</c:formatCode>
                <c:ptCount val="2"/>
                <c:pt idx="0">
                  <c:v>2.8333717208586819E-2</c:v>
                </c:pt>
                <c:pt idx="1">
                  <c:v>1.251578923800885E-2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52-4EA1-9000-76D78FBFC712}"/>
            </c:ext>
          </c:extLst>
        </c:ser>
        <c:ser>
          <c:idx val="2"/>
          <c:order val="2"/>
          <c:tx>
            <c:strRef>
              <c:f>'4.1.4'!$E$38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'4.1.4'!$B$39:$B$40</c:f>
              <c:strCache>
                <c:ptCount val="2"/>
                <c:pt idx="0">
                  <c:v>Comunidad de Madrid</c:v>
                </c:pt>
                <c:pt idx="1">
                  <c:v>España</c:v>
                </c:pt>
              </c:strCache>
            </c:strRef>
          </c:cat>
          <c:val>
            <c:numRef>
              <c:f>'4.1.4'!$E$39:$E$40</c:f>
              <c:numCache>
                <c:formatCode>0.0%</c:formatCode>
                <c:ptCount val="2"/>
                <c:pt idx="0">
                  <c:v>4.471345777693167E-2</c:v>
                </c:pt>
                <c:pt idx="1">
                  <c:v>1.8382265812953318E-2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52-4EA1-9000-76D78FBFC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42978320"/>
        <c:axId val="1"/>
      </c:barChart>
      <c:catAx>
        <c:axId val="342978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2978320"/>
        <c:crosses val="autoZero"/>
        <c:crossBetween val="between"/>
        <c:majorUnit val="1.0000000000000002E-2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'4.1.4'!$C$38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'4.1.4'!$B$62:$B$63</c:f>
              <c:strCache>
                <c:ptCount val="2"/>
                <c:pt idx="0">
                  <c:v>Comunidad de Madrid</c:v>
                </c:pt>
                <c:pt idx="1">
                  <c:v>España</c:v>
                </c:pt>
              </c:strCache>
            </c:strRef>
          </c:cat>
          <c:val>
            <c:numRef>
              <c:f>'4.1.4'!$C$62:$C$63</c:f>
              <c:numCache>
                <c:formatCode>0.0%</c:formatCode>
                <c:ptCount val="2"/>
                <c:pt idx="0">
                  <c:v>4.6128245143601107E-3</c:v>
                </c:pt>
                <c:pt idx="1">
                  <c:v>3.6315056527663207E-3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AD-4434-9622-D52582750410}"/>
            </c:ext>
          </c:extLst>
        </c:ser>
        <c:ser>
          <c:idx val="1"/>
          <c:order val="1"/>
          <c:tx>
            <c:strRef>
              <c:f>'4.1.4'!$D$38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'4.1.4'!$B$62:$B$63</c:f>
              <c:strCache>
                <c:ptCount val="2"/>
                <c:pt idx="0">
                  <c:v>Comunidad de Madrid</c:v>
                </c:pt>
                <c:pt idx="1">
                  <c:v>España</c:v>
                </c:pt>
              </c:strCache>
            </c:strRef>
          </c:cat>
          <c:val>
            <c:numRef>
              <c:f>'4.1.4'!$D$62:$D$63</c:f>
              <c:numCache>
                <c:formatCode>0.0%</c:formatCode>
                <c:ptCount val="2"/>
                <c:pt idx="0">
                  <c:v>8.4102327699986552E-3</c:v>
                </c:pt>
                <c:pt idx="1">
                  <c:v>2.7132160401653355E-3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AD-4434-9622-D52582750410}"/>
            </c:ext>
          </c:extLst>
        </c:ser>
        <c:ser>
          <c:idx val="2"/>
          <c:order val="2"/>
          <c:tx>
            <c:strRef>
              <c:f>'4.1.4'!$E$38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'4.1.4'!$B$62:$B$63</c:f>
              <c:strCache>
                <c:ptCount val="2"/>
                <c:pt idx="0">
                  <c:v>Comunidad de Madrid</c:v>
                </c:pt>
                <c:pt idx="1">
                  <c:v>España</c:v>
                </c:pt>
              </c:strCache>
            </c:strRef>
          </c:cat>
          <c:val>
            <c:numRef>
              <c:f>'4.1.4'!$E$62:$E$63</c:f>
              <c:numCache>
                <c:formatCode>0.0%</c:formatCode>
                <c:ptCount val="2"/>
                <c:pt idx="0">
                  <c:v>2.1179955822221992E-2</c:v>
                </c:pt>
                <c:pt idx="1">
                  <c:v>5.394172696692694E-3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AD-4434-9622-D52582750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42991768"/>
        <c:axId val="1"/>
      </c:barChart>
      <c:catAx>
        <c:axId val="342991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29917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'4.1.5'!$C$13</c:f>
              <c:strCache>
                <c:ptCount val="1"/>
                <c:pt idx="0">
                  <c:v>A pie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'4.1.5'!$B$14:$B$18</c:f>
              <c:strCache>
                <c:ptCount val="5"/>
                <c:pt idx="0">
                  <c:v>Madrid almendra</c:v>
                </c:pt>
                <c:pt idx="1">
                  <c:v>Madrid periferia</c:v>
                </c:pt>
                <c:pt idx="2">
                  <c:v>Corona metropolitana</c:v>
                </c:pt>
                <c:pt idx="3">
                  <c:v>Corona regional</c:v>
                </c:pt>
                <c:pt idx="4">
                  <c:v>Comunidad de Madrid</c:v>
                </c:pt>
              </c:strCache>
            </c:strRef>
          </c:cat>
          <c:val>
            <c:numRef>
              <c:f>'4.1.5'!$C$14:$C$18</c:f>
              <c:numCache>
                <c:formatCode>0.0</c:formatCode>
                <c:ptCount val="5"/>
                <c:pt idx="0">
                  <c:v>40</c:v>
                </c:pt>
                <c:pt idx="1">
                  <c:v>32.200000000000003</c:v>
                </c:pt>
                <c:pt idx="2">
                  <c:v>34</c:v>
                </c:pt>
                <c:pt idx="3">
                  <c:v>29.6</c:v>
                </c:pt>
                <c:pt idx="4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A9-4303-BF15-0BD8DF526FD4}"/>
            </c:ext>
          </c:extLst>
        </c:ser>
        <c:ser>
          <c:idx val="1"/>
          <c:order val="1"/>
          <c:tx>
            <c:strRef>
              <c:f>'4.1.5'!$D$13</c:f>
              <c:strCache>
                <c:ptCount val="1"/>
                <c:pt idx="0">
                  <c:v>Transporte público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'4.1.5'!$B$14:$B$18</c:f>
              <c:strCache>
                <c:ptCount val="5"/>
                <c:pt idx="0">
                  <c:v>Madrid almendra</c:v>
                </c:pt>
                <c:pt idx="1">
                  <c:v>Madrid periferia</c:v>
                </c:pt>
                <c:pt idx="2">
                  <c:v>Corona metropolitana</c:v>
                </c:pt>
                <c:pt idx="3">
                  <c:v>Corona regional</c:v>
                </c:pt>
                <c:pt idx="4">
                  <c:v>Comunidad de Madrid</c:v>
                </c:pt>
              </c:strCache>
            </c:strRef>
          </c:cat>
          <c:val>
            <c:numRef>
              <c:f>'4.1.5'!$D$14:$D$18</c:f>
              <c:numCache>
                <c:formatCode>0.0</c:formatCode>
                <c:ptCount val="5"/>
                <c:pt idx="0">
                  <c:v>34.799999999999997</c:v>
                </c:pt>
                <c:pt idx="1">
                  <c:v>32.799999999999997</c:v>
                </c:pt>
                <c:pt idx="2">
                  <c:v>16.399999999999999</c:v>
                </c:pt>
                <c:pt idx="3">
                  <c:v>10.8</c:v>
                </c:pt>
                <c:pt idx="4">
                  <c:v>24.3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A9-4303-BF15-0BD8DF526FD4}"/>
            </c:ext>
          </c:extLst>
        </c:ser>
        <c:ser>
          <c:idx val="2"/>
          <c:order val="2"/>
          <c:tx>
            <c:strRef>
              <c:f>'4.1.5'!$E$13</c:f>
              <c:strCache>
                <c:ptCount val="1"/>
                <c:pt idx="0">
                  <c:v>Vehículo privado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'4.1.5'!$B$14:$B$18</c:f>
              <c:strCache>
                <c:ptCount val="5"/>
                <c:pt idx="0">
                  <c:v>Madrid almendra</c:v>
                </c:pt>
                <c:pt idx="1">
                  <c:v>Madrid periferia</c:v>
                </c:pt>
                <c:pt idx="2">
                  <c:v>Corona metropolitana</c:v>
                </c:pt>
                <c:pt idx="3">
                  <c:v>Corona regional</c:v>
                </c:pt>
                <c:pt idx="4">
                  <c:v>Comunidad de Madrid</c:v>
                </c:pt>
              </c:strCache>
            </c:strRef>
          </c:cat>
          <c:val>
            <c:numRef>
              <c:f>'4.1.5'!$E$14:$E$18</c:f>
              <c:numCache>
                <c:formatCode>0.0</c:formatCode>
                <c:ptCount val="5"/>
                <c:pt idx="0">
                  <c:v>20.3</c:v>
                </c:pt>
                <c:pt idx="1">
                  <c:v>32.4</c:v>
                </c:pt>
                <c:pt idx="2">
                  <c:v>47.7</c:v>
                </c:pt>
                <c:pt idx="3">
                  <c:v>56.2</c:v>
                </c:pt>
                <c:pt idx="4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A9-4303-BF15-0BD8DF526FD4}"/>
            </c:ext>
          </c:extLst>
        </c:ser>
        <c:ser>
          <c:idx val="3"/>
          <c:order val="3"/>
          <c:tx>
            <c:strRef>
              <c:f>'4.1.5'!$F$13</c:f>
              <c:strCache>
                <c:ptCount val="1"/>
                <c:pt idx="0">
                  <c:v>Otros(*)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'4.1.5'!$B$14:$B$18</c:f>
              <c:strCache>
                <c:ptCount val="5"/>
                <c:pt idx="0">
                  <c:v>Madrid almendra</c:v>
                </c:pt>
                <c:pt idx="1">
                  <c:v>Madrid periferia</c:v>
                </c:pt>
                <c:pt idx="2">
                  <c:v>Corona metropolitana</c:v>
                </c:pt>
                <c:pt idx="3">
                  <c:v>Corona regional</c:v>
                </c:pt>
                <c:pt idx="4">
                  <c:v>Comunidad de Madrid</c:v>
                </c:pt>
              </c:strCache>
            </c:strRef>
          </c:cat>
          <c:val>
            <c:numRef>
              <c:f>'4.1.5'!$F$14:$F$18</c:f>
              <c:numCache>
                <c:formatCode>0.0</c:formatCode>
                <c:ptCount val="5"/>
                <c:pt idx="0">
                  <c:v>4.9000000000000004</c:v>
                </c:pt>
                <c:pt idx="1">
                  <c:v>2.6</c:v>
                </c:pt>
                <c:pt idx="2">
                  <c:v>1.9</c:v>
                </c:pt>
                <c:pt idx="3">
                  <c:v>3.4</c:v>
                </c:pt>
                <c:pt idx="4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A9-4303-BF15-0BD8DF526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42988160"/>
        <c:axId val="1"/>
      </c:barChart>
      <c:catAx>
        <c:axId val="34298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298816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'4.1.5'!$B$14</c:f>
              <c:strCache>
                <c:ptCount val="1"/>
                <c:pt idx="0">
                  <c:v>Madrid almendra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'4.1.5'!$C$13:$F$13</c:f>
              <c:strCache>
                <c:ptCount val="4"/>
                <c:pt idx="0">
                  <c:v>A pie</c:v>
                </c:pt>
                <c:pt idx="1">
                  <c:v>Transporte público</c:v>
                </c:pt>
                <c:pt idx="2">
                  <c:v>Vehículo privado</c:v>
                </c:pt>
                <c:pt idx="3">
                  <c:v>Otros(*)</c:v>
                </c:pt>
              </c:strCache>
            </c:strRef>
          </c:cat>
          <c:val>
            <c:numRef>
              <c:f>'4.1.5'!$C$14:$F$14</c:f>
              <c:numCache>
                <c:formatCode>0.0</c:formatCode>
                <c:ptCount val="4"/>
                <c:pt idx="0">
                  <c:v>40</c:v>
                </c:pt>
                <c:pt idx="1">
                  <c:v>34.799999999999997</c:v>
                </c:pt>
                <c:pt idx="2">
                  <c:v>20.3</c:v>
                </c:pt>
                <c:pt idx="3">
                  <c:v>4.9000000000000004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63-4F73-800C-DABE79B3F108}"/>
            </c:ext>
          </c:extLst>
        </c:ser>
        <c:ser>
          <c:idx val="1"/>
          <c:order val="1"/>
          <c:tx>
            <c:strRef>
              <c:f>'4.1.5'!$B$15</c:f>
              <c:strCache>
                <c:ptCount val="1"/>
                <c:pt idx="0">
                  <c:v>Madrid periferia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'4.1.5'!$C$13:$F$13</c:f>
              <c:strCache>
                <c:ptCount val="4"/>
                <c:pt idx="0">
                  <c:v>A pie</c:v>
                </c:pt>
                <c:pt idx="1">
                  <c:v>Transporte público</c:v>
                </c:pt>
                <c:pt idx="2">
                  <c:v>Vehículo privado</c:v>
                </c:pt>
                <c:pt idx="3">
                  <c:v>Otros(*)</c:v>
                </c:pt>
              </c:strCache>
            </c:strRef>
          </c:cat>
          <c:val>
            <c:numRef>
              <c:f>'4.1.5'!$C$15:$F$15</c:f>
              <c:numCache>
                <c:formatCode>0.0</c:formatCode>
                <c:ptCount val="4"/>
                <c:pt idx="0">
                  <c:v>32.200000000000003</c:v>
                </c:pt>
                <c:pt idx="1">
                  <c:v>32.799999999999997</c:v>
                </c:pt>
                <c:pt idx="2">
                  <c:v>32.4</c:v>
                </c:pt>
                <c:pt idx="3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63-4F73-800C-DABE79B3F108}"/>
            </c:ext>
          </c:extLst>
        </c:ser>
        <c:ser>
          <c:idx val="2"/>
          <c:order val="2"/>
          <c:tx>
            <c:strRef>
              <c:f>'4.1.5'!$B$16</c:f>
              <c:strCache>
                <c:ptCount val="1"/>
                <c:pt idx="0">
                  <c:v>Corona metropolitana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'4.1.5'!$C$13:$F$13</c:f>
              <c:strCache>
                <c:ptCount val="4"/>
                <c:pt idx="0">
                  <c:v>A pie</c:v>
                </c:pt>
                <c:pt idx="1">
                  <c:v>Transporte público</c:v>
                </c:pt>
                <c:pt idx="2">
                  <c:v>Vehículo privado</c:v>
                </c:pt>
                <c:pt idx="3">
                  <c:v>Otros(*)</c:v>
                </c:pt>
              </c:strCache>
            </c:strRef>
          </c:cat>
          <c:val>
            <c:numRef>
              <c:f>'4.1.5'!$C$16:$F$16</c:f>
              <c:numCache>
                <c:formatCode>0.0</c:formatCode>
                <c:ptCount val="4"/>
                <c:pt idx="0">
                  <c:v>34</c:v>
                </c:pt>
                <c:pt idx="1">
                  <c:v>16.399999999999999</c:v>
                </c:pt>
                <c:pt idx="2">
                  <c:v>47.7</c:v>
                </c:pt>
                <c:pt idx="3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63-4F73-800C-DABE79B3F108}"/>
            </c:ext>
          </c:extLst>
        </c:ser>
        <c:ser>
          <c:idx val="3"/>
          <c:order val="3"/>
          <c:tx>
            <c:strRef>
              <c:f>'4.1.5'!$B$17</c:f>
              <c:strCache>
                <c:ptCount val="1"/>
                <c:pt idx="0">
                  <c:v>Corona regional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'4.1.5'!$C$13:$F$13</c:f>
              <c:strCache>
                <c:ptCount val="4"/>
                <c:pt idx="0">
                  <c:v>A pie</c:v>
                </c:pt>
                <c:pt idx="1">
                  <c:v>Transporte público</c:v>
                </c:pt>
                <c:pt idx="2">
                  <c:v>Vehículo privado</c:v>
                </c:pt>
                <c:pt idx="3">
                  <c:v>Otros(*)</c:v>
                </c:pt>
              </c:strCache>
            </c:strRef>
          </c:cat>
          <c:val>
            <c:numRef>
              <c:f>'4.1.5'!$C$17:$F$17</c:f>
              <c:numCache>
                <c:formatCode>0.0</c:formatCode>
                <c:ptCount val="4"/>
                <c:pt idx="0">
                  <c:v>29.6</c:v>
                </c:pt>
                <c:pt idx="1">
                  <c:v>10.8</c:v>
                </c:pt>
                <c:pt idx="2">
                  <c:v>56.2</c:v>
                </c:pt>
                <c:pt idx="3">
                  <c:v>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63-4F73-800C-DABE79B3F108}"/>
            </c:ext>
          </c:extLst>
        </c:ser>
        <c:ser>
          <c:idx val="4"/>
          <c:order val="4"/>
          <c:tx>
            <c:strRef>
              <c:f>'4.1.5'!$B$18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'4.1.5'!$C$13:$F$13</c:f>
              <c:strCache>
                <c:ptCount val="4"/>
                <c:pt idx="0">
                  <c:v>A pie</c:v>
                </c:pt>
                <c:pt idx="1">
                  <c:v>Transporte público</c:v>
                </c:pt>
                <c:pt idx="2">
                  <c:v>Vehículo privado</c:v>
                </c:pt>
                <c:pt idx="3">
                  <c:v>Otros(*)</c:v>
                </c:pt>
              </c:strCache>
            </c:strRef>
          </c:cat>
          <c:val>
            <c:numRef>
              <c:f>'4.1.5'!$C$18:$F$18</c:f>
              <c:numCache>
                <c:formatCode>0.0</c:formatCode>
                <c:ptCount val="4"/>
                <c:pt idx="0">
                  <c:v>34</c:v>
                </c:pt>
                <c:pt idx="1">
                  <c:v>24.3</c:v>
                </c:pt>
                <c:pt idx="2">
                  <c:v>39</c:v>
                </c:pt>
                <c:pt idx="3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63-4F73-800C-DABE79B3F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42986848"/>
        <c:axId val="1"/>
      </c:barChart>
      <c:catAx>
        <c:axId val="342986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?/?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298684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'4.1.6'!$E$14</c:f>
              <c:strCache>
                <c:ptCount val="1"/>
                <c:pt idx="0">
                  <c:v>A pie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'4.1.6'!$B$15:$B$19</c:f>
              <c:strCache>
                <c:ptCount val="5"/>
                <c:pt idx="0">
                  <c:v>Madrid almendra</c:v>
                </c:pt>
                <c:pt idx="1">
                  <c:v>Madrid periferia</c:v>
                </c:pt>
                <c:pt idx="2">
                  <c:v>Corona metropolitana</c:v>
                </c:pt>
                <c:pt idx="3">
                  <c:v>Corona regional</c:v>
                </c:pt>
                <c:pt idx="4">
                  <c:v>Comunidad de Madrid</c:v>
                </c:pt>
              </c:strCache>
            </c:strRef>
          </c:cat>
          <c:val>
            <c:numRef>
              <c:f>'4.1.6'!$E$15:$E$19</c:f>
              <c:numCache>
                <c:formatCode>h:mm;@</c:formatCode>
                <c:ptCount val="5"/>
                <c:pt idx="0">
                  <c:v>0.8</c:v>
                </c:pt>
                <c:pt idx="1">
                  <c:v>0.7</c:v>
                </c:pt>
                <c:pt idx="2">
                  <c:v>0.7</c:v>
                </c:pt>
                <c:pt idx="3">
                  <c:v>0.6</c:v>
                </c:pt>
                <c:pt idx="4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6A-4741-B9EB-CBA880A92B65}"/>
            </c:ext>
          </c:extLst>
        </c:ser>
        <c:ser>
          <c:idx val="3"/>
          <c:order val="1"/>
          <c:tx>
            <c:strRef>
              <c:f>'4.1.6'!$F$14</c:f>
              <c:strCache>
                <c:ptCount val="1"/>
                <c:pt idx="0">
                  <c:v>Transporte público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'4.1.6'!$B$15:$B$19</c:f>
              <c:strCache>
                <c:ptCount val="5"/>
                <c:pt idx="0">
                  <c:v>Madrid almendra</c:v>
                </c:pt>
                <c:pt idx="1">
                  <c:v>Madrid periferia</c:v>
                </c:pt>
                <c:pt idx="2">
                  <c:v>Corona metropolitana</c:v>
                </c:pt>
                <c:pt idx="3">
                  <c:v>Corona regional</c:v>
                </c:pt>
                <c:pt idx="4">
                  <c:v>Comunidad de Madrid</c:v>
                </c:pt>
              </c:strCache>
            </c:strRef>
          </c:cat>
          <c:val>
            <c:numRef>
              <c:f>'4.1.6'!$F$15:$F$19</c:f>
              <c:numCache>
                <c:formatCode>h:mm;@</c:formatCode>
                <c:ptCount val="5"/>
                <c:pt idx="0">
                  <c:v>4.7</c:v>
                </c:pt>
                <c:pt idx="1">
                  <c:v>5.9</c:v>
                </c:pt>
                <c:pt idx="2">
                  <c:v>12.9</c:v>
                </c:pt>
                <c:pt idx="3">
                  <c:v>24.6</c:v>
                </c:pt>
                <c:pt idx="4">
                  <c:v>8.1999999999999993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6A-4741-B9EB-CBA880A92B65}"/>
            </c:ext>
          </c:extLst>
        </c:ser>
        <c:ser>
          <c:idx val="4"/>
          <c:order val="2"/>
          <c:tx>
            <c:strRef>
              <c:f>'4.1.6'!$G$14</c:f>
              <c:strCache>
                <c:ptCount val="1"/>
                <c:pt idx="0">
                  <c:v>Vehículo privado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'4.1.6'!$B$15:$B$19</c:f>
              <c:strCache>
                <c:ptCount val="5"/>
                <c:pt idx="0">
                  <c:v>Madrid almendra</c:v>
                </c:pt>
                <c:pt idx="1">
                  <c:v>Madrid periferia</c:v>
                </c:pt>
                <c:pt idx="2">
                  <c:v>Corona metropolitana</c:v>
                </c:pt>
                <c:pt idx="3">
                  <c:v>Corona regional</c:v>
                </c:pt>
                <c:pt idx="4">
                  <c:v>Comunidad de Madrid</c:v>
                </c:pt>
              </c:strCache>
            </c:strRef>
          </c:cat>
          <c:val>
            <c:numRef>
              <c:f>'4.1.6'!$G$15:$G$19</c:f>
              <c:numCache>
                <c:formatCode>h:mm;@</c:formatCode>
                <c:ptCount val="5"/>
                <c:pt idx="0">
                  <c:v>8.6999999999999993</c:v>
                </c:pt>
                <c:pt idx="1">
                  <c:v>7.8</c:v>
                </c:pt>
                <c:pt idx="2">
                  <c:v>9.4</c:v>
                </c:pt>
                <c:pt idx="3">
                  <c:v>13.2</c:v>
                </c:pt>
                <c:pt idx="4">
                  <c:v>9.3000000000000007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6A-4741-B9EB-CBA880A92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342990128"/>
        <c:axId val="1"/>
      </c:barChart>
      <c:catAx>
        <c:axId val="34299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h:mm;@" sourceLinked="1"/>
        <c:majorTickMark val="none"/>
        <c:minorTickMark val="none"/>
        <c:tickLblPos val="nextTo"/>
        <c:crossAx val="34299012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200" b="1">
                <a:latin typeface="Arial" panose="020B0604020202020204" pitchFamily="34" charset="0"/>
                <a:cs typeface="Arial" panose="020B0604020202020204" pitchFamily="34" charset="0"/>
              </a:rPr>
              <a:t>Comunidad</a:t>
            </a:r>
            <a:r>
              <a:rPr lang="es-ES" sz="1200" b="1" baseline="0">
                <a:latin typeface="Arial" panose="020B0604020202020204" pitchFamily="34" charset="0"/>
                <a:cs typeface="Arial" panose="020B0604020202020204" pitchFamily="34" charset="0"/>
              </a:rPr>
              <a:t> de Madrid</a:t>
            </a:r>
            <a:endParaRPr lang="es-ES" sz="1200" b="1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2.3774298327651572E-2"/>
          <c:y val="1.660141106214934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'1.2.1'!$B$88</c:f>
              <c:strCache>
                <c:ptCount val="1"/>
                <c:pt idx="0">
                  <c:v>Ocasionalmente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'1.2.1'!$C$87:$I$87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 (2T)</c:v>
                </c:pt>
                <c:pt idx="6">
                  <c:v>2020 (3T)</c:v>
                </c:pt>
              </c:strCache>
            </c:strRef>
          </c:cat>
          <c:val>
            <c:numRef>
              <c:f>'1.2.1'!$C$88:$I$88</c:f>
              <c:numCache>
                <c:formatCode>#,##0.0</c:formatCode>
                <c:ptCount val="7"/>
                <c:pt idx="0">
                  <c:v>4.2</c:v>
                </c:pt>
                <c:pt idx="1">
                  <c:v>2.5</c:v>
                </c:pt>
                <c:pt idx="2">
                  <c:v>3.7</c:v>
                </c:pt>
                <c:pt idx="3">
                  <c:v>3.7</c:v>
                </c:pt>
                <c:pt idx="4">
                  <c:v>3.1</c:v>
                </c:pt>
                <c:pt idx="5">
                  <c:v>2.1</c:v>
                </c:pt>
                <c:pt idx="6">
                  <c:v>4.5999999999999996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4A-4FDD-9982-AFC296661690}"/>
            </c:ext>
          </c:extLst>
        </c:ser>
        <c:ser>
          <c:idx val="1"/>
          <c:order val="1"/>
          <c:tx>
            <c:strRef>
              <c:f>'1.2.1'!$B$89</c:f>
              <c:strCache>
                <c:ptCount val="1"/>
                <c:pt idx="0">
                  <c:v>Más de la mitad de los días que trabajó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'1.2.1'!$C$87:$I$87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 (2T)</c:v>
                </c:pt>
                <c:pt idx="6">
                  <c:v>2020 (3T)</c:v>
                </c:pt>
              </c:strCache>
            </c:strRef>
          </c:cat>
          <c:val>
            <c:numRef>
              <c:f>'1.2.1'!$C$89:$I$89</c:f>
              <c:numCache>
                <c:formatCode>#,##0.0</c:formatCode>
                <c:ptCount val="7"/>
                <c:pt idx="0">
                  <c:v>4.5999999999999996</c:v>
                </c:pt>
                <c:pt idx="1">
                  <c:v>4.2</c:v>
                </c:pt>
                <c:pt idx="2">
                  <c:v>5.9</c:v>
                </c:pt>
                <c:pt idx="3">
                  <c:v>4.5999999999999996</c:v>
                </c:pt>
                <c:pt idx="4">
                  <c:v>5.0999999999999996</c:v>
                </c:pt>
                <c:pt idx="5">
                  <c:v>26.6</c:v>
                </c:pt>
                <c:pt idx="6">
                  <c:v>20.100000000000001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4A-4FDD-9982-AFC296661690}"/>
            </c:ext>
          </c:extLst>
        </c:ser>
        <c:ser>
          <c:idx val="2"/>
          <c:order val="2"/>
          <c:tx>
            <c:strRef>
              <c:f>'1.2.1'!$B$90</c:f>
              <c:strCache>
                <c:ptCount val="1"/>
                <c:pt idx="0">
                  <c:v>Ningún día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'1.2.1'!$C$87:$I$87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 (2T)</c:v>
                </c:pt>
                <c:pt idx="6">
                  <c:v>2020 (3T)</c:v>
                </c:pt>
              </c:strCache>
            </c:strRef>
          </c:cat>
          <c:val>
            <c:numRef>
              <c:f>'1.2.1'!$C$90:$I$90</c:f>
              <c:numCache>
                <c:formatCode>#,##0.0</c:formatCode>
                <c:ptCount val="7"/>
                <c:pt idx="0">
                  <c:v>89.2</c:v>
                </c:pt>
                <c:pt idx="1">
                  <c:v>91.8</c:v>
                </c:pt>
                <c:pt idx="2">
                  <c:v>88.6</c:v>
                </c:pt>
                <c:pt idx="3">
                  <c:v>90</c:v>
                </c:pt>
                <c:pt idx="4">
                  <c:v>90.3</c:v>
                </c:pt>
                <c:pt idx="5">
                  <c:v>69.2</c:v>
                </c:pt>
                <c:pt idx="6">
                  <c:v>73.900000000000006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4A-4FDD-9982-AFC296661690}"/>
            </c:ext>
          </c:extLst>
        </c:ser>
        <c:ser>
          <c:idx val="3"/>
          <c:order val="3"/>
          <c:tx>
            <c:strRef>
              <c:f>'1.2.1'!$B$91</c:f>
              <c:strCache>
                <c:ptCount val="1"/>
                <c:pt idx="0">
                  <c:v>No sabe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'1.2.1'!$C$87:$I$87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 (2T)</c:v>
                </c:pt>
                <c:pt idx="6">
                  <c:v>2020 (3T)</c:v>
                </c:pt>
              </c:strCache>
            </c:strRef>
          </c:cat>
          <c:val>
            <c:numRef>
              <c:f>'1.2.1'!$C$91:$I$91</c:f>
              <c:numCache>
                <c:formatCode>#,##0.0</c:formatCode>
                <c:ptCount val="7"/>
                <c:pt idx="0">
                  <c:v>1.9</c:v>
                </c:pt>
                <c:pt idx="1">
                  <c:v>1.4</c:v>
                </c:pt>
                <c:pt idx="2">
                  <c:v>1.8</c:v>
                </c:pt>
                <c:pt idx="3">
                  <c:v>1.7</c:v>
                </c:pt>
                <c:pt idx="4">
                  <c:v>1.4</c:v>
                </c:pt>
                <c:pt idx="5">
                  <c:v>2.2000000000000002</c:v>
                </c:pt>
                <c:pt idx="6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4A-4FDD-9982-AFC296661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71058240"/>
        <c:axId val="1"/>
      </c:barChart>
      <c:catAx>
        <c:axId val="271058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2710582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603844671042154E-2"/>
          <c:y val="5.051663535342419E-2"/>
          <c:w val="0.93540714867800479"/>
          <c:h val="0.72521204390837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'4.1.6'!$B$15</c:f>
              <c:strCache>
                <c:ptCount val="1"/>
                <c:pt idx="0">
                  <c:v>Madrid almendra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'4.1.6'!$C$14:$G$14</c:f>
              <c:strCache>
                <c:ptCount val="5"/>
                <c:pt idx="0">
                  <c:v>Distancia diaria personas que viajan</c:v>
                </c:pt>
                <c:pt idx="1">
                  <c:v>Promedio del viaje</c:v>
                </c:pt>
                <c:pt idx="2">
                  <c:v>A pie</c:v>
                </c:pt>
                <c:pt idx="3">
                  <c:v>Transporte público</c:v>
                </c:pt>
                <c:pt idx="4">
                  <c:v>Vehículo privado</c:v>
                </c:pt>
              </c:strCache>
            </c:strRef>
          </c:cat>
          <c:val>
            <c:numRef>
              <c:f>'4.1.6'!$C$15:$G$15</c:f>
              <c:numCache>
                <c:formatCode>h:mm;@</c:formatCode>
                <c:ptCount val="5"/>
                <c:pt idx="0">
                  <c:v>11.1</c:v>
                </c:pt>
                <c:pt idx="1">
                  <c:v>4</c:v>
                </c:pt>
                <c:pt idx="2">
                  <c:v>0.8</c:v>
                </c:pt>
                <c:pt idx="3">
                  <c:v>4.7</c:v>
                </c:pt>
                <c:pt idx="4">
                  <c:v>8.6999999999999993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D3-475E-91EB-70FA08FC42D6}"/>
            </c:ext>
          </c:extLst>
        </c:ser>
        <c:ser>
          <c:idx val="1"/>
          <c:order val="1"/>
          <c:tx>
            <c:strRef>
              <c:f>'4.1.6'!$B$16</c:f>
              <c:strCache>
                <c:ptCount val="1"/>
                <c:pt idx="0">
                  <c:v>Madrid periferia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'4.1.6'!$C$14:$G$14</c:f>
              <c:strCache>
                <c:ptCount val="5"/>
                <c:pt idx="0">
                  <c:v>Distancia diaria personas que viajan</c:v>
                </c:pt>
                <c:pt idx="1">
                  <c:v>Promedio del viaje</c:v>
                </c:pt>
                <c:pt idx="2">
                  <c:v>A pie</c:v>
                </c:pt>
                <c:pt idx="3">
                  <c:v>Transporte público</c:v>
                </c:pt>
                <c:pt idx="4">
                  <c:v>Vehículo privado</c:v>
                </c:pt>
              </c:strCache>
            </c:strRef>
          </c:cat>
          <c:val>
            <c:numRef>
              <c:f>'4.1.6'!$C$16:$G$16</c:f>
              <c:numCache>
                <c:formatCode>h:mm;@</c:formatCode>
                <c:ptCount val="5"/>
                <c:pt idx="0">
                  <c:v>13.8</c:v>
                </c:pt>
                <c:pt idx="1">
                  <c:v>4.9000000000000004</c:v>
                </c:pt>
                <c:pt idx="2">
                  <c:v>0.7</c:v>
                </c:pt>
                <c:pt idx="3">
                  <c:v>5.9</c:v>
                </c:pt>
                <c:pt idx="4">
                  <c:v>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D3-475E-91EB-70FA08FC42D6}"/>
            </c:ext>
          </c:extLst>
        </c:ser>
        <c:ser>
          <c:idx val="2"/>
          <c:order val="2"/>
          <c:tx>
            <c:strRef>
              <c:f>'4.1.6'!$B$17</c:f>
              <c:strCache>
                <c:ptCount val="1"/>
                <c:pt idx="0">
                  <c:v>Corona metropolitana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'4.1.6'!$C$14:$G$14</c:f>
              <c:strCache>
                <c:ptCount val="5"/>
                <c:pt idx="0">
                  <c:v>Distancia diaria personas que viajan</c:v>
                </c:pt>
                <c:pt idx="1">
                  <c:v>Promedio del viaje</c:v>
                </c:pt>
                <c:pt idx="2">
                  <c:v>A pie</c:v>
                </c:pt>
                <c:pt idx="3">
                  <c:v>Transporte público</c:v>
                </c:pt>
                <c:pt idx="4">
                  <c:v>Vehículo privado</c:v>
                </c:pt>
              </c:strCache>
            </c:strRef>
          </c:cat>
          <c:val>
            <c:numRef>
              <c:f>'4.1.6'!$C$17:$G$17</c:f>
              <c:numCache>
                <c:formatCode>h:mm;@</c:formatCode>
                <c:ptCount val="5"/>
                <c:pt idx="0">
                  <c:v>19.600000000000001</c:v>
                </c:pt>
                <c:pt idx="1">
                  <c:v>7.1</c:v>
                </c:pt>
                <c:pt idx="2">
                  <c:v>0.7</c:v>
                </c:pt>
                <c:pt idx="3">
                  <c:v>12.9</c:v>
                </c:pt>
                <c:pt idx="4">
                  <c:v>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D3-475E-91EB-70FA08FC42D6}"/>
            </c:ext>
          </c:extLst>
        </c:ser>
        <c:ser>
          <c:idx val="3"/>
          <c:order val="3"/>
          <c:tx>
            <c:strRef>
              <c:f>'4.1.6'!$B$18</c:f>
              <c:strCache>
                <c:ptCount val="1"/>
                <c:pt idx="0">
                  <c:v>Corona regional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'4.1.6'!$C$14:$G$14</c:f>
              <c:strCache>
                <c:ptCount val="5"/>
                <c:pt idx="0">
                  <c:v>Distancia diaria personas que viajan</c:v>
                </c:pt>
                <c:pt idx="1">
                  <c:v>Promedio del viaje</c:v>
                </c:pt>
                <c:pt idx="2">
                  <c:v>A pie</c:v>
                </c:pt>
                <c:pt idx="3">
                  <c:v>Transporte público</c:v>
                </c:pt>
                <c:pt idx="4">
                  <c:v>Vehículo privado</c:v>
                </c:pt>
              </c:strCache>
            </c:strRef>
          </c:cat>
          <c:val>
            <c:numRef>
              <c:f>'4.1.6'!$C$18:$G$18</c:f>
              <c:numCache>
                <c:formatCode>h:mm;@</c:formatCode>
                <c:ptCount val="5"/>
                <c:pt idx="0">
                  <c:v>30.2</c:v>
                </c:pt>
                <c:pt idx="1">
                  <c:v>10.7</c:v>
                </c:pt>
                <c:pt idx="2">
                  <c:v>0.6</c:v>
                </c:pt>
                <c:pt idx="3">
                  <c:v>24.6</c:v>
                </c:pt>
                <c:pt idx="4">
                  <c:v>13.2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D3-475E-91EB-70FA08FC42D6}"/>
            </c:ext>
          </c:extLst>
        </c:ser>
        <c:ser>
          <c:idx val="4"/>
          <c:order val="4"/>
          <c:tx>
            <c:strRef>
              <c:f>'4.1.6'!$B$19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overflow" horzOverflow="overflow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'4.1.6'!$C$14:$G$14</c:f>
              <c:strCache>
                <c:ptCount val="5"/>
                <c:pt idx="0">
                  <c:v>Distancia diaria personas que viajan</c:v>
                </c:pt>
                <c:pt idx="1">
                  <c:v>Promedio del viaje</c:v>
                </c:pt>
                <c:pt idx="2">
                  <c:v>A pie</c:v>
                </c:pt>
                <c:pt idx="3">
                  <c:v>Transporte público</c:v>
                </c:pt>
                <c:pt idx="4">
                  <c:v>Vehículo privado</c:v>
                </c:pt>
              </c:strCache>
            </c:strRef>
          </c:cat>
          <c:val>
            <c:numRef>
              <c:f>'4.1.6'!$C$19:$G$19</c:f>
              <c:numCache>
                <c:formatCode>h:mm;@</c:formatCode>
                <c:ptCount val="5"/>
                <c:pt idx="0">
                  <c:v>17.100000000000001</c:v>
                </c:pt>
                <c:pt idx="1">
                  <c:v>6.1</c:v>
                </c:pt>
                <c:pt idx="2">
                  <c:v>0.7</c:v>
                </c:pt>
                <c:pt idx="3">
                  <c:v>8.1999999999999993</c:v>
                </c:pt>
                <c:pt idx="4">
                  <c:v>9.3000000000000007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D3-475E-91EB-70FA08FC4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0"/>
        <c:axId val="342997344"/>
        <c:axId val="1"/>
      </c:barChart>
      <c:catAx>
        <c:axId val="34299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h:mm;@" sourceLinked="1"/>
        <c:majorTickMark val="none"/>
        <c:minorTickMark val="none"/>
        <c:tickLblPos val="nextTo"/>
        <c:crossAx val="34299734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'4.1.7'!$B$15</c:f>
              <c:strCache>
                <c:ptCount val="1"/>
                <c:pt idx="0">
                  <c:v>Madrid almendra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'4.1.7'!$C$14:$G$14</c:f>
              <c:strCache>
                <c:ptCount val="5"/>
                <c:pt idx="0">
                  <c:v>Tiempo medio personas que viajan</c:v>
                </c:pt>
                <c:pt idx="1">
                  <c:v>Promedio del viaje</c:v>
                </c:pt>
                <c:pt idx="2">
                  <c:v>A pie</c:v>
                </c:pt>
                <c:pt idx="3">
                  <c:v>Transporte público</c:v>
                </c:pt>
                <c:pt idx="4">
                  <c:v>Vehículo privado</c:v>
                </c:pt>
              </c:strCache>
            </c:strRef>
          </c:cat>
          <c:val>
            <c:numRef>
              <c:f>'4.1.7'!$C$15:$G$15</c:f>
              <c:numCache>
                <c:formatCode>General</c:formatCode>
                <c:ptCount val="5"/>
                <c:pt idx="0">
                  <c:v>69</c:v>
                </c:pt>
                <c:pt idx="1">
                  <c:v>25</c:v>
                </c:pt>
                <c:pt idx="2">
                  <c:v>19</c:v>
                </c:pt>
                <c:pt idx="3">
                  <c:v>31</c:v>
                </c:pt>
                <c:pt idx="4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FD-40D4-BED0-93F27471B5FD}"/>
            </c:ext>
          </c:extLst>
        </c:ser>
        <c:ser>
          <c:idx val="1"/>
          <c:order val="1"/>
          <c:tx>
            <c:strRef>
              <c:f>'4.1.7'!$B$16</c:f>
              <c:strCache>
                <c:ptCount val="1"/>
                <c:pt idx="0">
                  <c:v>Madrid periferia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'4.1.7'!$C$14:$G$14</c:f>
              <c:strCache>
                <c:ptCount val="5"/>
                <c:pt idx="0">
                  <c:v>Tiempo medio personas que viajan</c:v>
                </c:pt>
                <c:pt idx="1">
                  <c:v>Promedio del viaje</c:v>
                </c:pt>
                <c:pt idx="2">
                  <c:v>A pie</c:v>
                </c:pt>
                <c:pt idx="3">
                  <c:v>Transporte público</c:v>
                </c:pt>
                <c:pt idx="4">
                  <c:v>Vehículo privado</c:v>
                </c:pt>
              </c:strCache>
            </c:strRef>
          </c:cat>
          <c:val>
            <c:numRef>
              <c:f>'4.1.7'!$C$16:$G$16</c:f>
              <c:numCache>
                <c:formatCode>General</c:formatCode>
                <c:ptCount val="5"/>
                <c:pt idx="0">
                  <c:v>72</c:v>
                </c:pt>
                <c:pt idx="1">
                  <c:v>26</c:v>
                </c:pt>
                <c:pt idx="2">
                  <c:v>18</c:v>
                </c:pt>
                <c:pt idx="3">
                  <c:v>36</c:v>
                </c:pt>
                <c:pt idx="4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FD-40D4-BED0-93F27471B5FD}"/>
            </c:ext>
          </c:extLst>
        </c:ser>
        <c:ser>
          <c:idx val="2"/>
          <c:order val="2"/>
          <c:tx>
            <c:strRef>
              <c:f>'4.1.7'!$B$17</c:f>
              <c:strCache>
                <c:ptCount val="1"/>
                <c:pt idx="0">
                  <c:v>Corona metropolitana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'4.1.7'!$C$14:$G$14</c:f>
              <c:strCache>
                <c:ptCount val="5"/>
                <c:pt idx="0">
                  <c:v>Tiempo medio personas que viajan</c:v>
                </c:pt>
                <c:pt idx="1">
                  <c:v>Promedio del viaje</c:v>
                </c:pt>
                <c:pt idx="2">
                  <c:v>A pie</c:v>
                </c:pt>
                <c:pt idx="3">
                  <c:v>Transporte público</c:v>
                </c:pt>
                <c:pt idx="4">
                  <c:v>Vehículo privado</c:v>
                </c:pt>
              </c:strCache>
            </c:strRef>
          </c:cat>
          <c:val>
            <c:numRef>
              <c:f>'4.1.7'!$C$17:$G$17</c:f>
              <c:numCache>
                <c:formatCode>General</c:formatCode>
                <c:ptCount val="5"/>
                <c:pt idx="0">
                  <c:v>67</c:v>
                </c:pt>
                <c:pt idx="1">
                  <c:v>24</c:v>
                </c:pt>
                <c:pt idx="2">
                  <c:v>17</c:v>
                </c:pt>
                <c:pt idx="3">
                  <c:v>46</c:v>
                </c:pt>
                <c:pt idx="4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FD-40D4-BED0-93F27471B5FD}"/>
            </c:ext>
          </c:extLst>
        </c:ser>
        <c:ser>
          <c:idx val="3"/>
          <c:order val="3"/>
          <c:tx>
            <c:strRef>
              <c:f>'4.1.7'!$B$18</c:f>
              <c:strCache>
                <c:ptCount val="1"/>
                <c:pt idx="0">
                  <c:v>Corona regional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'4.1.7'!$C$14:$G$14</c:f>
              <c:strCache>
                <c:ptCount val="5"/>
                <c:pt idx="0">
                  <c:v>Tiempo medio personas que viajan</c:v>
                </c:pt>
                <c:pt idx="1">
                  <c:v>Promedio del viaje</c:v>
                </c:pt>
                <c:pt idx="2">
                  <c:v>A pie</c:v>
                </c:pt>
                <c:pt idx="3">
                  <c:v>Transporte público</c:v>
                </c:pt>
                <c:pt idx="4">
                  <c:v>Vehículo privado</c:v>
                </c:pt>
              </c:strCache>
            </c:strRef>
          </c:cat>
          <c:val>
            <c:numRef>
              <c:f>'4.1.7'!$C$18:$G$18</c:f>
              <c:numCache>
                <c:formatCode>General</c:formatCode>
                <c:ptCount val="5"/>
                <c:pt idx="0">
                  <c:v>70</c:v>
                </c:pt>
                <c:pt idx="1">
                  <c:v>25</c:v>
                </c:pt>
                <c:pt idx="2">
                  <c:v>15</c:v>
                </c:pt>
                <c:pt idx="3">
                  <c:v>57</c:v>
                </c:pt>
                <c:pt idx="4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FD-40D4-BED0-93F27471B5FD}"/>
            </c:ext>
          </c:extLst>
        </c:ser>
        <c:ser>
          <c:idx val="4"/>
          <c:order val="4"/>
          <c:tx>
            <c:strRef>
              <c:f>'4.1.7'!$B$19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'4.1.7'!$C$14:$G$14</c:f>
              <c:strCache>
                <c:ptCount val="5"/>
                <c:pt idx="0">
                  <c:v>Tiempo medio personas que viajan</c:v>
                </c:pt>
                <c:pt idx="1">
                  <c:v>Promedio del viaje</c:v>
                </c:pt>
                <c:pt idx="2">
                  <c:v>A pie</c:v>
                </c:pt>
                <c:pt idx="3">
                  <c:v>Transporte público</c:v>
                </c:pt>
                <c:pt idx="4">
                  <c:v>Vehículo privado</c:v>
                </c:pt>
              </c:strCache>
            </c:strRef>
          </c:cat>
          <c:val>
            <c:numRef>
              <c:f>'4.1.7'!$C$19:$G$19</c:f>
              <c:numCache>
                <c:formatCode>General</c:formatCode>
                <c:ptCount val="5"/>
                <c:pt idx="0">
                  <c:v>69</c:v>
                </c:pt>
                <c:pt idx="1">
                  <c:v>25</c:v>
                </c:pt>
                <c:pt idx="2">
                  <c:v>17</c:v>
                </c:pt>
                <c:pt idx="3">
                  <c:v>38</c:v>
                </c:pt>
                <c:pt idx="4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BFD-40D4-BED0-93F27471B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343004232"/>
        <c:axId val="1"/>
      </c:barChart>
      <c:catAx>
        <c:axId val="343004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300423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'4.1.7'!$E$14</c:f>
              <c:strCache>
                <c:ptCount val="1"/>
                <c:pt idx="0">
                  <c:v>A pie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'4.1.7'!$B$15:$B$19</c:f>
              <c:strCache>
                <c:ptCount val="5"/>
                <c:pt idx="0">
                  <c:v>Madrid almendra</c:v>
                </c:pt>
                <c:pt idx="1">
                  <c:v>Madrid periferia</c:v>
                </c:pt>
                <c:pt idx="2">
                  <c:v>Corona metropolitana</c:v>
                </c:pt>
                <c:pt idx="3">
                  <c:v>Corona regional</c:v>
                </c:pt>
                <c:pt idx="4">
                  <c:v>Comunidad de Madrid</c:v>
                </c:pt>
              </c:strCache>
            </c:strRef>
          </c:cat>
          <c:val>
            <c:numRef>
              <c:f>'4.1.7'!$E$15:$E$19</c:f>
              <c:numCache>
                <c:formatCode>General</c:formatCode>
                <c:ptCount val="5"/>
                <c:pt idx="0">
                  <c:v>19</c:v>
                </c:pt>
                <c:pt idx="1">
                  <c:v>18</c:v>
                </c:pt>
                <c:pt idx="2">
                  <c:v>17</c:v>
                </c:pt>
                <c:pt idx="3">
                  <c:v>15</c:v>
                </c:pt>
                <c:pt idx="4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84-4AA5-8B6A-09D630F351E8}"/>
            </c:ext>
          </c:extLst>
        </c:ser>
        <c:ser>
          <c:idx val="3"/>
          <c:order val="1"/>
          <c:tx>
            <c:strRef>
              <c:f>'4.1.7'!$F$14</c:f>
              <c:strCache>
                <c:ptCount val="1"/>
                <c:pt idx="0">
                  <c:v>Transporte público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'4.1.7'!$B$15:$B$19</c:f>
              <c:strCache>
                <c:ptCount val="5"/>
                <c:pt idx="0">
                  <c:v>Madrid almendra</c:v>
                </c:pt>
                <c:pt idx="1">
                  <c:v>Madrid periferia</c:v>
                </c:pt>
                <c:pt idx="2">
                  <c:v>Corona metropolitana</c:v>
                </c:pt>
                <c:pt idx="3">
                  <c:v>Corona regional</c:v>
                </c:pt>
                <c:pt idx="4">
                  <c:v>Comunidad de Madrid</c:v>
                </c:pt>
              </c:strCache>
            </c:strRef>
          </c:cat>
          <c:val>
            <c:numRef>
              <c:f>'4.1.7'!$F$15:$F$19</c:f>
              <c:numCache>
                <c:formatCode>General</c:formatCode>
                <c:ptCount val="5"/>
                <c:pt idx="0">
                  <c:v>31</c:v>
                </c:pt>
                <c:pt idx="1">
                  <c:v>36</c:v>
                </c:pt>
                <c:pt idx="2">
                  <c:v>46</c:v>
                </c:pt>
                <c:pt idx="3">
                  <c:v>57</c:v>
                </c:pt>
                <c:pt idx="4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84-4AA5-8B6A-09D630F351E8}"/>
            </c:ext>
          </c:extLst>
        </c:ser>
        <c:ser>
          <c:idx val="4"/>
          <c:order val="2"/>
          <c:tx>
            <c:strRef>
              <c:f>'4.1.7'!$G$14</c:f>
              <c:strCache>
                <c:ptCount val="1"/>
                <c:pt idx="0">
                  <c:v>Vehículo privado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'4.1.7'!$B$15:$B$19</c:f>
              <c:strCache>
                <c:ptCount val="5"/>
                <c:pt idx="0">
                  <c:v>Madrid almendra</c:v>
                </c:pt>
                <c:pt idx="1">
                  <c:v>Madrid periferia</c:v>
                </c:pt>
                <c:pt idx="2">
                  <c:v>Corona metropolitana</c:v>
                </c:pt>
                <c:pt idx="3">
                  <c:v>Corona regional</c:v>
                </c:pt>
                <c:pt idx="4">
                  <c:v>Comunidad de Madrid</c:v>
                </c:pt>
              </c:strCache>
            </c:strRef>
          </c:cat>
          <c:val>
            <c:numRef>
              <c:f>'4.1.7'!$G$15:$G$19</c:f>
              <c:numCache>
                <c:formatCode>General</c:formatCode>
                <c:ptCount val="5"/>
                <c:pt idx="0">
                  <c:v>26</c:v>
                </c:pt>
                <c:pt idx="1">
                  <c:v>23</c:v>
                </c:pt>
                <c:pt idx="2">
                  <c:v>22</c:v>
                </c:pt>
                <c:pt idx="3">
                  <c:v>24</c:v>
                </c:pt>
                <c:pt idx="4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84-4AA5-8B6A-09D630F35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343002592"/>
        <c:axId val="1"/>
      </c:barChart>
      <c:catAx>
        <c:axId val="343002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30025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'4.2.1'!$B$54</c:f>
              <c:strCache>
                <c:ptCount val="1"/>
                <c:pt idx="0">
                  <c:v>Total Emisiones con Cambios de uso del suelo y silvicultura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'4.2.1'!$C$53:$E$53</c:f>
              <c:numCache>
                <c:formatCode>General</c:formatCode>
                <c:ptCount val="3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</c:numCache>
            </c:numRef>
          </c:cat>
          <c:val>
            <c:numRef>
              <c:f>'4.2.1'!$C$54:$E$54</c:f>
              <c:numCache>
                <c:formatCode>#,##0.00</c:formatCode>
                <c:ptCount val="3"/>
                <c:pt idx="0">
                  <c:v>13606.62</c:v>
                </c:pt>
                <c:pt idx="1">
                  <c:v>14298.74</c:v>
                </c:pt>
                <c:pt idx="2">
                  <c:v>15053.25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AA-4CD7-B217-7852DAAA8DFF}"/>
            </c:ext>
          </c:extLst>
        </c:ser>
        <c:ser>
          <c:idx val="1"/>
          <c:order val="1"/>
          <c:tx>
            <c:strRef>
              <c:f>'4.2.1'!$B$55</c:f>
              <c:strCache>
                <c:ptCount val="1"/>
                <c:pt idx="0">
                  <c:v>Total Emisiones sin Cambios de uso del suelo y silvicultura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'4.2.1'!$C$53:$E$53</c:f>
              <c:numCache>
                <c:formatCode>General</c:formatCode>
                <c:ptCount val="3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</c:numCache>
            </c:numRef>
          </c:cat>
          <c:val>
            <c:numRef>
              <c:f>'4.2.1'!$C$55:$E$55</c:f>
              <c:numCache>
                <c:formatCode>#,##0.00</c:formatCode>
                <c:ptCount val="3"/>
                <c:pt idx="0">
                  <c:v>15004.92</c:v>
                </c:pt>
                <c:pt idx="1">
                  <c:v>15709.83</c:v>
                </c:pt>
                <c:pt idx="2">
                  <c:v>16477.099999999999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AA-4CD7-B217-7852DAAA8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999968"/>
        <c:axId val="1"/>
      </c:lineChart>
      <c:catAx>
        <c:axId val="342999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29999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7B9F-4A67-BE80-408D49765A2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B9F-4A67-BE80-408D49765A2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7B9F-4A67-BE80-408D49765A2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B9F-4A67-BE80-408D49765A2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7B9F-4A67-BE80-408D49765A2E}"/>
              </c:ext>
            </c:extLst>
          </c:dPt>
          <c:dLbls>
            <c:dLbl>
              <c:idx val="0"/>
              <c:layout>
                <c:manualLayout>
                  <c:x val="0.20743296150481189"/>
                  <c:y val="4.28240740740740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9F-4A67-BE80-408D49765A2E}"/>
                </c:ext>
              </c:extLst>
            </c:dLbl>
            <c:dLbl>
              <c:idx val="3"/>
              <c:layout>
                <c:manualLayout>
                  <c:x val="-0.3087649825021872"/>
                  <c:y val="4.745370370370370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9F-4A67-BE80-408D49765A2E}"/>
                </c:ext>
              </c:extLst>
            </c:dLbl>
            <c:dLbl>
              <c:idx val="4"/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7B9F-4A67-BE80-408D49765A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'4.2.1'!$B$78:$B$82</c:f>
              <c:strCache>
                <c:ptCount val="5"/>
                <c:pt idx="0">
                  <c:v>Industrias manufactureras y de la construcción</c:v>
                </c:pt>
                <c:pt idx="1">
                  <c:v>Transporte</c:v>
                </c:pt>
                <c:pt idx="2">
                  <c:v>Otros Sectores y actividades</c:v>
                </c:pt>
                <c:pt idx="3">
                  <c:v>Procesos Industriales</c:v>
                </c:pt>
                <c:pt idx="4">
                  <c:v>Residuos</c:v>
                </c:pt>
              </c:strCache>
            </c:strRef>
          </c:cat>
          <c:val>
            <c:numRef>
              <c:f>'4.2.1'!$C$78:$C$82</c:f>
              <c:numCache>
                <c:formatCode>#,##0.00</c:formatCode>
                <c:ptCount val="5"/>
                <c:pt idx="0">
                  <c:v>1082.98</c:v>
                </c:pt>
                <c:pt idx="1">
                  <c:v>9876.0499999999993</c:v>
                </c:pt>
                <c:pt idx="2">
                  <c:v>4931.3799999999992</c:v>
                </c:pt>
                <c:pt idx="3">
                  <c:v>493.42</c:v>
                </c:pt>
                <c:pt idx="4">
                  <c:v>93.27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9F-4A67-BE80-408D49765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'4.2.2'!$B$43</c:f>
              <c:strCache>
                <c:ptCount val="1"/>
                <c:pt idx="0">
                  <c:v>Partículas PM10 (µg/m3)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'4.2.2'!$C$42:$F$42</c:f>
              <c:strCach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2020*</c:v>
                </c:pt>
              </c:strCache>
            </c:strRef>
          </c:cat>
          <c:val>
            <c:numRef>
              <c:f>'4.2.2'!$C$43:$F$43</c:f>
              <c:numCache>
                <c:formatCode>General</c:formatCode>
                <c:ptCount val="4"/>
                <c:pt idx="0">
                  <c:v>26</c:v>
                </c:pt>
                <c:pt idx="1">
                  <c:v>27</c:v>
                </c:pt>
                <c:pt idx="2">
                  <c:v>17</c:v>
                </c:pt>
                <c:pt idx="3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80-4E1A-A25A-8678DDD98E63}"/>
            </c:ext>
          </c:extLst>
        </c:ser>
        <c:ser>
          <c:idx val="1"/>
          <c:order val="1"/>
          <c:tx>
            <c:strRef>
              <c:f>'4.2.2'!$B$44</c:f>
              <c:strCache>
                <c:ptCount val="1"/>
                <c:pt idx="0">
                  <c:v>Partículas PM2,5 (µg/m3)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'4.2.2'!$C$42:$F$42</c:f>
              <c:strCach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2020*</c:v>
                </c:pt>
              </c:strCache>
            </c:strRef>
          </c:cat>
          <c:val>
            <c:numRef>
              <c:f>'4.2.2'!$C$44:$F$44</c:f>
              <c:numCache>
                <c:formatCode>General</c:formatCode>
                <c:ptCount val="4"/>
                <c:pt idx="0">
                  <c:v>12</c:v>
                </c:pt>
                <c:pt idx="1">
                  <c:v>13</c:v>
                </c:pt>
                <c:pt idx="2">
                  <c:v>10</c:v>
                </c:pt>
                <c:pt idx="3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80-4E1A-A25A-8678DDD98E63}"/>
            </c:ext>
          </c:extLst>
        </c:ser>
        <c:ser>
          <c:idx val="2"/>
          <c:order val="2"/>
          <c:tx>
            <c:strRef>
              <c:f>'4.2.2'!$B$45</c:f>
              <c:strCache>
                <c:ptCount val="1"/>
                <c:pt idx="0">
                  <c:v>Dióxido de Nitrógeno NO2 (µg/m3)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'4.2.2'!$C$42:$F$42</c:f>
              <c:strCach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2020*</c:v>
                </c:pt>
              </c:strCache>
            </c:strRef>
          </c:cat>
          <c:val>
            <c:numRef>
              <c:f>'4.2.2'!$C$45:$F$45</c:f>
              <c:numCache>
                <c:formatCode>General</c:formatCode>
                <c:ptCount val="4"/>
                <c:pt idx="0">
                  <c:v>18</c:v>
                </c:pt>
                <c:pt idx="1">
                  <c:v>18</c:v>
                </c:pt>
                <c:pt idx="2">
                  <c:v>16</c:v>
                </c:pt>
                <c:pt idx="3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80-4E1A-A25A-8678DDD98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625464"/>
        <c:axId val="1"/>
      </c:lineChart>
      <c:catAx>
        <c:axId val="343625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362546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'4.2.3'!$B$38</c:f>
              <c:strCache>
                <c:ptCount val="1"/>
                <c:pt idx="0">
                  <c:v>Total Nacional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'4.2.3'!$C$37:$H$37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'4.2.3'!$C$38:$H$38</c:f>
              <c:numCache>
                <c:formatCode>#,##0.0</c:formatCode>
                <c:ptCount val="6"/>
                <c:pt idx="0">
                  <c:v>10.199999999999999</c:v>
                </c:pt>
                <c:pt idx="1">
                  <c:v>9.9</c:v>
                </c:pt>
                <c:pt idx="2">
                  <c:v>9.6999999999999993</c:v>
                </c:pt>
                <c:pt idx="3">
                  <c:v>8.1999999999999993</c:v>
                </c:pt>
                <c:pt idx="4">
                  <c:v>9.8000000000000007</c:v>
                </c:pt>
                <c:pt idx="5">
                  <c:v>9.8000000000000007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AA-420C-9B0F-9F3F178A8749}"/>
            </c:ext>
          </c:extLst>
        </c:ser>
        <c:ser>
          <c:idx val="1"/>
          <c:order val="1"/>
          <c:tx>
            <c:strRef>
              <c:f>'4.2.3'!$B$39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'4.2.3'!$C$37:$H$37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'4.2.3'!$C$39:$H$39</c:f>
              <c:numCache>
                <c:formatCode>#,##0.0</c:formatCode>
                <c:ptCount val="6"/>
                <c:pt idx="0">
                  <c:v>17.100000000000001</c:v>
                </c:pt>
                <c:pt idx="1">
                  <c:v>19.399999999999999</c:v>
                </c:pt>
                <c:pt idx="2">
                  <c:v>17.2</c:v>
                </c:pt>
                <c:pt idx="3">
                  <c:v>9.3000000000000007</c:v>
                </c:pt>
                <c:pt idx="4">
                  <c:v>19</c:v>
                </c:pt>
                <c:pt idx="5">
                  <c:v>19.100000000000001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AA-420C-9B0F-9F3F178A8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631040"/>
        <c:axId val="1"/>
      </c:lineChart>
      <c:catAx>
        <c:axId val="3436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36310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'4.2.4'!$B$38</c:f>
              <c:strCache>
                <c:ptCount val="1"/>
                <c:pt idx="0">
                  <c:v>Total Nacional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'4.2.4'!$C$37:$H$37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'4.2.4'!$C$38:$H$38</c:f>
              <c:numCache>
                <c:formatCode>General</c:formatCode>
                <c:ptCount val="6"/>
                <c:pt idx="0">
                  <c:v>16.3</c:v>
                </c:pt>
                <c:pt idx="1">
                  <c:v>15.5</c:v>
                </c:pt>
                <c:pt idx="2">
                  <c:v>15.9</c:v>
                </c:pt>
                <c:pt idx="3">
                  <c:v>15.1</c:v>
                </c:pt>
                <c:pt idx="4">
                  <c:v>17</c:v>
                </c:pt>
                <c:pt idx="5">
                  <c:v>14.2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E0-42AC-A4D9-2EE7C00E82DD}"/>
            </c:ext>
          </c:extLst>
        </c:ser>
        <c:ser>
          <c:idx val="1"/>
          <c:order val="1"/>
          <c:tx>
            <c:strRef>
              <c:f>'4.2.4'!$B$39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'4.2.4'!$C$37:$H$37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'4.2.4'!$C$39:$H$39</c:f>
              <c:numCache>
                <c:formatCode>General</c:formatCode>
                <c:ptCount val="6"/>
                <c:pt idx="0">
                  <c:v>23.4</c:v>
                </c:pt>
                <c:pt idx="1">
                  <c:v>20.100000000000001</c:v>
                </c:pt>
                <c:pt idx="2">
                  <c:v>21.1</c:v>
                </c:pt>
                <c:pt idx="3">
                  <c:v>13.9</c:v>
                </c:pt>
                <c:pt idx="4">
                  <c:v>23</c:v>
                </c:pt>
                <c:pt idx="5">
                  <c:v>18.600000000000001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E0-42AC-A4D9-2EE7C00E8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629072"/>
        <c:axId val="1"/>
      </c:lineChart>
      <c:catAx>
        <c:axId val="34362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362907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'4.3.1'!$B$62</c:f>
              <c:strCache>
                <c:ptCount val="1"/>
                <c:pt idx="0">
                  <c:v>Industria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'4.3.1'!$C$58:$V$59</c:f>
              <c:multiLvlStrCache>
                <c:ptCount val="20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  <c:pt idx="13">
                    <c:v>febrero</c:v>
                  </c:pt>
                  <c:pt idx="14">
                    <c:v>marzo</c:v>
                  </c:pt>
                  <c:pt idx="15">
                    <c:v>abril</c:v>
                  </c:pt>
                  <c:pt idx="16">
                    <c:v>mayo</c:v>
                  </c:pt>
                  <c:pt idx="17">
                    <c:v>junio</c:v>
                  </c:pt>
                  <c:pt idx="18">
                    <c:v>julio</c:v>
                  </c:pt>
                  <c:pt idx="19">
                    <c:v>agosto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'4.3.1'!$C$62:$V$62</c:f>
              <c:numCache>
                <c:formatCode>#,##0.00</c:formatCode>
                <c:ptCount val="20"/>
                <c:pt idx="0">
                  <c:v>257955.75</c:v>
                </c:pt>
                <c:pt idx="1">
                  <c:v>292172.64</c:v>
                </c:pt>
                <c:pt idx="2">
                  <c:v>262885.53999999998</c:v>
                </c:pt>
                <c:pt idx="3">
                  <c:v>321325.71999999997</c:v>
                </c:pt>
                <c:pt idx="4">
                  <c:v>272101.61</c:v>
                </c:pt>
                <c:pt idx="5">
                  <c:v>293600.69</c:v>
                </c:pt>
                <c:pt idx="6">
                  <c:v>280932.88</c:v>
                </c:pt>
                <c:pt idx="7">
                  <c:v>300587.96000000002</c:v>
                </c:pt>
                <c:pt idx="8">
                  <c:v>274831.55</c:v>
                </c:pt>
                <c:pt idx="9">
                  <c:v>287547.89</c:v>
                </c:pt>
                <c:pt idx="10">
                  <c:v>278971.33</c:v>
                </c:pt>
                <c:pt idx="11">
                  <c:v>265597.03999999998</c:v>
                </c:pt>
                <c:pt idx="12">
                  <c:v>295317.36</c:v>
                </c:pt>
                <c:pt idx="13">
                  <c:v>260472.76</c:v>
                </c:pt>
                <c:pt idx="14">
                  <c:v>258331.49</c:v>
                </c:pt>
                <c:pt idx="15">
                  <c:v>228926.84</c:v>
                </c:pt>
                <c:pt idx="16">
                  <c:v>212844.17</c:v>
                </c:pt>
                <c:pt idx="17">
                  <c:v>202785.94</c:v>
                </c:pt>
                <c:pt idx="18">
                  <c:v>213981.88</c:v>
                </c:pt>
                <c:pt idx="19">
                  <c:v>254942.32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39-4DEE-BF20-9A4374FCD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631696"/>
        <c:axId val="1"/>
      </c:lineChart>
      <c:catAx>
        <c:axId val="34363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36316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'4.3.1'!$B$61</c:f>
              <c:strCache>
                <c:ptCount val="1"/>
                <c:pt idx="0">
                  <c:v>Agricultura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'4.3.1'!$C$58:$V$59</c:f>
              <c:multiLvlStrCache>
                <c:ptCount val="20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  <c:pt idx="13">
                    <c:v>febrero</c:v>
                  </c:pt>
                  <c:pt idx="14">
                    <c:v>marzo</c:v>
                  </c:pt>
                  <c:pt idx="15">
                    <c:v>abril</c:v>
                  </c:pt>
                  <c:pt idx="16">
                    <c:v>mayo</c:v>
                  </c:pt>
                  <c:pt idx="17">
                    <c:v>junio</c:v>
                  </c:pt>
                  <c:pt idx="18">
                    <c:v>julio</c:v>
                  </c:pt>
                  <c:pt idx="19">
                    <c:v>agosto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'4.3.1'!$C$61:$V$61</c:f>
              <c:numCache>
                <c:formatCode>#,##0.00</c:formatCode>
                <c:ptCount val="20"/>
                <c:pt idx="0">
                  <c:v>5308.7</c:v>
                </c:pt>
                <c:pt idx="1">
                  <c:v>5124.26</c:v>
                </c:pt>
                <c:pt idx="2">
                  <c:v>5065.93</c:v>
                </c:pt>
                <c:pt idx="3">
                  <c:v>5559.62</c:v>
                </c:pt>
                <c:pt idx="4">
                  <c:v>5232.74</c:v>
                </c:pt>
                <c:pt idx="5">
                  <c:v>6029.96</c:v>
                </c:pt>
                <c:pt idx="6">
                  <c:v>6354.88</c:v>
                </c:pt>
                <c:pt idx="7">
                  <c:v>7885.82</c:v>
                </c:pt>
                <c:pt idx="8">
                  <c:v>5862.39</c:v>
                </c:pt>
                <c:pt idx="9">
                  <c:v>5255.35</c:v>
                </c:pt>
                <c:pt idx="10">
                  <c:v>4522.25</c:v>
                </c:pt>
                <c:pt idx="11">
                  <c:v>4233.1000000000004</c:v>
                </c:pt>
                <c:pt idx="12">
                  <c:v>5105.03</c:v>
                </c:pt>
                <c:pt idx="13">
                  <c:v>4496.75</c:v>
                </c:pt>
                <c:pt idx="14">
                  <c:v>4157.75</c:v>
                </c:pt>
                <c:pt idx="15">
                  <c:v>4328.22</c:v>
                </c:pt>
                <c:pt idx="16">
                  <c:v>3798.61</c:v>
                </c:pt>
                <c:pt idx="17">
                  <c:v>4509.37</c:v>
                </c:pt>
                <c:pt idx="18">
                  <c:v>5768.91</c:v>
                </c:pt>
                <c:pt idx="19">
                  <c:v>6594.69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38-4FC3-988C-9C208AE03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632352"/>
        <c:axId val="1"/>
      </c:lineChart>
      <c:catAx>
        <c:axId val="343632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36323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'1.2.2'!$C$38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'1.2.2'!$B$39:$B$40</c:f>
              <c:strCache>
                <c:ptCount val="2"/>
                <c:pt idx="0">
                  <c:v>Total nacional</c:v>
                </c:pt>
                <c:pt idx="1">
                  <c:v>Madrid, Comunidad de</c:v>
                </c:pt>
              </c:strCache>
            </c:strRef>
          </c:cat>
          <c:val>
            <c:numRef>
              <c:f>'1.2.2'!$C$39:$C$40</c:f>
              <c:numCache>
                <c:formatCode>#,##0.0</c:formatCode>
                <c:ptCount val="2"/>
                <c:pt idx="0">
                  <c:v>70.790000000000006</c:v>
                </c:pt>
                <c:pt idx="1">
                  <c:v>74.41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84-440E-9BE4-1510BA931771}"/>
            </c:ext>
          </c:extLst>
        </c:ser>
        <c:ser>
          <c:idx val="1"/>
          <c:order val="1"/>
          <c:tx>
            <c:strRef>
              <c:f>'1.2.2'!$D$38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'1.2.2'!$B$39:$B$40</c:f>
              <c:strCache>
                <c:ptCount val="2"/>
                <c:pt idx="0">
                  <c:v>Total nacional</c:v>
                </c:pt>
                <c:pt idx="1">
                  <c:v>Madrid, Comunidad de</c:v>
                </c:pt>
              </c:strCache>
            </c:strRef>
          </c:cat>
          <c:val>
            <c:numRef>
              <c:f>'1.2.2'!$D$39:$D$40</c:f>
              <c:numCache>
                <c:formatCode>#,##0.0</c:formatCode>
                <c:ptCount val="2"/>
                <c:pt idx="0">
                  <c:v>75.19</c:v>
                </c:pt>
                <c:pt idx="1">
                  <c:v>78.42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84-440E-9BE4-1510BA931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70970176"/>
        <c:axId val="1"/>
      </c:barChart>
      <c:catAx>
        <c:axId val="27097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270970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'4.3.1'!$B$63</c:f>
              <c:strCache>
                <c:ptCount val="1"/>
                <c:pt idx="0">
                  <c:v>Construcción y obras publicas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'4.3.1'!$C$58:$V$59</c:f>
              <c:multiLvlStrCache>
                <c:ptCount val="20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  <c:pt idx="13">
                    <c:v>febrero</c:v>
                  </c:pt>
                  <c:pt idx="14">
                    <c:v>marzo</c:v>
                  </c:pt>
                  <c:pt idx="15">
                    <c:v>abril</c:v>
                  </c:pt>
                  <c:pt idx="16">
                    <c:v>mayo</c:v>
                  </c:pt>
                  <c:pt idx="17">
                    <c:v>junio</c:v>
                  </c:pt>
                  <c:pt idx="18">
                    <c:v>julio</c:v>
                  </c:pt>
                  <c:pt idx="19">
                    <c:v>agosto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'4.3.1'!$C$63:$V$63</c:f>
              <c:numCache>
                <c:formatCode>#,##0.00</c:formatCode>
                <c:ptCount val="20"/>
                <c:pt idx="0">
                  <c:v>33265.69</c:v>
                </c:pt>
                <c:pt idx="1">
                  <c:v>30290.25</c:v>
                </c:pt>
                <c:pt idx="2">
                  <c:v>32657.47</c:v>
                </c:pt>
                <c:pt idx="3">
                  <c:v>29011.18</c:v>
                </c:pt>
                <c:pt idx="4">
                  <c:v>28742</c:v>
                </c:pt>
                <c:pt idx="5">
                  <c:v>27721.73</c:v>
                </c:pt>
                <c:pt idx="6">
                  <c:v>31386.86</c:v>
                </c:pt>
                <c:pt idx="7">
                  <c:v>34521.74</c:v>
                </c:pt>
                <c:pt idx="8">
                  <c:v>24340.62</c:v>
                </c:pt>
                <c:pt idx="9">
                  <c:v>27458.85</c:v>
                </c:pt>
                <c:pt idx="10">
                  <c:v>30237.040000000001</c:v>
                </c:pt>
                <c:pt idx="11">
                  <c:v>31338.799999999999</c:v>
                </c:pt>
                <c:pt idx="12">
                  <c:v>32710.02</c:v>
                </c:pt>
                <c:pt idx="13">
                  <c:v>34067.4</c:v>
                </c:pt>
                <c:pt idx="14">
                  <c:v>28700.9</c:v>
                </c:pt>
                <c:pt idx="15">
                  <c:v>23564.21</c:v>
                </c:pt>
                <c:pt idx="16">
                  <c:v>20251.169999999998</c:v>
                </c:pt>
                <c:pt idx="17">
                  <c:v>21146.94</c:v>
                </c:pt>
                <c:pt idx="18">
                  <c:v>27605.48</c:v>
                </c:pt>
                <c:pt idx="19">
                  <c:v>33347.4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ED-457E-8A43-C784FCCF3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635632"/>
        <c:axId val="1"/>
      </c:lineChart>
      <c:catAx>
        <c:axId val="34363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36356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'4.3.1'!$B$65</c:f>
              <c:strCache>
                <c:ptCount val="1"/>
                <c:pt idx="0">
                  <c:v>Transportes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'4.3.1'!$C$58:$V$59</c:f>
              <c:multiLvlStrCache>
                <c:ptCount val="20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  <c:pt idx="13">
                    <c:v>febrero</c:v>
                  </c:pt>
                  <c:pt idx="14">
                    <c:v>marzo</c:v>
                  </c:pt>
                  <c:pt idx="15">
                    <c:v>abril</c:v>
                  </c:pt>
                  <c:pt idx="16">
                    <c:v>mayo</c:v>
                  </c:pt>
                  <c:pt idx="17">
                    <c:v>junio</c:v>
                  </c:pt>
                  <c:pt idx="18">
                    <c:v>julio</c:v>
                  </c:pt>
                  <c:pt idx="19">
                    <c:v>agosto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'4.3.1'!$C$65:$V$65</c:f>
              <c:numCache>
                <c:formatCode>#,##0.00</c:formatCode>
                <c:ptCount val="20"/>
                <c:pt idx="0">
                  <c:v>145541.49</c:v>
                </c:pt>
                <c:pt idx="1">
                  <c:v>153761.16</c:v>
                </c:pt>
                <c:pt idx="2">
                  <c:v>140821.04</c:v>
                </c:pt>
                <c:pt idx="3">
                  <c:v>136662.64000000001</c:v>
                </c:pt>
                <c:pt idx="4">
                  <c:v>147999.26</c:v>
                </c:pt>
                <c:pt idx="5">
                  <c:v>144443.21</c:v>
                </c:pt>
                <c:pt idx="6">
                  <c:v>162082.18</c:v>
                </c:pt>
                <c:pt idx="7">
                  <c:v>164006.98000000001</c:v>
                </c:pt>
                <c:pt idx="8">
                  <c:v>147475.34</c:v>
                </c:pt>
                <c:pt idx="9">
                  <c:v>149666.98000000001</c:v>
                </c:pt>
                <c:pt idx="10">
                  <c:v>164350.43</c:v>
                </c:pt>
                <c:pt idx="11">
                  <c:v>159294.5</c:v>
                </c:pt>
                <c:pt idx="12">
                  <c:v>144979.9</c:v>
                </c:pt>
                <c:pt idx="13">
                  <c:v>149893.66</c:v>
                </c:pt>
                <c:pt idx="14">
                  <c:v>138846.82</c:v>
                </c:pt>
                <c:pt idx="15">
                  <c:v>148377.81</c:v>
                </c:pt>
                <c:pt idx="16">
                  <c:v>104547.88</c:v>
                </c:pt>
                <c:pt idx="17">
                  <c:v>109907.85</c:v>
                </c:pt>
                <c:pt idx="18">
                  <c:v>134424.14000000001</c:v>
                </c:pt>
                <c:pt idx="19">
                  <c:v>149800.20000000001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8E-4146-AD9B-66F59841F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634320"/>
        <c:axId val="1"/>
      </c:lineChart>
      <c:catAx>
        <c:axId val="343634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36343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'4.3.1'!$B$67</c:f>
              <c:strCache>
                <c:ptCount val="1"/>
                <c:pt idx="0">
                  <c:v>Hostelería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'4.3.1'!$C$58:$V$59</c:f>
              <c:multiLvlStrCache>
                <c:ptCount val="20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  <c:pt idx="13">
                    <c:v>febrero</c:v>
                  </c:pt>
                  <c:pt idx="14">
                    <c:v>marzo</c:v>
                  </c:pt>
                  <c:pt idx="15">
                    <c:v>abril</c:v>
                  </c:pt>
                  <c:pt idx="16">
                    <c:v>mayo</c:v>
                  </c:pt>
                  <c:pt idx="17">
                    <c:v>junio</c:v>
                  </c:pt>
                  <c:pt idx="18">
                    <c:v>julio</c:v>
                  </c:pt>
                  <c:pt idx="19">
                    <c:v>agosto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'4.3.1'!$C$67:$V$67</c:f>
              <c:numCache>
                <c:formatCode>#,##0.00</c:formatCode>
                <c:ptCount val="20"/>
                <c:pt idx="0">
                  <c:v>103217.73</c:v>
                </c:pt>
                <c:pt idx="1">
                  <c:v>92334.7</c:v>
                </c:pt>
                <c:pt idx="2">
                  <c:v>95662.92</c:v>
                </c:pt>
                <c:pt idx="3">
                  <c:v>90323.35</c:v>
                </c:pt>
                <c:pt idx="4">
                  <c:v>95592.59</c:v>
                </c:pt>
                <c:pt idx="5">
                  <c:v>95825.4</c:v>
                </c:pt>
                <c:pt idx="6">
                  <c:v>255329.96</c:v>
                </c:pt>
                <c:pt idx="7">
                  <c:v>121435.56</c:v>
                </c:pt>
                <c:pt idx="8">
                  <c:v>88623.27</c:v>
                </c:pt>
                <c:pt idx="9">
                  <c:v>99081.21</c:v>
                </c:pt>
                <c:pt idx="10">
                  <c:v>101255.5</c:v>
                </c:pt>
                <c:pt idx="11">
                  <c:v>95981.84</c:v>
                </c:pt>
                <c:pt idx="12">
                  <c:v>105673.65</c:v>
                </c:pt>
                <c:pt idx="13">
                  <c:v>99867.01</c:v>
                </c:pt>
                <c:pt idx="14">
                  <c:v>85496.78</c:v>
                </c:pt>
                <c:pt idx="15">
                  <c:v>47380.47</c:v>
                </c:pt>
                <c:pt idx="16">
                  <c:v>37846.17</c:v>
                </c:pt>
                <c:pt idx="17">
                  <c:v>47144.72</c:v>
                </c:pt>
                <c:pt idx="18">
                  <c:v>76980.13</c:v>
                </c:pt>
                <c:pt idx="19">
                  <c:v>93382.01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D4-4376-ABA6-32EA1F73A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639240"/>
        <c:axId val="1"/>
      </c:lineChart>
      <c:catAx>
        <c:axId val="343639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36392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'4.3.1'!$B$68</c:f>
              <c:strCache>
                <c:ptCount val="1"/>
                <c:pt idx="0">
                  <c:v>Comercio y servicios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'4.3.1'!$C$58:$V$59</c:f>
              <c:multiLvlStrCache>
                <c:ptCount val="20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  <c:pt idx="13">
                    <c:v>febrero</c:v>
                  </c:pt>
                  <c:pt idx="14">
                    <c:v>marzo</c:v>
                  </c:pt>
                  <c:pt idx="15">
                    <c:v>abril</c:v>
                  </c:pt>
                  <c:pt idx="16">
                    <c:v>mayo</c:v>
                  </c:pt>
                  <c:pt idx="17">
                    <c:v>junio</c:v>
                  </c:pt>
                  <c:pt idx="18">
                    <c:v>julio</c:v>
                  </c:pt>
                  <c:pt idx="19">
                    <c:v>agosto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'4.3.1'!$C$68:$V$68</c:f>
              <c:numCache>
                <c:formatCode>#,##0.00</c:formatCode>
                <c:ptCount val="20"/>
                <c:pt idx="0">
                  <c:v>453983.3</c:v>
                </c:pt>
                <c:pt idx="1">
                  <c:v>443294.57</c:v>
                </c:pt>
                <c:pt idx="2">
                  <c:v>399057.94</c:v>
                </c:pt>
                <c:pt idx="3">
                  <c:v>423493.76</c:v>
                </c:pt>
                <c:pt idx="4">
                  <c:v>423320.44</c:v>
                </c:pt>
                <c:pt idx="5">
                  <c:v>414434.47</c:v>
                </c:pt>
                <c:pt idx="6">
                  <c:v>485056.04</c:v>
                </c:pt>
                <c:pt idx="7">
                  <c:v>522898.2</c:v>
                </c:pt>
                <c:pt idx="8">
                  <c:v>448077.63</c:v>
                </c:pt>
                <c:pt idx="9">
                  <c:v>436828.12</c:v>
                </c:pt>
                <c:pt idx="10">
                  <c:v>422339.94</c:v>
                </c:pt>
                <c:pt idx="11">
                  <c:v>427720.64</c:v>
                </c:pt>
                <c:pt idx="12">
                  <c:v>660904.31999999995</c:v>
                </c:pt>
                <c:pt idx="13">
                  <c:v>553748.92000000004</c:v>
                </c:pt>
                <c:pt idx="14">
                  <c:v>735689.63</c:v>
                </c:pt>
                <c:pt idx="15">
                  <c:v>308099.37</c:v>
                </c:pt>
                <c:pt idx="16">
                  <c:v>371840.35</c:v>
                </c:pt>
                <c:pt idx="17">
                  <c:v>404805.42</c:v>
                </c:pt>
                <c:pt idx="18">
                  <c:v>374345.84</c:v>
                </c:pt>
                <c:pt idx="19">
                  <c:v>452862.57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E2-4481-99FD-159D663C9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640224"/>
        <c:axId val="1"/>
      </c:lineChart>
      <c:catAx>
        <c:axId val="343640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36402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'4.3.1'!$B$60</c:f>
              <c:strCache>
                <c:ptCount val="1"/>
                <c:pt idx="0">
                  <c:v>Consumo total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'4.3.1'!$C$58:$V$59</c:f>
              <c:multiLvlStrCache>
                <c:ptCount val="20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  <c:pt idx="13">
                    <c:v>febrero</c:v>
                  </c:pt>
                  <c:pt idx="14">
                    <c:v>marzo</c:v>
                  </c:pt>
                  <c:pt idx="15">
                    <c:v>abril</c:v>
                  </c:pt>
                  <c:pt idx="16">
                    <c:v>mayo</c:v>
                  </c:pt>
                  <c:pt idx="17">
                    <c:v>junio</c:v>
                  </c:pt>
                  <c:pt idx="18">
                    <c:v>julio</c:v>
                  </c:pt>
                  <c:pt idx="19">
                    <c:v>agosto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'4.3.1'!$C$60:$V$60</c:f>
              <c:numCache>
                <c:formatCode>#,##0.00</c:formatCode>
                <c:ptCount val="20"/>
                <c:pt idx="0">
                  <c:v>2398736.66</c:v>
                </c:pt>
                <c:pt idx="1">
                  <c:v>2335598.11</c:v>
                </c:pt>
                <c:pt idx="2">
                  <c:v>2073197.45</c:v>
                </c:pt>
                <c:pt idx="3">
                  <c:v>2162687.7599999998</c:v>
                </c:pt>
                <c:pt idx="4">
                  <c:v>2075004.72</c:v>
                </c:pt>
                <c:pt idx="5">
                  <c:v>2007398.87</c:v>
                </c:pt>
                <c:pt idx="6">
                  <c:v>2225004.67</c:v>
                </c:pt>
                <c:pt idx="7">
                  <c:v>2386925.9</c:v>
                </c:pt>
                <c:pt idx="8">
                  <c:v>1726639.12</c:v>
                </c:pt>
                <c:pt idx="9">
                  <c:v>2059525.4</c:v>
                </c:pt>
                <c:pt idx="10">
                  <c:v>2190315.5499999998</c:v>
                </c:pt>
                <c:pt idx="11">
                  <c:v>2189476.39</c:v>
                </c:pt>
                <c:pt idx="12">
                  <c:v>2474396.36</c:v>
                </c:pt>
                <c:pt idx="13">
                  <c:v>2202809.59</c:v>
                </c:pt>
                <c:pt idx="14">
                  <c:v>2239755.6800000002</c:v>
                </c:pt>
                <c:pt idx="15">
                  <c:v>1894305.48</c:v>
                </c:pt>
                <c:pt idx="16">
                  <c:v>1616439.03</c:v>
                </c:pt>
                <c:pt idx="17">
                  <c:v>1605768.17</c:v>
                </c:pt>
                <c:pt idx="18">
                  <c:v>1942487.33</c:v>
                </c:pt>
                <c:pt idx="19">
                  <c:v>2080062.91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78-444C-9C67-B431A4B6B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647112"/>
        <c:axId val="1"/>
      </c:lineChart>
      <c:catAx>
        <c:axId val="343647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36471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'4.3.1'!$B$69</c:f>
              <c:strCache>
                <c:ptCount val="1"/>
                <c:pt idx="0">
                  <c:v>Otras actividades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'4.3.1'!$C$58:$V$59</c:f>
              <c:multiLvlStrCache>
                <c:ptCount val="20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  <c:pt idx="13">
                    <c:v>febrero</c:v>
                  </c:pt>
                  <c:pt idx="14">
                    <c:v>marzo</c:v>
                  </c:pt>
                  <c:pt idx="15">
                    <c:v>abril</c:v>
                  </c:pt>
                  <c:pt idx="16">
                    <c:v>mayo</c:v>
                  </c:pt>
                  <c:pt idx="17">
                    <c:v>junio</c:v>
                  </c:pt>
                  <c:pt idx="18">
                    <c:v>julio</c:v>
                  </c:pt>
                  <c:pt idx="19">
                    <c:v>agosto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'4.3.1'!$C$69:$V$69</c:f>
              <c:numCache>
                <c:formatCode>#,##0.00</c:formatCode>
                <c:ptCount val="20"/>
                <c:pt idx="0">
                  <c:v>1384165.47</c:v>
                </c:pt>
                <c:pt idx="1">
                  <c:v>1307098.17</c:v>
                </c:pt>
                <c:pt idx="2">
                  <c:v>1132147.96</c:v>
                </c:pt>
                <c:pt idx="3">
                  <c:v>1149395.1100000001</c:v>
                </c:pt>
                <c:pt idx="4">
                  <c:v>1097154.6200000001</c:v>
                </c:pt>
                <c:pt idx="5">
                  <c:v>1021774.45</c:v>
                </c:pt>
                <c:pt idx="6">
                  <c:v>982673.23</c:v>
                </c:pt>
                <c:pt idx="7">
                  <c:v>1235401.71</c:v>
                </c:pt>
                <c:pt idx="8">
                  <c:v>740174.44</c:v>
                </c:pt>
                <c:pt idx="9">
                  <c:v>1057367.28</c:v>
                </c:pt>
                <c:pt idx="10">
                  <c:v>1193193.43</c:v>
                </c:pt>
                <c:pt idx="11">
                  <c:v>1212104.24</c:v>
                </c:pt>
                <c:pt idx="12">
                  <c:v>1216996.3700000001</c:v>
                </c:pt>
                <c:pt idx="13">
                  <c:v>1089364.42</c:v>
                </c:pt>
                <c:pt idx="14">
                  <c:v>980279.62</c:v>
                </c:pt>
                <c:pt idx="15">
                  <c:v>1123408.98</c:v>
                </c:pt>
                <c:pt idx="16">
                  <c:v>867764.3</c:v>
                </c:pt>
                <c:pt idx="17">
                  <c:v>813791.65</c:v>
                </c:pt>
                <c:pt idx="18">
                  <c:v>1108549.68</c:v>
                </c:pt>
                <c:pt idx="19">
                  <c:v>1088790.52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94-48BE-B99B-FB5F95868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645472"/>
        <c:axId val="1"/>
      </c:lineChart>
      <c:catAx>
        <c:axId val="343645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36454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'4.3.2'!$B$63</c:f>
              <c:strCache>
                <c:ptCount val="1"/>
                <c:pt idx="0">
                  <c:v>Madrid (escala izquierda)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'4.3.2'!$C$61:$E$61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'4.3.2'!$C$63:$E$63</c:f>
              <c:numCache>
                <c:formatCode>#,##0</c:formatCode>
                <c:ptCount val="3"/>
                <c:pt idx="0">
                  <c:v>230.78818100000032</c:v>
                </c:pt>
                <c:pt idx="1">
                  <c:v>230.94869600000001</c:v>
                </c:pt>
                <c:pt idx="2">
                  <c:v>231.97128599999999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A2-4673-8240-503EA641D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3652688"/>
        <c:axId val="1"/>
      </c:lineChart>
      <c:lineChart>
        <c:grouping val="standard"/>
        <c:varyColors val="0"/>
        <c:ser>
          <c:idx val="0"/>
          <c:order val="0"/>
          <c:tx>
            <c:strRef>
              <c:f>'4.3.2'!$B$62</c:f>
              <c:strCache>
                <c:ptCount val="1"/>
                <c:pt idx="0">
                  <c:v>Total nacional (escala derecha)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'4.3.2'!$C$61:$E$61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'4.3.2'!$C$62:$E$62</c:f>
              <c:numCache>
                <c:formatCode>#,##0</c:formatCode>
                <c:ptCount val="3"/>
                <c:pt idx="0">
                  <c:v>48185.464848000134</c:v>
                </c:pt>
                <c:pt idx="1">
                  <c:v>48612.240530000134</c:v>
                </c:pt>
                <c:pt idx="2">
                  <c:v>55348.721070000131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A2-4673-8240-503EA641D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34365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365268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'4.3.3'!$B$63</c:f>
              <c:strCache>
                <c:ptCount val="1"/>
                <c:pt idx="0">
                  <c:v>Madrid (escala izquierda)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'4.3.3'!$C$61:$E$61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'4.3.3'!$C$63:$E$63</c:f>
              <c:numCache>
                <c:formatCode>#,##0</c:formatCode>
                <c:ptCount val="3"/>
                <c:pt idx="0">
                  <c:v>448.36435206841583</c:v>
                </c:pt>
                <c:pt idx="1">
                  <c:v>440.85846349999997</c:v>
                </c:pt>
                <c:pt idx="2">
                  <c:v>433.86587299999997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80-44DC-B61E-5A1D969FC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3653016"/>
        <c:axId val="1"/>
      </c:lineChart>
      <c:lineChart>
        <c:grouping val="standard"/>
        <c:varyColors val="0"/>
        <c:ser>
          <c:idx val="0"/>
          <c:order val="0"/>
          <c:tx>
            <c:strRef>
              <c:f>'4.3.3'!$B$62</c:f>
              <c:strCache>
                <c:ptCount val="1"/>
                <c:pt idx="0">
                  <c:v>Total nacional (escala derecha)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'4.3.3'!$C$61:$E$61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'4.3.3'!$C$62:$E$62</c:f>
              <c:numCache>
                <c:formatCode>#,##0</c:formatCode>
                <c:ptCount val="3"/>
                <c:pt idx="0">
                  <c:v>84505.287456535996</c:v>
                </c:pt>
                <c:pt idx="1">
                  <c:v>100314.39949587198</c:v>
                </c:pt>
                <c:pt idx="2">
                  <c:v>97887.70801151199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80-44DC-B61E-5A1D969FC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343653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80"/>
          <c:min val="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365301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'4.3.3'!$B$140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'4.3.3'!$C$138:$H$138</c:f>
              <c:strCache>
                <c:ptCount val="6"/>
                <c:pt idx="0">
                  <c:v>ene/20</c:v>
                </c:pt>
                <c:pt idx="1">
                  <c:v>feb/20</c:v>
                </c:pt>
                <c:pt idx="2">
                  <c:v>mar/20</c:v>
                </c:pt>
                <c:pt idx="3">
                  <c:v>abr/20</c:v>
                </c:pt>
                <c:pt idx="4">
                  <c:v>may/20</c:v>
                </c:pt>
                <c:pt idx="5">
                  <c:v>jun/20</c:v>
                </c:pt>
              </c:strCache>
            </c:strRef>
          </c:cat>
          <c:val>
            <c:numRef>
              <c:f>'4.3.3'!$C$140:$H$140</c:f>
              <c:numCache>
                <c:formatCode>#,##0</c:formatCode>
                <c:ptCount val="6"/>
                <c:pt idx="0">
                  <c:v>9466427.3220000006</c:v>
                </c:pt>
                <c:pt idx="1">
                  <c:v>8719292.5580000002</c:v>
                </c:pt>
                <c:pt idx="2">
                  <c:v>10418812.057000002</c:v>
                </c:pt>
                <c:pt idx="3">
                  <c:v>8283638.0974999992</c:v>
                </c:pt>
                <c:pt idx="4">
                  <c:v>9430957.1219999995</c:v>
                </c:pt>
                <c:pt idx="5">
                  <c:v>8534467.8495000005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AE-4C27-8285-A7E317BA4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3659248"/>
        <c:axId val="1"/>
      </c:lineChart>
      <c:lineChart>
        <c:grouping val="standard"/>
        <c:varyColors val="0"/>
        <c:ser>
          <c:idx val="0"/>
          <c:order val="0"/>
          <c:tx>
            <c:strRef>
              <c:f>'4.3.3'!$B$139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'4.3.3'!$C$138:$H$138</c:f>
              <c:strCache>
                <c:ptCount val="6"/>
                <c:pt idx="0">
                  <c:v>ene/20</c:v>
                </c:pt>
                <c:pt idx="1">
                  <c:v>feb/20</c:v>
                </c:pt>
                <c:pt idx="2">
                  <c:v>mar/20</c:v>
                </c:pt>
                <c:pt idx="3">
                  <c:v>abr/20</c:v>
                </c:pt>
                <c:pt idx="4">
                  <c:v>may/20</c:v>
                </c:pt>
                <c:pt idx="5">
                  <c:v>jun/20</c:v>
                </c:pt>
              </c:strCache>
            </c:strRef>
          </c:cat>
          <c:val>
            <c:numRef>
              <c:f>'4.3.3'!$C$139:$H$139</c:f>
              <c:numCache>
                <c:formatCode>#,##0</c:formatCode>
                <c:ptCount val="6"/>
                <c:pt idx="0">
                  <c:v>39743.789499999999</c:v>
                </c:pt>
                <c:pt idx="1">
                  <c:v>36945.728499999997</c:v>
                </c:pt>
                <c:pt idx="2">
                  <c:v>37800.599000000002</c:v>
                </c:pt>
                <c:pt idx="3">
                  <c:v>39563.111000000004</c:v>
                </c:pt>
                <c:pt idx="4">
                  <c:v>40731.983999999997</c:v>
                </c:pt>
                <c:pt idx="5">
                  <c:v>42957.5965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AE-4C27-8285-A7E317BA4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343659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365924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200" b="1"/>
              <a:t>Importaciones petróleo y combustibles</a:t>
            </a:r>
          </a:p>
        </c:rich>
      </c:tx>
      <c:layout>
        <c:manualLayout>
          <c:xMode val="edge"/>
          <c:yMode val="edge"/>
          <c:x val="1.3296732026143766E-2"/>
          <c:y val="2.017555555555555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'4.3.4'!$B$36</c:f>
              <c:strCache>
                <c:ptCount val="1"/>
                <c:pt idx="0">
                  <c:v>Importaciones combustibles y aceites derivados de petróleo o de minerales (2709+2710+2711)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'4.3.4'!$C$32:$V$33</c:f>
              <c:multiLvlStrCache>
                <c:ptCount val="20"/>
                <c:lvl>
                  <c:pt idx="0">
                    <c:v>Enero </c:v>
                  </c:pt>
                  <c:pt idx="1">
                    <c:v>Febrero </c:v>
                  </c:pt>
                  <c:pt idx="2">
                    <c:v>Marzo </c:v>
                  </c:pt>
                  <c:pt idx="3">
                    <c:v>Abril </c:v>
                  </c:pt>
                  <c:pt idx="4">
                    <c:v>Mayo </c:v>
                  </c:pt>
                  <c:pt idx="5">
                    <c:v>Junio </c:v>
                  </c:pt>
                  <c:pt idx="6">
                    <c:v>Julio </c:v>
                  </c:pt>
                  <c:pt idx="7">
                    <c:v>Agosto </c:v>
                  </c:pt>
                  <c:pt idx="8">
                    <c:v>Septiembre </c:v>
                  </c:pt>
                  <c:pt idx="9">
                    <c:v>Octubre </c:v>
                  </c:pt>
                  <c:pt idx="10">
                    <c:v>Noviembre </c:v>
                  </c:pt>
                  <c:pt idx="11">
                    <c:v>Diciembre </c:v>
                  </c:pt>
                  <c:pt idx="12">
                    <c:v>Enero </c:v>
                  </c:pt>
                  <c:pt idx="13">
                    <c:v>Febrero </c:v>
                  </c:pt>
                  <c:pt idx="14">
                    <c:v>Marzo </c:v>
                  </c:pt>
                  <c:pt idx="15">
                    <c:v>Abril </c:v>
                  </c:pt>
                  <c:pt idx="16">
                    <c:v>Mayo </c:v>
                  </c:pt>
                  <c:pt idx="17">
                    <c:v>Junio </c:v>
                  </c:pt>
                  <c:pt idx="18">
                    <c:v>Julio </c:v>
                  </c:pt>
                  <c:pt idx="19">
                    <c:v>Agosto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'4.3.4'!$C$36:$V$36</c:f>
              <c:numCache>
                <c:formatCode>#,##0</c:formatCode>
                <c:ptCount val="20"/>
                <c:pt idx="0">
                  <c:v>3562632.0851100003</c:v>
                </c:pt>
                <c:pt idx="1">
                  <c:v>3188144.7025200003</c:v>
                </c:pt>
                <c:pt idx="2">
                  <c:v>3650844.8063900005</c:v>
                </c:pt>
                <c:pt idx="3">
                  <c:v>3032804.0794099998</c:v>
                </c:pt>
                <c:pt idx="4">
                  <c:v>3965810.0325500006</c:v>
                </c:pt>
                <c:pt idx="5">
                  <c:v>3626743.3800400002</c:v>
                </c:pt>
                <c:pt idx="6">
                  <c:v>3364459.1983599998</c:v>
                </c:pt>
                <c:pt idx="7">
                  <c:v>3460947.9159100004</c:v>
                </c:pt>
                <c:pt idx="8">
                  <c:v>3483679.1014999999</c:v>
                </c:pt>
                <c:pt idx="9">
                  <c:v>3458781.4582700003</c:v>
                </c:pt>
                <c:pt idx="10">
                  <c:v>3276376.0036899997</c:v>
                </c:pt>
                <c:pt idx="11">
                  <c:v>3562806.9535299996</c:v>
                </c:pt>
                <c:pt idx="12">
                  <c:v>3630109.8402800006</c:v>
                </c:pt>
                <c:pt idx="13">
                  <c:v>3064614.8297200003</c:v>
                </c:pt>
                <c:pt idx="14">
                  <c:v>2672426.2610599999</c:v>
                </c:pt>
                <c:pt idx="15">
                  <c:v>1448679.1688600001</c:v>
                </c:pt>
                <c:pt idx="16">
                  <c:v>1146655.1274199998</c:v>
                </c:pt>
                <c:pt idx="17">
                  <c:v>1494085.9158300003</c:v>
                </c:pt>
                <c:pt idx="18">
                  <c:v>1964402.4424700001</c:v>
                </c:pt>
                <c:pt idx="19">
                  <c:v>2080680.1635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DA-4F59-B4CF-FF202CC7AACB}"/>
            </c:ext>
          </c:extLst>
        </c:ser>
        <c:ser>
          <c:idx val="1"/>
          <c:order val="1"/>
          <c:tx>
            <c:strRef>
              <c:f>'4.3.4'!$B$37</c:f>
              <c:strCache>
                <c:ptCount val="1"/>
                <c:pt idx="0">
                  <c:v>Total Importaciones de combustibles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'4.3.4'!$C$32:$V$33</c:f>
              <c:multiLvlStrCache>
                <c:ptCount val="20"/>
                <c:lvl>
                  <c:pt idx="0">
                    <c:v>Enero </c:v>
                  </c:pt>
                  <c:pt idx="1">
                    <c:v>Febrero </c:v>
                  </c:pt>
                  <c:pt idx="2">
                    <c:v>Marzo </c:v>
                  </c:pt>
                  <c:pt idx="3">
                    <c:v>Abril </c:v>
                  </c:pt>
                  <c:pt idx="4">
                    <c:v>Mayo </c:v>
                  </c:pt>
                  <c:pt idx="5">
                    <c:v>Junio </c:v>
                  </c:pt>
                  <c:pt idx="6">
                    <c:v>Julio </c:v>
                  </c:pt>
                  <c:pt idx="7">
                    <c:v>Agosto </c:v>
                  </c:pt>
                  <c:pt idx="8">
                    <c:v>Septiembre </c:v>
                  </c:pt>
                  <c:pt idx="9">
                    <c:v>Octubre </c:v>
                  </c:pt>
                  <c:pt idx="10">
                    <c:v>Noviembre </c:v>
                  </c:pt>
                  <c:pt idx="11">
                    <c:v>Diciembre </c:v>
                  </c:pt>
                  <c:pt idx="12">
                    <c:v>Enero </c:v>
                  </c:pt>
                  <c:pt idx="13">
                    <c:v>Febrero </c:v>
                  </c:pt>
                  <c:pt idx="14">
                    <c:v>Marzo </c:v>
                  </c:pt>
                  <c:pt idx="15">
                    <c:v>Abril </c:v>
                  </c:pt>
                  <c:pt idx="16">
                    <c:v>Mayo </c:v>
                  </c:pt>
                  <c:pt idx="17">
                    <c:v>Junio </c:v>
                  </c:pt>
                  <c:pt idx="18">
                    <c:v>Julio </c:v>
                  </c:pt>
                  <c:pt idx="19">
                    <c:v>Agosto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'4.3.4'!$C$37:$V$37</c:f>
              <c:numCache>
                <c:formatCode>#,##0</c:formatCode>
                <c:ptCount val="20"/>
                <c:pt idx="0">
                  <c:v>3893656.00874</c:v>
                </c:pt>
                <c:pt idx="1">
                  <c:v>3471535.7237500004</c:v>
                </c:pt>
                <c:pt idx="2">
                  <c:v>3952430.9090700001</c:v>
                </c:pt>
                <c:pt idx="3">
                  <c:v>3273541.187739999</c:v>
                </c:pt>
                <c:pt idx="4">
                  <c:v>4230373.9691200014</c:v>
                </c:pt>
                <c:pt idx="5">
                  <c:v>3818699.9124699994</c:v>
                </c:pt>
                <c:pt idx="6">
                  <c:v>3623157.2795199994</c:v>
                </c:pt>
                <c:pt idx="7">
                  <c:v>3648119.45958</c:v>
                </c:pt>
                <c:pt idx="8">
                  <c:v>3640888.9184400002</c:v>
                </c:pt>
                <c:pt idx="9">
                  <c:v>3642282.1759699997</c:v>
                </c:pt>
                <c:pt idx="10">
                  <c:v>3438564.3148199995</c:v>
                </c:pt>
                <c:pt idx="11">
                  <c:v>3766888.8679399993</c:v>
                </c:pt>
                <c:pt idx="12">
                  <c:v>3953367.666100001</c:v>
                </c:pt>
                <c:pt idx="13">
                  <c:v>3252833.7244300004</c:v>
                </c:pt>
                <c:pt idx="14">
                  <c:v>2854043.0816800003</c:v>
                </c:pt>
                <c:pt idx="15">
                  <c:v>1550181.4012300002</c:v>
                </c:pt>
                <c:pt idx="16">
                  <c:v>1257660.2700899998</c:v>
                </c:pt>
                <c:pt idx="17">
                  <c:v>1623949.2644900002</c:v>
                </c:pt>
                <c:pt idx="18">
                  <c:v>2135409.53254</c:v>
                </c:pt>
                <c:pt idx="19">
                  <c:v>2196164.7937499997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DA-4F59-B4CF-FF202CC7AA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665152"/>
        <c:axId val="1"/>
      </c:lineChart>
      <c:catAx>
        <c:axId val="34366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366515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'1.2.3'!$B$38</c:f>
              <c:strCache>
                <c:ptCount val="1"/>
                <c:pt idx="0">
                  <c:v>Total nacional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'1.2.3'!$C$37:$G$37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'1.2.3'!$C$38:$G$38</c:f>
              <c:numCache>
                <c:formatCode>#,##0.0</c:formatCode>
                <c:ptCount val="5"/>
                <c:pt idx="0">
                  <c:v>22.56</c:v>
                </c:pt>
                <c:pt idx="1">
                  <c:v>25.3</c:v>
                </c:pt>
                <c:pt idx="2">
                  <c:v>27.53</c:v>
                </c:pt>
                <c:pt idx="3">
                  <c:v>28.78</c:v>
                </c:pt>
                <c:pt idx="4">
                  <c:v>30.03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63-4460-A23F-AC7976D6F462}"/>
            </c:ext>
          </c:extLst>
        </c:ser>
        <c:ser>
          <c:idx val="1"/>
          <c:order val="1"/>
          <c:tx>
            <c:strRef>
              <c:f>'1.2.3'!$B$39</c:f>
              <c:strCache>
                <c:ptCount val="1"/>
                <c:pt idx="0">
                  <c:v>Madrid, Comunidad de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'1.2.3'!$C$37:$G$37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'1.2.3'!$C$39:$G$39</c:f>
              <c:numCache>
                <c:formatCode>#,##0.0</c:formatCode>
                <c:ptCount val="5"/>
                <c:pt idx="0">
                  <c:v>27.91</c:v>
                </c:pt>
                <c:pt idx="1">
                  <c:v>29.43</c:v>
                </c:pt>
                <c:pt idx="2">
                  <c:v>33.39</c:v>
                </c:pt>
                <c:pt idx="3">
                  <c:v>37.28</c:v>
                </c:pt>
                <c:pt idx="4">
                  <c:v>35.520000000000003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63-4460-A23F-AC7976D6F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0966568"/>
        <c:axId val="1"/>
      </c:lineChart>
      <c:catAx>
        <c:axId val="270966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2709665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200" b="1"/>
              <a:t>Importaciones y exportaciones</a:t>
            </a:r>
            <a:r>
              <a:rPr lang="es-ES" sz="1200" b="1" baseline="0"/>
              <a:t> de combustibles y aceites  derivados del petróleo o minerales</a:t>
            </a:r>
            <a:endParaRPr lang="es-ES" sz="1200" b="1"/>
          </a:p>
        </c:rich>
      </c:tx>
      <c:layout>
        <c:manualLayout>
          <c:xMode val="edge"/>
          <c:yMode val="edge"/>
          <c:x val="1.2814052287581697E-2"/>
          <c:y val="1.6288888888888887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'4.3.4'!$B$40</c:f>
              <c:strCache>
                <c:ptCount val="1"/>
                <c:pt idx="0">
                  <c:v>Exportaciones de combustibles y aceites de petróleo o de minerales (2710 )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'4.3.4'!$C$32:$V$33</c:f>
              <c:multiLvlStrCache>
                <c:ptCount val="20"/>
                <c:lvl>
                  <c:pt idx="0">
                    <c:v>Enero </c:v>
                  </c:pt>
                  <c:pt idx="1">
                    <c:v>Febrero </c:v>
                  </c:pt>
                  <c:pt idx="2">
                    <c:v>Marzo </c:v>
                  </c:pt>
                  <c:pt idx="3">
                    <c:v>Abril </c:v>
                  </c:pt>
                  <c:pt idx="4">
                    <c:v>Mayo </c:v>
                  </c:pt>
                  <c:pt idx="5">
                    <c:v>Junio </c:v>
                  </c:pt>
                  <c:pt idx="6">
                    <c:v>Julio </c:v>
                  </c:pt>
                  <c:pt idx="7">
                    <c:v>Agosto </c:v>
                  </c:pt>
                  <c:pt idx="8">
                    <c:v>Septiembre </c:v>
                  </c:pt>
                  <c:pt idx="9">
                    <c:v>Octubre </c:v>
                  </c:pt>
                  <c:pt idx="10">
                    <c:v>Noviembre </c:v>
                  </c:pt>
                  <c:pt idx="11">
                    <c:v>Diciembre </c:v>
                  </c:pt>
                  <c:pt idx="12">
                    <c:v>Enero </c:v>
                  </c:pt>
                  <c:pt idx="13">
                    <c:v>Febrero </c:v>
                  </c:pt>
                  <c:pt idx="14">
                    <c:v>Marzo </c:v>
                  </c:pt>
                  <c:pt idx="15">
                    <c:v>Abril </c:v>
                  </c:pt>
                  <c:pt idx="16">
                    <c:v>Mayo </c:v>
                  </c:pt>
                  <c:pt idx="17">
                    <c:v>Junio </c:v>
                  </c:pt>
                  <c:pt idx="18">
                    <c:v>Julio </c:v>
                  </c:pt>
                  <c:pt idx="19">
                    <c:v>Agosto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'4.3.4'!$C$40:$V$40</c:f>
              <c:numCache>
                <c:formatCode>#,##0</c:formatCode>
                <c:ptCount val="20"/>
                <c:pt idx="0">
                  <c:v>789183.97741000005</c:v>
                </c:pt>
                <c:pt idx="1">
                  <c:v>801446.38661999977</c:v>
                </c:pt>
                <c:pt idx="2">
                  <c:v>1282066.4348599999</c:v>
                </c:pt>
                <c:pt idx="3">
                  <c:v>1358162.3315400002</c:v>
                </c:pt>
                <c:pt idx="4">
                  <c:v>1283159.60268</c:v>
                </c:pt>
                <c:pt idx="5">
                  <c:v>1248176.7953800003</c:v>
                </c:pt>
                <c:pt idx="6">
                  <c:v>1243919.8028100003</c:v>
                </c:pt>
                <c:pt idx="7">
                  <c:v>1147770.5406899995</c:v>
                </c:pt>
                <c:pt idx="8">
                  <c:v>1228587.5934599999</c:v>
                </c:pt>
                <c:pt idx="9">
                  <c:v>1234380.7748799999</c:v>
                </c:pt>
                <c:pt idx="10">
                  <c:v>966077.31280999992</c:v>
                </c:pt>
                <c:pt idx="11">
                  <c:v>1299200.5462700003</c:v>
                </c:pt>
                <c:pt idx="12">
                  <c:v>1200258.91295</c:v>
                </c:pt>
                <c:pt idx="13">
                  <c:v>923351.35091999988</c:v>
                </c:pt>
                <c:pt idx="14">
                  <c:v>623877.77306999988</c:v>
                </c:pt>
                <c:pt idx="15">
                  <c:v>500890.62996999989</c:v>
                </c:pt>
                <c:pt idx="16">
                  <c:v>546071.89118999988</c:v>
                </c:pt>
                <c:pt idx="17">
                  <c:v>738014.06400999986</c:v>
                </c:pt>
                <c:pt idx="18">
                  <c:v>579812.12858999986</c:v>
                </c:pt>
                <c:pt idx="19">
                  <c:v>603434.11040999985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CF-4B10-9FCE-46692E23D649}"/>
            </c:ext>
          </c:extLst>
        </c:ser>
        <c:ser>
          <c:idx val="1"/>
          <c:order val="1"/>
          <c:tx>
            <c:strRef>
              <c:f>'4.3.4'!$B$43</c:f>
              <c:strCache>
                <c:ptCount val="1"/>
                <c:pt idx="0">
                  <c:v>Importaciones Netas de combustibles y aceites de petróleo o minerales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'4.3.4'!$C$32:$V$33</c:f>
              <c:multiLvlStrCache>
                <c:ptCount val="20"/>
                <c:lvl>
                  <c:pt idx="0">
                    <c:v>Enero </c:v>
                  </c:pt>
                  <c:pt idx="1">
                    <c:v>Febrero </c:v>
                  </c:pt>
                  <c:pt idx="2">
                    <c:v>Marzo </c:v>
                  </c:pt>
                  <c:pt idx="3">
                    <c:v>Abril </c:v>
                  </c:pt>
                  <c:pt idx="4">
                    <c:v>Mayo </c:v>
                  </c:pt>
                  <c:pt idx="5">
                    <c:v>Junio </c:v>
                  </c:pt>
                  <c:pt idx="6">
                    <c:v>Julio </c:v>
                  </c:pt>
                  <c:pt idx="7">
                    <c:v>Agosto </c:v>
                  </c:pt>
                  <c:pt idx="8">
                    <c:v>Septiembre </c:v>
                  </c:pt>
                  <c:pt idx="9">
                    <c:v>Octubre </c:v>
                  </c:pt>
                  <c:pt idx="10">
                    <c:v>Noviembre </c:v>
                  </c:pt>
                  <c:pt idx="11">
                    <c:v>Diciembre </c:v>
                  </c:pt>
                  <c:pt idx="12">
                    <c:v>Enero </c:v>
                  </c:pt>
                  <c:pt idx="13">
                    <c:v>Febrero </c:v>
                  </c:pt>
                  <c:pt idx="14">
                    <c:v>Marzo </c:v>
                  </c:pt>
                  <c:pt idx="15">
                    <c:v>Abril </c:v>
                  </c:pt>
                  <c:pt idx="16">
                    <c:v>Mayo </c:v>
                  </c:pt>
                  <c:pt idx="17">
                    <c:v>Junio </c:v>
                  </c:pt>
                  <c:pt idx="18">
                    <c:v>Julio </c:v>
                  </c:pt>
                  <c:pt idx="19">
                    <c:v>Agosto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'4.3.4'!$C$43:$V$43</c:f>
              <c:numCache>
                <c:formatCode>#,##0</c:formatCode>
                <c:ptCount val="20"/>
                <c:pt idx="0">
                  <c:v>2773448.1077000005</c:v>
                </c:pt>
                <c:pt idx="1">
                  <c:v>2386698.3159000007</c:v>
                </c:pt>
                <c:pt idx="2">
                  <c:v>2368778.3715300006</c:v>
                </c:pt>
                <c:pt idx="3">
                  <c:v>1674641.7478699996</c:v>
                </c:pt>
                <c:pt idx="4">
                  <c:v>2682650.4298700006</c:v>
                </c:pt>
                <c:pt idx="5">
                  <c:v>2378566.5846600002</c:v>
                </c:pt>
                <c:pt idx="6">
                  <c:v>2120539.3955499995</c:v>
                </c:pt>
                <c:pt idx="7">
                  <c:v>2313177.3752200007</c:v>
                </c:pt>
                <c:pt idx="8">
                  <c:v>2255091.5080399998</c:v>
                </c:pt>
                <c:pt idx="9">
                  <c:v>2224400.6833900004</c:v>
                </c:pt>
                <c:pt idx="10">
                  <c:v>2310298.6908799997</c:v>
                </c:pt>
                <c:pt idx="11">
                  <c:v>2263606.4072599993</c:v>
                </c:pt>
                <c:pt idx="12">
                  <c:v>2429850.9273300003</c:v>
                </c:pt>
                <c:pt idx="13">
                  <c:v>2141263.4788000006</c:v>
                </c:pt>
                <c:pt idx="14">
                  <c:v>2048548.4879900001</c:v>
                </c:pt>
                <c:pt idx="15">
                  <c:v>947788.5388900002</c:v>
                </c:pt>
                <c:pt idx="16">
                  <c:v>600583.23622999992</c:v>
                </c:pt>
                <c:pt idx="17">
                  <c:v>756071.85182000045</c:v>
                </c:pt>
                <c:pt idx="18">
                  <c:v>1384590.3138800003</c:v>
                </c:pt>
                <c:pt idx="19">
                  <c:v>1477246.0530900001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CF-4B10-9FCE-46692E23D649}"/>
            </c:ext>
          </c:extLst>
        </c:ser>
        <c:ser>
          <c:idx val="2"/>
          <c:order val="2"/>
          <c:tx>
            <c:strRef>
              <c:f>'4.3.4'!$B$36</c:f>
              <c:strCache>
                <c:ptCount val="1"/>
                <c:pt idx="0">
                  <c:v>Importaciones combustibles y aceites derivados de petróleo o de minerales (2709+2710+2711)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'4.3.4'!$C$36:$V$36</c:f>
              <c:numCache>
                <c:formatCode>#,##0</c:formatCode>
                <c:ptCount val="20"/>
                <c:pt idx="0">
                  <c:v>3562632.0851100003</c:v>
                </c:pt>
                <c:pt idx="1">
                  <c:v>3188144.7025200003</c:v>
                </c:pt>
                <c:pt idx="2">
                  <c:v>3650844.8063900005</c:v>
                </c:pt>
                <c:pt idx="3">
                  <c:v>3032804.0794099998</c:v>
                </c:pt>
                <c:pt idx="4">
                  <c:v>3965810.0325500006</c:v>
                </c:pt>
                <c:pt idx="5">
                  <c:v>3626743.3800400002</c:v>
                </c:pt>
                <c:pt idx="6">
                  <c:v>3364459.1983599998</c:v>
                </c:pt>
                <c:pt idx="7">
                  <c:v>3460947.9159100004</c:v>
                </c:pt>
                <c:pt idx="8">
                  <c:v>3483679.1014999999</c:v>
                </c:pt>
                <c:pt idx="9">
                  <c:v>3458781.4582700003</c:v>
                </c:pt>
                <c:pt idx="10">
                  <c:v>3276376.0036899997</c:v>
                </c:pt>
                <c:pt idx="11">
                  <c:v>3562806.9535299996</c:v>
                </c:pt>
                <c:pt idx="12">
                  <c:v>3630109.8402800006</c:v>
                </c:pt>
                <c:pt idx="13">
                  <c:v>3064614.8297200003</c:v>
                </c:pt>
                <c:pt idx="14">
                  <c:v>2672426.2610599999</c:v>
                </c:pt>
                <c:pt idx="15">
                  <c:v>1448679.1688600001</c:v>
                </c:pt>
                <c:pt idx="16">
                  <c:v>1146655.1274199998</c:v>
                </c:pt>
                <c:pt idx="17">
                  <c:v>1494085.9158300003</c:v>
                </c:pt>
                <c:pt idx="18">
                  <c:v>1964402.4424700001</c:v>
                </c:pt>
                <c:pt idx="19">
                  <c:v>2080680.1635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CF-4B10-9FCE-46692E23D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662200"/>
        <c:axId val="1"/>
      </c:lineChart>
      <c:catAx>
        <c:axId val="343662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366220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'4.3.5'!$B$38</c:f>
              <c:strCache>
                <c:ptCount val="1"/>
                <c:pt idx="0">
                  <c:v>Madrid, Comunidad de (escala izquierda)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'4.3.5'!$C$36:$F$36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cat>
          <c:val>
            <c:numRef>
              <c:f>'4.3.5'!$C$38:$F$38</c:f>
              <c:numCache>
                <c:formatCode>#,##0</c:formatCode>
                <c:ptCount val="4"/>
                <c:pt idx="0">
                  <c:v>2404984</c:v>
                </c:pt>
                <c:pt idx="1">
                  <c:v>2328829</c:v>
                </c:pt>
                <c:pt idx="2">
                  <c:v>2471956</c:v>
                </c:pt>
                <c:pt idx="3">
                  <c:v>2623515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C1-403F-896B-4E4FFCCB3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3675648"/>
        <c:axId val="1"/>
      </c:lineChart>
      <c:lineChart>
        <c:grouping val="standard"/>
        <c:varyColors val="0"/>
        <c:ser>
          <c:idx val="0"/>
          <c:order val="0"/>
          <c:tx>
            <c:strRef>
              <c:f>'4.3.5'!$B$37</c:f>
              <c:strCache>
                <c:ptCount val="1"/>
                <c:pt idx="0">
                  <c:v>Total nacional (escala derecha)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'4.3.5'!$C$36:$F$36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cat>
          <c:val>
            <c:numRef>
              <c:f>'4.3.5'!$C$37:$F$37</c:f>
              <c:numCache>
                <c:formatCode>#,##0</c:formatCode>
                <c:ptCount val="4"/>
                <c:pt idx="0">
                  <c:v>21328307</c:v>
                </c:pt>
                <c:pt idx="1">
                  <c:v>21646294</c:v>
                </c:pt>
                <c:pt idx="2">
                  <c:v>21878373</c:v>
                </c:pt>
                <c:pt idx="3">
                  <c:v>22515181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C1-403F-896B-4E4FFCCB3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34367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367564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'4.3.5'!$B$65</c:f>
              <c:strCache>
                <c:ptCount val="1"/>
                <c:pt idx="0">
                  <c:v>Total nacional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'4.3.5'!$C$36:$F$36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cat>
          <c:val>
            <c:numRef>
              <c:f>'4.3.5'!$C$65:$F$65</c:f>
              <c:numCache>
                <c:formatCode>0.0%</c:formatCode>
                <c:ptCount val="4"/>
                <c:pt idx="0">
                  <c:v>0.17808398950746537</c:v>
                </c:pt>
                <c:pt idx="1">
                  <c:v>0.1798342478393761</c:v>
                </c:pt>
                <c:pt idx="2">
                  <c:v>0.17488951303645842</c:v>
                </c:pt>
                <c:pt idx="3">
                  <c:v>0.18845911121034292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EB-45FF-8E0D-B3947AB27E50}"/>
            </c:ext>
          </c:extLst>
        </c:ser>
        <c:ser>
          <c:idx val="1"/>
          <c:order val="1"/>
          <c:tx>
            <c:strRef>
              <c:f>'4.3.5'!$B$66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'4.3.5'!$C$36:$F$36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cat>
          <c:val>
            <c:numRef>
              <c:f>'4.3.5'!$C$66:$F$66</c:f>
              <c:numCache>
                <c:formatCode>0.0%</c:formatCode>
                <c:ptCount val="4"/>
                <c:pt idx="0">
                  <c:v>0.15605966609341268</c:v>
                </c:pt>
                <c:pt idx="1">
                  <c:v>0.14999684390738866</c:v>
                </c:pt>
                <c:pt idx="2">
                  <c:v>0.15951416610975278</c:v>
                </c:pt>
                <c:pt idx="3">
                  <c:v>0.1599091295456668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EB-45FF-8E0D-B3947AB27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669744"/>
        <c:axId val="1"/>
      </c:lineChart>
      <c:catAx>
        <c:axId val="34366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366974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'4.3.7'!$C$37</c:f>
              <c:strCache>
                <c:ptCount val="1"/>
                <c:pt idx="0">
                  <c:v>Total nacional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'4.3.7'!$B$38:$B$41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cat>
          <c:val>
            <c:numRef>
              <c:f>'4.3.7'!$C$38:$C$41</c:f>
              <c:numCache>
                <c:formatCode>#,##0.0</c:formatCode>
                <c:ptCount val="4"/>
                <c:pt idx="0">
                  <c:v>459.1</c:v>
                </c:pt>
                <c:pt idx="1">
                  <c:v>466.4</c:v>
                </c:pt>
                <c:pt idx="2" formatCode="0.00">
                  <c:v>471</c:v>
                </c:pt>
                <c:pt idx="3" formatCode="#,##0">
                  <c:v>483.9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51-44A1-A265-8B2184952C0B}"/>
            </c:ext>
          </c:extLst>
        </c:ser>
        <c:ser>
          <c:idx val="1"/>
          <c:order val="1"/>
          <c:tx>
            <c:strRef>
              <c:f>'4.3.7'!$D$37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'4.3.7'!$B$38:$B$41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cat>
          <c:val>
            <c:numRef>
              <c:f>'4.3.7'!$D$38:$D$41</c:f>
              <c:numCache>
                <c:formatCode>#,##0.0</c:formatCode>
                <c:ptCount val="4"/>
                <c:pt idx="0">
                  <c:v>377.1</c:v>
                </c:pt>
                <c:pt idx="1">
                  <c:v>363.8</c:v>
                </c:pt>
                <c:pt idx="2" formatCode="0.00">
                  <c:v>383.5</c:v>
                </c:pt>
                <c:pt idx="3" formatCode="#,##0">
                  <c:v>403.3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51-44A1-A265-8B2184952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667120"/>
        <c:axId val="1"/>
      </c:lineChart>
      <c:catAx>
        <c:axId val="343667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366712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'4.3.7'!$C$37</c:f>
              <c:strCache>
                <c:ptCount val="1"/>
                <c:pt idx="0">
                  <c:v>Total nacional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'4.3.7'!$B$64:$B$67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cat>
          <c:val>
            <c:numRef>
              <c:f>'4.3.7'!$C$64:$C$67</c:f>
              <c:numCache>
                <c:formatCode>#,##0.0</c:formatCode>
                <c:ptCount val="4"/>
                <c:pt idx="0">
                  <c:v>21</c:v>
                </c:pt>
                <c:pt idx="1">
                  <c:v>21.7</c:v>
                </c:pt>
                <c:pt idx="2" formatCode="0.00">
                  <c:v>21.7</c:v>
                </c:pt>
                <c:pt idx="3" formatCode="#,##0">
                  <c:v>22.8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BE-4646-8E0D-553BF3AA9933}"/>
            </c:ext>
          </c:extLst>
        </c:ser>
        <c:ser>
          <c:idx val="1"/>
          <c:order val="1"/>
          <c:tx>
            <c:strRef>
              <c:f>'4.3.7'!$D$37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'4.3.7'!$B$64:$B$67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cat>
          <c:val>
            <c:numRef>
              <c:f>'4.3.7'!$D$64:$D$67</c:f>
              <c:numCache>
                <c:formatCode>#,##0.0</c:formatCode>
                <c:ptCount val="4"/>
                <c:pt idx="0">
                  <c:v>14</c:v>
                </c:pt>
                <c:pt idx="1">
                  <c:v>13.5</c:v>
                </c:pt>
                <c:pt idx="2" formatCode="0.00">
                  <c:v>13.7</c:v>
                </c:pt>
                <c:pt idx="3" formatCode="#,##0">
                  <c:v>15.3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BE-4646-8E0D-553BF3AA9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671712"/>
        <c:axId val="1"/>
      </c:lineChart>
      <c:catAx>
        <c:axId val="343671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36717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'5.1.2'!$C$30:$H$31</c:f>
              <c:multiLvlStrCache>
                <c:ptCount val="6"/>
                <c:lvl>
                  <c:pt idx="0">
                    <c:v>1T</c:v>
                  </c:pt>
                  <c:pt idx="1">
                    <c:v>2T</c:v>
                  </c:pt>
                  <c:pt idx="2">
                    <c:v>3T</c:v>
                  </c:pt>
                  <c:pt idx="3">
                    <c:v>4T</c:v>
                  </c:pt>
                  <c:pt idx="4">
                    <c:v>1T</c:v>
                  </c:pt>
                  <c:pt idx="5">
                    <c:v>2T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</c:lvl>
              </c:multiLvlStrCache>
            </c:multiLvlStrRef>
          </c:cat>
          <c:val>
            <c:numRef>
              <c:f>'5.1.2'!$C$32:$H$32</c:f>
              <c:numCache>
                <c:formatCode>#,##0</c:formatCode>
                <c:ptCount val="6"/>
                <c:pt idx="0">
                  <c:v>6061</c:v>
                </c:pt>
                <c:pt idx="1">
                  <c:v>6115</c:v>
                </c:pt>
                <c:pt idx="2">
                  <c:v>6070</c:v>
                </c:pt>
                <c:pt idx="3">
                  <c:v>6117</c:v>
                </c:pt>
                <c:pt idx="4">
                  <c:v>6055</c:v>
                </c:pt>
                <c:pt idx="5">
                  <c:v>6088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E2-4615-AE7B-E3B90E1C9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616608"/>
        <c:axId val="1"/>
      </c:lineChart>
      <c:catAx>
        <c:axId val="34361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3616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'5.1.3'!$B$34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multiLvlStrRef>
              <c:f>'5.1.3'!$C$31:$M$32</c:f>
              <c:multiLvlStrCache>
                <c:ptCount val="11"/>
                <c:lvl>
                  <c:pt idx="0">
                    <c:v>marzo</c:v>
                  </c:pt>
                  <c:pt idx="1">
                    <c:v>julio</c:v>
                  </c:pt>
                  <c:pt idx="2">
                    <c:v>octubre</c:v>
                  </c:pt>
                  <c:pt idx="3">
                    <c:v>diciembre</c:v>
                  </c:pt>
                  <c:pt idx="4">
                    <c:v>marzo</c:v>
                  </c:pt>
                  <c:pt idx="5">
                    <c:v>mayo</c:v>
                  </c:pt>
                  <c:pt idx="6">
                    <c:v>junio</c:v>
                  </c:pt>
                  <c:pt idx="7">
                    <c:v>julio</c:v>
                  </c:pt>
                  <c:pt idx="8">
                    <c:v>agosto</c:v>
                  </c:pt>
                  <c:pt idx="9">
                    <c:v>septiembre</c:v>
                  </c:pt>
                  <c:pt idx="10">
                    <c:v>octubre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</c:lvl>
              </c:multiLvlStrCache>
            </c:multiLvlStrRef>
          </c:cat>
          <c:val>
            <c:numRef>
              <c:f>'5.1.3'!$C$34:$M$34</c:f>
              <c:numCache>
                <c:formatCode>#,##0</c:formatCode>
                <c:ptCount val="11"/>
                <c:pt idx="0">
                  <c:v>3250897</c:v>
                </c:pt>
                <c:pt idx="1">
                  <c:v>3265011</c:v>
                </c:pt>
                <c:pt idx="2">
                  <c:v>3245722</c:v>
                </c:pt>
                <c:pt idx="3">
                  <c:v>3314130</c:v>
                </c:pt>
                <c:pt idx="4">
                  <c:v>3177701</c:v>
                </c:pt>
                <c:pt idx="5">
                  <c:v>3160493</c:v>
                </c:pt>
                <c:pt idx="6">
                  <c:v>3139719</c:v>
                </c:pt>
                <c:pt idx="7">
                  <c:v>3147739</c:v>
                </c:pt>
                <c:pt idx="8">
                  <c:v>3144260</c:v>
                </c:pt>
                <c:pt idx="9">
                  <c:v>3197532</c:v>
                </c:pt>
                <c:pt idx="10">
                  <c:v>3194573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09-4461-B0B1-56D76037F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3615952"/>
        <c:axId val="1"/>
      </c:lineChart>
      <c:lineChart>
        <c:grouping val="standard"/>
        <c:varyColors val="0"/>
        <c:ser>
          <c:idx val="0"/>
          <c:order val="0"/>
          <c:tx>
            <c:strRef>
              <c:f>'5.1.3'!$B$33</c:f>
              <c:strCache>
                <c:ptCount val="1"/>
                <c:pt idx="0">
                  <c:v>Actividades digitalización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multiLvlStrRef>
              <c:f>'5.1.3'!$C$31:$M$32</c:f>
              <c:multiLvlStrCache>
                <c:ptCount val="11"/>
                <c:lvl>
                  <c:pt idx="0">
                    <c:v>marzo</c:v>
                  </c:pt>
                  <c:pt idx="1">
                    <c:v>julio</c:v>
                  </c:pt>
                  <c:pt idx="2">
                    <c:v>octubre</c:v>
                  </c:pt>
                  <c:pt idx="3">
                    <c:v>diciembre</c:v>
                  </c:pt>
                  <c:pt idx="4">
                    <c:v>marzo</c:v>
                  </c:pt>
                  <c:pt idx="5">
                    <c:v>mayo</c:v>
                  </c:pt>
                  <c:pt idx="6">
                    <c:v>junio</c:v>
                  </c:pt>
                  <c:pt idx="7">
                    <c:v>julio</c:v>
                  </c:pt>
                  <c:pt idx="8">
                    <c:v>agosto</c:v>
                  </c:pt>
                  <c:pt idx="9">
                    <c:v>septiembre</c:v>
                  </c:pt>
                  <c:pt idx="10">
                    <c:v>octubre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</c:lvl>
              </c:multiLvlStrCache>
            </c:multiLvlStrRef>
          </c:cat>
          <c:val>
            <c:numRef>
              <c:f>'5.1.3'!$C$33:$M$33</c:f>
              <c:numCache>
                <c:formatCode>#,##0</c:formatCode>
                <c:ptCount val="11"/>
                <c:pt idx="0">
                  <c:v>211711</c:v>
                </c:pt>
                <c:pt idx="1">
                  <c:v>215425</c:v>
                </c:pt>
                <c:pt idx="2">
                  <c:v>215619</c:v>
                </c:pt>
                <c:pt idx="3">
                  <c:v>216330</c:v>
                </c:pt>
                <c:pt idx="4">
                  <c:v>214564</c:v>
                </c:pt>
                <c:pt idx="5">
                  <c:v>213749</c:v>
                </c:pt>
                <c:pt idx="6">
                  <c:v>213851</c:v>
                </c:pt>
                <c:pt idx="7">
                  <c:v>214514</c:v>
                </c:pt>
                <c:pt idx="8">
                  <c:v>215843</c:v>
                </c:pt>
                <c:pt idx="9">
                  <c:v>217761</c:v>
                </c:pt>
                <c:pt idx="10">
                  <c:v>217606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09-4461-B0B1-56D76037F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343615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361595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2.8391594362806561E-3"/>
          <c:y val="0.86311191870246984"/>
          <c:w val="0.96508166574719556"/>
          <c:h val="0.133668483747223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'5.1.4'!$B$31</c:f>
              <c:strCache>
                <c:ptCount val="1"/>
                <c:pt idx="0">
                  <c:v>Total actividades economía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'5.1.4'!$C$29:$H$29</c:f>
              <c:strCache>
                <c:ptCount val="6"/>
                <c:pt idx="0">
                  <c:v>2019T2</c:v>
                </c:pt>
                <c:pt idx="1">
                  <c:v>2019T3</c:v>
                </c:pt>
                <c:pt idx="2">
                  <c:v>2019T4</c:v>
                </c:pt>
                <c:pt idx="3">
                  <c:v>2020T1</c:v>
                </c:pt>
                <c:pt idx="4">
                  <c:v>2020T2</c:v>
                </c:pt>
                <c:pt idx="5">
                  <c:v>2020T3</c:v>
                </c:pt>
              </c:strCache>
            </c:strRef>
          </c:cat>
          <c:val>
            <c:numRef>
              <c:f>'5.1.4'!$C$31:$H$31</c:f>
              <c:numCache>
                <c:formatCode>#,##0</c:formatCode>
                <c:ptCount val="6"/>
                <c:pt idx="0">
                  <c:v>3093092.0999999819</c:v>
                </c:pt>
                <c:pt idx="1">
                  <c:v>3096153.4899999979</c:v>
                </c:pt>
                <c:pt idx="2">
                  <c:v>3174527.2700000023</c:v>
                </c:pt>
                <c:pt idx="3">
                  <c:v>3147004.6800000044</c:v>
                </c:pt>
                <c:pt idx="4">
                  <c:v>2962616.7999999993</c:v>
                </c:pt>
                <c:pt idx="5">
                  <c:v>3005326.7100000009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A9-4011-A5A6-7FFB06148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3613656"/>
        <c:axId val="1"/>
      </c:lineChart>
      <c:lineChart>
        <c:grouping val="standard"/>
        <c:varyColors val="0"/>
        <c:ser>
          <c:idx val="0"/>
          <c:order val="0"/>
          <c:tx>
            <c:strRef>
              <c:f>'5.1.4'!$B$30</c:f>
              <c:strCache>
                <c:ptCount val="1"/>
                <c:pt idx="0">
                  <c:v>Total actividades digitalización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'5.1.4'!$C$29:$H$29</c:f>
              <c:strCache>
                <c:ptCount val="6"/>
                <c:pt idx="0">
                  <c:v>2019T2</c:v>
                </c:pt>
                <c:pt idx="1">
                  <c:v>2019T3</c:v>
                </c:pt>
                <c:pt idx="2">
                  <c:v>2019T4</c:v>
                </c:pt>
                <c:pt idx="3">
                  <c:v>2020T1</c:v>
                </c:pt>
                <c:pt idx="4">
                  <c:v>2020T2</c:v>
                </c:pt>
                <c:pt idx="5">
                  <c:v>2020T3</c:v>
                </c:pt>
              </c:strCache>
            </c:strRef>
          </c:cat>
          <c:val>
            <c:numRef>
              <c:f>'5.1.4'!$C$30:$H$30</c:f>
              <c:numCache>
                <c:formatCode>#,##0</c:formatCode>
                <c:ptCount val="6"/>
                <c:pt idx="0">
                  <c:v>226317.91000000009</c:v>
                </c:pt>
                <c:pt idx="1">
                  <c:v>216062.73</c:v>
                </c:pt>
                <c:pt idx="2">
                  <c:v>224929.22</c:v>
                </c:pt>
                <c:pt idx="3">
                  <c:v>214339.60999999996</c:v>
                </c:pt>
                <c:pt idx="4">
                  <c:v>214493.51000000007</c:v>
                </c:pt>
                <c:pt idx="5">
                  <c:v>202897.99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A9-4011-A5A6-7FFB06148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343613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361365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'5.1.5'!$B$39</c:f>
              <c:strCache>
                <c:ptCount val="1"/>
                <c:pt idx="0">
                  <c:v>Exportaciones actividades digitalización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'5.1.5'!$C$37:$V$38</c:f>
              <c:multiLvlStrCache>
                <c:ptCount val="20"/>
                <c:lvl>
                  <c:pt idx="0">
                    <c:v>Enero </c:v>
                  </c:pt>
                  <c:pt idx="1">
                    <c:v>Febrero </c:v>
                  </c:pt>
                  <c:pt idx="2">
                    <c:v>Marzo </c:v>
                  </c:pt>
                  <c:pt idx="3">
                    <c:v>Abril </c:v>
                  </c:pt>
                  <c:pt idx="4">
                    <c:v>Mayo </c:v>
                  </c:pt>
                  <c:pt idx="5">
                    <c:v>Junio </c:v>
                  </c:pt>
                  <c:pt idx="6">
                    <c:v>Julio </c:v>
                  </c:pt>
                  <c:pt idx="7">
                    <c:v>Agosto </c:v>
                  </c:pt>
                  <c:pt idx="8">
                    <c:v>Septiembre </c:v>
                  </c:pt>
                  <c:pt idx="9">
                    <c:v>Octubre </c:v>
                  </c:pt>
                  <c:pt idx="10">
                    <c:v>Noviembre </c:v>
                  </c:pt>
                  <c:pt idx="11">
                    <c:v>Diciembre </c:v>
                  </c:pt>
                  <c:pt idx="12">
                    <c:v>Enero </c:v>
                  </c:pt>
                  <c:pt idx="13">
                    <c:v>Febrero </c:v>
                  </c:pt>
                  <c:pt idx="14">
                    <c:v>Marzo </c:v>
                  </c:pt>
                  <c:pt idx="15">
                    <c:v>Abril </c:v>
                  </c:pt>
                  <c:pt idx="16">
                    <c:v>Mayo </c:v>
                  </c:pt>
                  <c:pt idx="17">
                    <c:v>Junio </c:v>
                  </c:pt>
                  <c:pt idx="18">
                    <c:v>Julio </c:v>
                  </c:pt>
                  <c:pt idx="19">
                    <c:v>Agosto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'5.1.5'!$C$39:$V$39</c:f>
              <c:numCache>
                <c:formatCode>#,##0</c:formatCode>
                <c:ptCount val="20"/>
                <c:pt idx="0">
                  <c:v>46228.711920000009</c:v>
                </c:pt>
                <c:pt idx="1">
                  <c:v>45399.403309999994</c:v>
                </c:pt>
                <c:pt idx="2">
                  <c:v>49435.214499999965</c:v>
                </c:pt>
                <c:pt idx="3">
                  <c:v>48995.22299999994</c:v>
                </c:pt>
                <c:pt idx="4">
                  <c:v>50680.238960000068</c:v>
                </c:pt>
                <c:pt idx="5">
                  <c:v>45599.957770000015</c:v>
                </c:pt>
                <c:pt idx="6">
                  <c:v>42766.515830000011</c:v>
                </c:pt>
                <c:pt idx="7">
                  <c:v>46994.682879999986</c:v>
                </c:pt>
                <c:pt idx="8">
                  <c:v>53172.594989999991</c:v>
                </c:pt>
                <c:pt idx="9">
                  <c:v>65219.837949999986</c:v>
                </c:pt>
                <c:pt idx="10">
                  <c:v>70444.907450000028</c:v>
                </c:pt>
                <c:pt idx="11">
                  <c:v>60122.393050000021</c:v>
                </c:pt>
                <c:pt idx="12">
                  <c:v>54910.739999999983</c:v>
                </c:pt>
                <c:pt idx="13">
                  <c:v>49820.014229999986</c:v>
                </c:pt>
                <c:pt idx="14">
                  <c:v>45937.56893999999</c:v>
                </c:pt>
                <c:pt idx="15">
                  <c:v>45171.077399999966</c:v>
                </c:pt>
                <c:pt idx="16">
                  <c:v>54444.342599999974</c:v>
                </c:pt>
                <c:pt idx="17">
                  <c:v>58942.697350000031</c:v>
                </c:pt>
                <c:pt idx="18">
                  <c:v>53579.14673</c:v>
                </c:pt>
                <c:pt idx="19">
                  <c:v>50626.989059999964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80-4214-AAAA-1C534A0B7026}"/>
            </c:ext>
          </c:extLst>
        </c:ser>
        <c:ser>
          <c:idx val="1"/>
          <c:order val="1"/>
          <c:tx>
            <c:strRef>
              <c:f>'5.1.5'!$B$40</c:f>
              <c:strCache>
                <c:ptCount val="1"/>
                <c:pt idx="0">
                  <c:v>Importaciones actividades digitalización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'5.1.5'!$C$37:$V$38</c:f>
              <c:multiLvlStrCache>
                <c:ptCount val="20"/>
                <c:lvl>
                  <c:pt idx="0">
                    <c:v>Enero </c:v>
                  </c:pt>
                  <c:pt idx="1">
                    <c:v>Febrero </c:v>
                  </c:pt>
                  <c:pt idx="2">
                    <c:v>Marzo </c:v>
                  </c:pt>
                  <c:pt idx="3">
                    <c:v>Abril </c:v>
                  </c:pt>
                  <c:pt idx="4">
                    <c:v>Mayo </c:v>
                  </c:pt>
                  <c:pt idx="5">
                    <c:v>Junio </c:v>
                  </c:pt>
                  <c:pt idx="6">
                    <c:v>Julio </c:v>
                  </c:pt>
                  <c:pt idx="7">
                    <c:v>Agosto </c:v>
                  </c:pt>
                  <c:pt idx="8">
                    <c:v>Septiembre </c:v>
                  </c:pt>
                  <c:pt idx="9">
                    <c:v>Octubre </c:v>
                  </c:pt>
                  <c:pt idx="10">
                    <c:v>Noviembre </c:v>
                  </c:pt>
                  <c:pt idx="11">
                    <c:v>Diciembre </c:v>
                  </c:pt>
                  <c:pt idx="12">
                    <c:v>Enero </c:v>
                  </c:pt>
                  <c:pt idx="13">
                    <c:v>Febrero </c:v>
                  </c:pt>
                  <c:pt idx="14">
                    <c:v>Marzo </c:v>
                  </c:pt>
                  <c:pt idx="15">
                    <c:v>Abril </c:v>
                  </c:pt>
                  <c:pt idx="16">
                    <c:v>Mayo </c:v>
                  </c:pt>
                  <c:pt idx="17">
                    <c:v>Junio </c:v>
                  </c:pt>
                  <c:pt idx="18">
                    <c:v>Julio </c:v>
                  </c:pt>
                  <c:pt idx="19">
                    <c:v>Agosto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'5.1.5'!$C$40:$V$40</c:f>
              <c:numCache>
                <c:formatCode>#,##0</c:formatCode>
                <c:ptCount val="20"/>
                <c:pt idx="0">
                  <c:v>290395.65453000017</c:v>
                </c:pt>
                <c:pt idx="1">
                  <c:v>221102.81588000004</c:v>
                </c:pt>
                <c:pt idx="2">
                  <c:v>222122.64147999982</c:v>
                </c:pt>
                <c:pt idx="3">
                  <c:v>233458.84298000002</c:v>
                </c:pt>
                <c:pt idx="4">
                  <c:v>192715.02384999994</c:v>
                </c:pt>
                <c:pt idx="5">
                  <c:v>217732.48804999993</c:v>
                </c:pt>
                <c:pt idx="6">
                  <c:v>230306.23518999992</c:v>
                </c:pt>
                <c:pt idx="7">
                  <c:v>209666.97855999993</c:v>
                </c:pt>
                <c:pt idx="8">
                  <c:v>253548.64745999983</c:v>
                </c:pt>
                <c:pt idx="9">
                  <c:v>355783.40550000011</c:v>
                </c:pt>
                <c:pt idx="10">
                  <c:v>335902.71581999969</c:v>
                </c:pt>
                <c:pt idx="11">
                  <c:v>325357.78447999974</c:v>
                </c:pt>
                <c:pt idx="12">
                  <c:v>242621.30111000006</c:v>
                </c:pt>
                <c:pt idx="13">
                  <c:v>172200.30188999986</c:v>
                </c:pt>
                <c:pt idx="14">
                  <c:v>273046.16147999995</c:v>
                </c:pt>
                <c:pt idx="15">
                  <c:v>207912.18923000002</c:v>
                </c:pt>
                <c:pt idx="16">
                  <c:v>225874.52748000002</c:v>
                </c:pt>
                <c:pt idx="17">
                  <c:v>274619.63590000005</c:v>
                </c:pt>
                <c:pt idx="18">
                  <c:v>326661.69992000028</c:v>
                </c:pt>
                <c:pt idx="19">
                  <c:v>299395.49533999979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80-4214-AAAA-1C534A0B7026}"/>
            </c:ext>
          </c:extLst>
        </c:ser>
        <c:ser>
          <c:idx val="2"/>
          <c:order val="2"/>
          <c:tx>
            <c:strRef>
              <c:f>'5.1.5'!$B$41</c:f>
              <c:strCache>
                <c:ptCount val="1"/>
                <c:pt idx="0">
                  <c:v>Saldo actividades digitalización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'5.1.5'!$C$37:$V$38</c:f>
              <c:multiLvlStrCache>
                <c:ptCount val="20"/>
                <c:lvl>
                  <c:pt idx="0">
                    <c:v>Enero </c:v>
                  </c:pt>
                  <c:pt idx="1">
                    <c:v>Febrero </c:v>
                  </c:pt>
                  <c:pt idx="2">
                    <c:v>Marzo </c:v>
                  </c:pt>
                  <c:pt idx="3">
                    <c:v>Abril </c:v>
                  </c:pt>
                  <c:pt idx="4">
                    <c:v>Mayo </c:v>
                  </c:pt>
                  <c:pt idx="5">
                    <c:v>Junio </c:v>
                  </c:pt>
                  <c:pt idx="6">
                    <c:v>Julio </c:v>
                  </c:pt>
                  <c:pt idx="7">
                    <c:v>Agosto </c:v>
                  </c:pt>
                  <c:pt idx="8">
                    <c:v>Septiembre </c:v>
                  </c:pt>
                  <c:pt idx="9">
                    <c:v>Octubre </c:v>
                  </c:pt>
                  <c:pt idx="10">
                    <c:v>Noviembre </c:v>
                  </c:pt>
                  <c:pt idx="11">
                    <c:v>Diciembre </c:v>
                  </c:pt>
                  <c:pt idx="12">
                    <c:v>Enero </c:v>
                  </c:pt>
                  <c:pt idx="13">
                    <c:v>Febrero </c:v>
                  </c:pt>
                  <c:pt idx="14">
                    <c:v>Marzo </c:v>
                  </c:pt>
                  <c:pt idx="15">
                    <c:v>Abril </c:v>
                  </c:pt>
                  <c:pt idx="16">
                    <c:v>Mayo </c:v>
                  </c:pt>
                  <c:pt idx="17">
                    <c:v>Junio </c:v>
                  </c:pt>
                  <c:pt idx="18">
                    <c:v>Julio </c:v>
                  </c:pt>
                  <c:pt idx="19">
                    <c:v>Agosto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'5.1.5'!$C$41:$V$41</c:f>
              <c:numCache>
                <c:formatCode>#,##0</c:formatCode>
                <c:ptCount val="20"/>
                <c:pt idx="0">
                  <c:v>-244166.94261000017</c:v>
                </c:pt>
                <c:pt idx="1">
                  <c:v>-175703.41257000004</c:v>
                </c:pt>
                <c:pt idx="2">
                  <c:v>-172687.42697999984</c:v>
                </c:pt>
                <c:pt idx="3">
                  <c:v>-184463.61998000008</c:v>
                </c:pt>
                <c:pt idx="4">
                  <c:v>-142034.78488999986</c:v>
                </c:pt>
                <c:pt idx="5">
                  <c:v>-172132.53027999992</c:v>
                </c:pt>
                <c:pt idx="6">
                  <c:v>-187539.7193599999</c:v>
                </c:pt>
                <c:pt idx="7">
                  <c:v>-162672.29567999995</c:v>
                </c:pt>
                <c:pt idx="8">
                  <c:v>-200376.05246999985</c:v>
                </c:pt>
                <c:pt idx="9">
                  <c:v>-290563.56755000015</c:v>
                </c:pt>
                <c:pt idx="10">
                  <c:v>-265457.80836999964</c:v>
                </c:pt>
                <c:pt idx="11">
                  <c:v>-265235.39142999973</c:v>
                </c:pt>
                <c:pt idx="12">
                  <c:v>-187710.56111000007</c:v>
                </c:pt>
                <c:pt idx="13">
                  <c:v>-122380.28765999987</c:v>
                </c:pt>
                <c:pt idx="14">
                  <c:v>-227108.59253999995</c:v>
                </c:pt>
                <c:pt idx="15">
                  <c:v>-162741.11183000007</c:v>
                </c:pt>
                <c:pt idx="16">
                  <c:v>-171430.18488000004</c:v>
                </c:pt>
                <c:pt idx="17">
                  <c:v>-215676.93855000002</c:v>
                </c:pt>
                <c:pt idx="18">
                  <c:v>-273082.5531900003</c:v>
                </c:pt>
                <c:pt idx="19">
                  <c:v>-248768.50627999983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80-4214-AAAA-1C534A0B7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641040"/>
        <c:axId val="1"/>
      </c:lineChart>
      <c:catAx>
        <c:axId val="34464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46410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'5.1.5'!$B$46</c:f>
              <c:strCache>
                <c:ptCount val="1"/>
                <c:pt idx="0">
                  <c:v>Exportaciones actividades digitalización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'5.1.5'!$O$38:$V$38</c:f>
              <c:strCache>
                <c:ptCount val="8"/>
                <c:pt idx="0">
                  <c:v>Enero </c:v>
                </c:pt>
                <c:pt idx="1">
                  <c:v>Febrero </c:v>
                </c:pt>
                <c:pt idx="2">
                  <c:v>Marzo </c:v>
                </c:pt>
                <c:pt idx="3">
                  <c:v>Abril </c:v>
                </c:pt>
                <c:pt idx="4">
                  <c:v>Mayo </c:v>
                </c:pt>
                <c:pt idx="5">
                  <c:v>Junio </c:v>
                </c:pt>
                <c:pt idx="6">
                  <c:v>Julio </c:v>
                </c:pt>
                <c:pt idx="7">
                  <c:v>Agosto </c:v>
                </c:pt>
              </c:strCache>
            </c:strRef>
          </c:cat>
          <c:val>
            <c:numRef>
              <c:f>'5.1.5'!$C$46:$J$46</c:f>
              <c:numCache>
                <c:formatCode>0.0</c:formatCode>
                <c:ptCount val="8"/>
                <c:pt idx="0">
                  <c:v>18.780596991377241</c:v>
                </c:pt>
                <c:pt idx="1">
                  <c:v>9.7371564331249196</c:v>
                </c:pt>
                <c:pt idx="2">
                  <c:v>-7.0752106476648908</c:v>
                </c:pt>
                <c:pt idx="3">
                  <c:v>-7.8051396969863349</c:v>
                </c:pt>
                <c:pt idx="4">
                  <c:v>7.4271623757945697</c:v>
                </c:pt>
                <c:pt idx="5">
                  <c:v>29.260420913762637</c:v>
                </c:pt>
                <c:pt idx="6">
                  <c:v>25.282936171328469</c:v>
                </c:pt>
                <c:pt idx="7">
                  <c:v>7.7291854256682644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D5-407C-ADCC-6DE7D0B96D92}"/>
            </c:ext>
          </c:extLst>
        </c:ser>
        <c:ser>
          <c:idx val="1"/>
          <c:order val="1"/>
          <c:tx>
            <c:strRef>
              <c:f>'5.1.5'!$B$47</c:f>
              <c:strCache>
                <c:ptCount val="1"/>
                <c:pt idx="0">
                  <c:v>Importaciones actividades digitalización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'5.1.5'!$O$38:$V$38</c:f>
              <c:strCache>
                <c:ptCount val="8"/>
                <c:pt idx="0">
                  <c:v>Enero </c:v>
                </c:pt>
                <c:pt idx="1">
                  <c:v>Febrero </c:v>
                </c:pt>
                <c:pt idx="2">
                  <c:v>Marzo </c:v>
                </c:pt>
                <c:pt idx="3">
                  <c:v>Abril </c:v>
                </c:pt>
                <c:pt idx="4">
                  <c:v>Mayo </c:v>
                </c:pt>
                <c:pt idx="5">
                  <c:v>Junio </c:v>
                </c:pt>
                <c:pt idx="6">
                  <c:v>Julio </c:v>
                </c:pt>
                <c:pt idx="7">
                  <c:v>Agosto </c:v>
                </c:pt>
              </c:strCache>
            </c:strRef>
          </c:cat>
          <c:val>
            <c:numRef>
              <c:f>'5.1.5'!$C$47:$J$47</c:f>
              <c:numCache>
                <c:formatCode>0.0</c:formatCode>
                <c:ptCount val="8"/>
                <c:pt idx="0">
                  <c:v>-16.451469804987955</c:v>
                </c:pt>
                <c:pt idx="1">
                  <c:v>-22.117544634321266</c:v>
                </c:pt>
                <c:pt idx="2">
                  <c:v>22.925857382524125</c:v>
                </c:pt>
                <c:pt idx="3">
                  <c:v>-10.942679841940507</c:v>
                </c:pt>
                <c:pt idx="4">
                  <c:v>17.206496394287264</c:v>
                </c:pt>
                <c:pt idx="5">
                  <c:v>26.127082990452301</c:v>
                </c:pt>
                <c:pt idx="6">
                  <c:v>41.837974838374755</c:v>
                </c:pt>
                <c:pt idx="7">
                  <c:v>42.795731305071705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D5-407C-ADCC-6DE7D0B96D92}"/>
            </c:ext>
          </c:extLst>
        </c:ser>
        <c:ser>
          <c:idx val="2"/>
          <c:order val="2"/>
          <c:tx>
            <c:strRef>
              <c:f>'5.1.5'!$B$48</c:f>
              <c:strCache>
                <c:ptCount val="1"/>
                <c:pt idx="0">
                  <c:v>Saldo actividades digitalización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'5.1.5'!$O$38:$V$38</c:f>
              <c:strCache>
                <c:ptCount val="8"/>
                <c:pt idx="0">
                  <c:v>Enero </c:v>
                </c:pt>
                <c:pt idx="1">
                  <c:v>Febrero </c:v>
                </c:pt>
                <c:pt idx="2">
                  <c:v>Marzo </c:v>
                </c:pt>
                <c:pt idx="3">
                  <c:v>Abril </c:v>
                </c:pt>
                <c:pt idx="4">
                  <c:v>Mayo </c:v>
                </c:pt>
                <c:pt idx="5">
                  <c:v>Junio </c:v>
                </c:pt>
                <c:pt idx="6">
                  <c:v>Julio </c:v>
                </c:pt>
                <c:pt idx="7">
                  <c:v>Agosto </c:v>
                </c:pt>
              </c:strCache>
            </c:strRef>
          </c:cat>
          <c:val>
            <c:numRef>
              <c:f>'5.1.5'!$C$48:$J$48</c:f>
              <c:numCache>
                <c:formatCode>0.0</c:formatCode>
                <c:ptCount val="8"/>
                <c:pt idx="0">
                  <c:v>-23.122041377311273</c:v>
                </c:pt>
                <c:pt idx="1">
                  <c:v>-30.348371798843861</c:v>
                </c:pt>
                <c:pt idx="2">
                  <c:v>31.51426048307675</c:v>
                </c:pt>
                <c:pt idx="3">
                  <c:v>-11.776039173662106</c:v>
                </c:pt>
                <c:pt idx="4">
                  <c:v>20.69591615375467</c:v>
                </c:pt>
                <c:pt idx="5">
                  <c:v>25.297024449224356</c:v>
                </c:pt>
                <c:pt idx="6">
                  <c:v>45.613182168515991</c:v>
                </c:pt>
                <c:pt idx="7">
                  <c:v>52.926166831359922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D5-407C-ADCC-6DE7D0B96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645960"/>
        <c:axId val="1"/>
      </c:lineChart>
      <c:catAx>
        <c:axId val="344645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464596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'1.3.1'!$B$21</c:f>
              <c:strCache>
                <c:ptCount val="1"/>
                <c:pt idx="0">
                  <c:v>Total nacional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'1.3.1'!$C$20:$G$20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'1.3.1'!$C$21:$G$21</c:f>
              <c:numCache>
                <c:formatCode>#,##0.0</c:formatCode>
                <c:ptCount val="5"/>
                <c:pt idx="0">
                  <c:v>78.7</c:v>
                </c:pt>
                <c:pt idx="1">
                  <c:v>81.900000000000006</c:v>
                </c:pt>
                <c:pt idx="2">
                  <c:v>83.4</c:v>
                </c:pt>
                <c:pt idx="3">
                  <c:v>86.4</c:v>
                </c:pt>
                <c:pt idx="4">
                  <c:v>91.4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8F-401E-A52D-EFEFBB3B473C}"/>
            </c:ext>
          </c:extLst>
        </c:ser>
        <c:ser>
          <c:idx val="1"/>
          <c:order val="1"/>
          <c:tx>
            <c:strRef>
              <c:f>'1.3.1'!$B$22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'1.3.1'!$C$20:$G$20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'1.3.1'!$C$22:$G$22</c:f>
              <c:numCache>
                <c:formatCode>#,##0.0</c:formatCode>
                <c:ptCount val="5"/>
                <c:pt idx="0">
                  <c:v>86.4</c:v>
                </c:pt>
                <c:pt idx="1">
                  <c:v>88.3</c:v>
                </c:pt>
                <c:pt idx="2">
                  <c:v>88.9</c:v>
                </c:pt>
                <c:pt idx="3">
                  <c:v>91.5</c:v>
                </c:pt>
                <c:pt idx="4">
                  <c:v>94.5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8F-401E-A52D-EFEFBB3B4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0970832"/>
        <c:axId val="1"/>
      </c:lineChart>
      <c:catAx>
        <c:axId val="270970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27097083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'5.2.2'!$C$23:$H$24</c:f>
              <c:multiLvlStrCache>
                <c:ptCount val="6"/>
                <c:lvl>
                  <c:pt idx="0">
                    <c:v>1T</c:v>
                  </c:pt>
                  <c:pt idx="1">
                    <c:v>2T</c:v>
                  </c:pt>
                  <c:pt idx="2">
                    <c:v>3T</c:v>
                  </c:pt>
                  <c:pt idx="3">
                    <c:v>4T</c:v>
                  </c:pt>
                  <c:pt idx="4">
                    <c:v>1T</c:v>
                  </c:pt>
                  <c:pt idx="5">
                    <c:v>2T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</c:lvl>
              </c:multiLvlStrCache>
            </c:multiLvlStrRef>
          </c:cat>
          <c:val>
            <c:numRef>
              <c:f>'5.2.2'!$C$25:$H$25</c:f>
              <c:numCache>
                <c:formatCode>#,##0</c:formatCode>
                <c:ptCount val="6"/>
                <c:pt idx="0">
                  <c:v>1199</c:v>
                </c:pt>
                <c:pt idx="1">
                  <c:v>1205</c:v>
                </c:pt>
                <c:pt idx="2">
                  <c:v>1183</c:v>
                </c:pt>
                <c:pt idx="3">
                  <c:v>1190</c:v>
                </c:pt>
                <c:pt idx="4">
                  <c:v>1165</c:v>
                </c:pt>
                <c:pt idx="5">
                  <c:v>1162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F8-4F75-804E-0528B4E62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650224"/>
        <c:axId val="1"/>
      </c:lineChart>
      <c:catAx>
        <c:axId val="344650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4650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'5.2.3'!$B$27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multiLvlStrRef>
              <c:f>'5.2.3'!$C$24:$M$25</c:f>
              <c:multiLvlStrCache>
                <c:ptCount val="11"/>
                <c:lvl>
                  <c:pt idx="0">
                    <c:v>marzo</c:v>
                  </c:pt>
                  <c:pt idx="1">
                    <c:v>julio</c:v>
                  </c:pt>
                  <c:pt idx="2">
                    <c:v>octubre</c:v>
                  </c:pt>
                  <c:pt idx="3">
                    <c:v>diciembre</c:v>
                  </c:pt>
                  <c:pt idx="4">
                    <c:v>marzo</c:v>
                  </c:pt>
                  <c:pt idx="5">
                    <c:v>mayo</c:v>
                  </c:pt>
                  <c:pt idx="6">
                    <c:v>junio</c:v>
                  </c:pt>
                  <c:pt idx="7">
                    <c:v>julio</c:v>
                  </c:pt>
                  <c:pt idx="8">
                    <c:v>agosto</c:v>
                  </c:pt>
                  <c:pt idx="9">
                    <c:v>septiembre</c:v>
                  </c:pt>
                  <c:pt idx="10">
                    <c:v>octubre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</c:lvl>
              </c:multiLvlStrCache>
            </c:multiLvlStrRef>
          </c:cat>
          <c:val>
            <c:numRef>
              <c:f>'5.2.3'!$C$27:$M$27</c:f>
              <c:numCache>
                <c:formatCode>#,##0</c:formatCode>
                <c:ptCount val="11"/>
                <c:pt idx="0">
                  <c:v>3250897</c:v>
                </c:pt>
                <c:pt idx="1">
                  <c:v>3265011</c:v>
                </c:pt>
                <c:pt idx="2">
                  <c:v>3245722</c:v>
                </c:pt>
                <c:pt idx="3">
                  <c:v>3314130</c:v>
                </c:pt>
                <c:pt idx="4">
                  <c:v>3177701</c:v>
                </c:pt>
                <c:pt idx="5">
                  <c:v>3160493</c:v>
                </c:pt>
                <c:pt idx="6">
                  <c:v>3139719</c:v>
                </c:pt>
                <c:pt idx="7">
                  <c:v>3147739</c:v>
                </c:pt>
                <c:pt idx="8">
                  <c:v>3144260</c:v>
                </c:pt>
                <c:pt idx="9">
                  <c:v>3197532</c:v>
                </c:pt>
                <c:pt idx="10">
                  <c:v>3194573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B4-492E-850C-3BAB48401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654488"/>
        <c:axId val="1"/>
      </c:lineChart>
      <c:lineChart>
        <c:grouping val="standard"/>
        <c:varyColors val="0"/>
        <c:ser>
          <c:idx val="0"/>
          <c:order val="0"/>
          <c:tx>
            <c:strRef>
              <c:f>'5.2.3'!$B$26</c:f>
              <c:strCache>
                <c:ptCount val="1"/>
                <c:pt idx="0">
                  <c:v>Actividades I+D+i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multiLvlStrRef>
              <c:f>'5.2.3'!$C$24:$M$25</c:f>
              <c:multiLvlStrCache>
                <c:ptCount val="11"/>
                <c:lvl>
                  <c:pt idx="0">
                    <c:v>marzo</c:v>
                  </c:pt>
                  <c:pt idx="1">
                    <c:v>julio</c:v>
                  </c:pt>
                  <c:pt idx="2">
                    <c:v>octubre</c:v>
                  </c:pt>
                  <c:pt idx="3">
                    <c:v>diciembre</c:v>
                  </c:pt>
                  <c:pt idx="4">
                    <c:v>marzo</c:v>
                  </c:pt>
                  <c:pt idx="5">
                    <c:v>mayo</c:v>
                  </c:pt>
                  <c:pt idx="6">
                    <c:v>junio</c:v>
                  </c:pt>
                  <c:pt idx="7">
                    <c:v>julio</c:v>
                  </c:pt>
                  <c:pt idx="8">
                    <c:v>agosto</c:v>
                  </c:pt>
                  <c:pt idx="9">
                    <c:v>septiembre</c:v>
                  </c:pt>
                  <c:pt idx="10">
                    <c:v>octubre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</c:lvl>
              </c:multiLvlStrCache>
            </c:multiLvlStrRef>
          </c:cat>
          <c:val>
            <c:numRef>
              <c:f>'5.2.3'!$C$26:$M$26</c:f>
              <c:numCache>
                <c:formatCode>#,##0</c:formatCode>
                <c:ptCount val="11"/>
                <c:pt idx="0">
                  <c:v>30308</c:v>
                </c:pt>
                <c:pt idx="1">
                  <c:v>30640</c:v>
                </c:pt>
                <c:pt idx="2">
                  <c:v>30447</c:v>
                </c:pt>
                <c:pt idx="3">
                  <c:v>31131</c:v>
                </c:pt>
                <c:pt idx="4">
                  <c:v>30697</c:v>
                </c:pt>
                <c:pt idx="5">
                  <c:v>30873</c:v>
                </c:pt>
                <c:pt idx="6">
                  <c:v>30772</c:v>
                </c:pt>
                <c:pt idx="7">
                  <c:v>30932</c:v>
                </c:pt>
                <c:pt idx="8">
                  <c:v>30803</c:v>
                </c:pt>
                <c:pt idx="9">
                  <c:v>30983</c:v>
                </c:pt>
                <c:pt idx="10">
                  <c:v>30968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B4-492E-850C-3BAB48401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344654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465448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'5.2.4'!$B$24</c:f>
              <c:strCache>
                <c:ptCount val="1"/>
                <c:pt idx="0">
                  <c:v>Total actividades economía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'5.2.4'!$C$22:$H$22</c:f>
              <c:strCache>
                <c:ptCount val="6"/>
                <c:pt idx="0">
                  <c:v>2019T2</c:v>
                </c:pt>
                <c:pt idx="1">
                  <c:v>2019T3</c:v>
                </c:pt>
                <c:pt idx="2">
                  <c:v>2019T4</c:v>
                </c:pt>
                <c:pt idx="3">
                  <c:v>2020T1</c:v>
                </c:pt>
                <c:pt idx="4">
                  <c:v>2020T2</c:v>
                </c:pt>
                <c:pt idx="5">
                  <c:v>2020T3</c:v>
                </c:pt>
              </c:strCache>
            </c:strRef>
          </c:cat>
          <c:val>
            <c:numRef>
              <c:f>'5.2.4'!$C$24:$H$24</c:f>
              <c:numCache>
                <c:formatCode>#,##0</c:formatCode>
                <c:ptCount val="6"/>
                <c:pt idx="0">
                  <c:v>3093092.0999999819</c:v>
                </c:pt>
                <c:pt idx="1">
                  <c:v>3096153.4899999979</c:v>
                </c:pt>
                <c:pt idx="2">
                  <c:v>3174527.2700000023</c:v>
                </c:pt>
                <c:pt idx="3">
                  <c:v>3147004.6800000044</c:v>
                </c:pt>
                <c:pt idx="4">
                  <c:v>2962616.7999999993</c:v>
                </c:pt>
                <c:pt idx="5">
                  <c:v>3005326.7100000009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C8-451C-A06E-7860472DA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660064"/>
        <c:axId val="1"/>
      </c:lineChart>
      <c:lineChart>
        <c:grouping val="standard"/>
        <c:varyColors val="0"/>
        <c:ser>
          <c:idx val="0"/>
          <c:order val="0"/>
          <c:tx>
            <c:strRef>
              <c:f>'5.2.4'!$B$23</c:f>
              <c:strCache>
                <c:ptCount val="1"/>
                <c:pt idx="0">
                  <c:v>Total actividades I+D+i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'5.2.4'!$C$22:$H$22</c:f>
              <c:strCache>
                <c:ptCount val="6"/>
                <c:pt idx="0">
                  <c:v>2019T2</c:v>
                </c:pt>
                <c:pt idx="1">
                  <c:v>2019T3</c:v>
                </c:pt>
                <c:pt idx="2">
                  <c:v>2019T4</c:v>
                </c:pt>
                <c:pt idx="3">
                  <c:v>2020T1</c:v>
                </c:pt>
                <c:pt idx="4">
                  <c:v>2020T2</c:v>
                </c:pt>
                <c:pt idx="5">
                  <c:v>2020T3</c:v>
                </c:pt>
              </c:strCache>
            </c:strRef>
          </c:cat>
          <c:val>
            <c:numRef>
              <c:f>'5.2.4'!$C$23:$H$23</c:f>
              <c:numCache>
                <c:formatCode>#,##0</c:formatCode>
                <c:ptCount val="6"/>
                <c:pt idx="0">
                  <c:v>24577.75</c:v>
                </c:pt>
                <c:pt idx="1">
                  <c:v>20593.699999999997</c:v>
                </c:pt>
                <c:pt idx="2">
                  <c:v>21725.440000000002</c:v>
                </c:pt>
                <c:pt idx="3">
                  <c:v>27246.04</c:v>
                </c:pt>
                <c:pt idx="4">
                  <c:v>26513.309999999998</c:v>
                </c:pt>
                <c:pt idx="5">
                  <c:v>25323.519999999997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C8-451C-A06E-7860472DA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34466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46600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marker>
            <c:symbol val="none"/>
          </c:marker>
          <c:cat>
            <c:multiLvlStrRef>
              <c:f>'5.3.2'!$C$26:$H$27</c:f>
              <c:multiLvlStrCache>
                <c:ptCount val="6"/>
                <c:lvl>
                  <c:pt idx="0">
                    <c:v>1T</c:v>
                  </c:pt>
                  <c:pt idx="1">
                    <c:v>2T</c:v>
                  </c:pt>
                  <c:pt idx="2">
                    <c:v>3T</c:v>
                  </c:pt>
                  <c:pt idx="3">
                    <c:v>4T</c:v>
                  </c:pt>
                  <c:pt idx="4">
                    <c:v>1T</c:v>
                  </c:pt>
                  <c:pt idx="5">
                    <c:v>2T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</c:lvl>
              </c:multiLvlStrCache>
            </c:multiLvlStrRef>
          </c:cat>
          <c:val>
            <c:numRef>
              <c:f>'5.3.2'!$C$28:$H$28</c:f>
              <c:numCache>
                <c:formatCode>#,##0</c:formatCode>
                <c:ptCount val="6"/>
                <c:pt idx="0">
                  <c:v>7115</c:v>
                </c:pt>
                <c:pt idx="1">
                  <c:v>7142</c:v>
                </c:pt>
                <c:pt idx="2">
                  <c:v>7121</c:v>
                </c:pt>
                <c:pt idx="3">
                  <c:v>7208</c:v>
                </c:pt>
                <c:pt idx="4">
                  <c:v>6989</c:v>
                </c:pt>
                <c:pt idx="5">
                  <c:v>6947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2B-4126-96E3-14980319B014}"/>
            </c:ext>
          </c:extLst>
        </c:ser>
        <c:ser>
          <c:idx val="0"/>
          <c:order val="1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'5.3.2'!$C$26:$H$27</c:f>
              <c:multiLvlStrCache>
                <c:ptCount val="6"/>
                <c:lvl>
                  <c:pt idx="0">
                    <c:v>1T</c:v>
                  </c:pt>
                  <c:pt idx="1">
                    <c:v>2T</c:v>
                  </c:pt>
                  <c:pt idx="2">
                    <c:v>3T</c:v>
                  </c:pt>
                  <c:pt idx="3">
                    <c:v>4T</c:v>
                  </c:pt>
                  <c:pt idx="4">
                    <c:v>1T</c:v>
                  </c:pt>
                  <c:pt idx="5">
                    <c:v>2T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</c:lvl>
              </c:multiLvlStrCache>
            </c:multiLvlStrRef>
          </c:cat>
          <c:val>
            <c:numRef>
              <c:f>'5.3.2'!$C$28:$H$28</c:f>
              <c:numCache>
                <c:formatCode>#,##0</c:formatCode>
                <c:ptCount val="6"/>
                <c:pt idx="0">
                  <c:v>7115</c:v>
                </c:pt>
                <c:pt idx="1">
                  <c:v>7142</c:v>
                </c:pt>
                <c:pt idx="2">
                  <c:v>7121</c:v>
                </c:pt>
                <c:pt idx="3">
                  <c:v>7208</c:v>
                </c:pt>
                <c:pt idx="4">
                  <c:v>6989</c:v>
                </c:pt>
                <c:pt idx="5">
                  <c:v>6947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2B-4126-96E3-14980319B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653504"/>
        <c:axId val="1"/>
      </c:lineChart>
      <c:catAx>
        <c:axId val="344653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4653504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'5.3.3'!$B$30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multiLvlStrRef>
              <c:f>'5.3.3'!$C$27:$M$28</c:f>
              <c:multiLvlStrCache>
                <c:ptCount val="11"/>
                <c:lvl>
                  <c:pt idx="0">
                    <c:v>marzo</c:v>
                  </c:pt>
                  <c:pt idx="1">
                    <c:v>julio</c:v>
                  </c:pt>
                  <c:pt idx="2">
                    <c:v>octubre</c:v>
                  </c:pt>
                  <c:pt idx="3">
                    <c:v>diciembre</c:v>
                  </c:pt>
                  <c:pt idx="4">
                    <c:v>marzo</c:v>
                  </c:pt>
                  <c:pt idx="5">
                    <c:v>mayo</c:v>
                  </c:pt>
                  <c:pt idx="6">
                    <c:v>junio</c:v>
                  </c:pt>
                  <c:pt idx="7">
                    <c:v>julio</c:v>
                  </c:pt>
                  <c:pt idx="8">
                    <c:v>agosto</c:v>
                  </c:pt>
                  <c:pt idx="9">
                    <c:v>septiembre</c:v>
                  </c:pt>
                  <c:pt idx="10">
                    <c:v>octubre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</c:lvl>
              </c:multiLvlStrCache>
            </c:multiLvlStrRef>
          </c:cat>
          <c:val>
            <c:numRef>
              <c:f>'5.3.3'!$C$30:$M$30</c:f>
              <c:numCache>
                <c:formatCode>#,##0</c:formatCode>
                <c:ptCount val="11"/>
                <c:pt idx="0">
                  <c:v>3250897</c:v>
                </c:pt>
                <c:pt idx="1">
                  <c:v>3265011</c:v>
                </c:pt>
                <c:pt idx="2">
                  <c:v>3245722</c:v>
                </c:pt>
                <c:pt idx="3">
                  <c:v>3314130</c:v>
                </c:pt>
                <c:pt idx="4">
                  <c:v>3177701</c:v>
                </c:pt>
                <c:pt idx="5">
                  <c:v>3160493</c:v>
                </c:pt>
                <c:pt idx="6">
                  <c:v>3139719</c:v>
                </c:pt>
                <c:pt idx="7">
                  <c:v>3147739</c:v>
                </c:pt>
                <c:pt idx="8">
                  <c:v>3144260</c:v>
                </c:pt>
                <c:pt idx="9">
                  <c:v>3197532</c:v>
                </c:pt>
                <c:pt idx="10">
                  <c:v>3194573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E0-47EB-8CC2-F789D6B05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666952"/>
        <c:axId val="1"/>
      </c:lineChart>
      <c:lineChart>
        <c:grouping val="standard"/>
        <c:varyColors val="0"/>
        <c:ser>
          <c:idx val="0"/>
          <c:order val="0"/>
          <c:tx>
            <c:strRef>
              <c:f>'5.3.3'!$B$29</c:f>
              <c:strCache>
                <c:ptCount val="1"/>
                <c:pt idx="0">
                  <c:v>Actividades Sanidad y cuidados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multiLvlStrRef>
              <c:f>'5.3.3'!$C$27:$M$28</c:f>
              <c:multiLvlStrCache>
                <c:ptCount val="11"/>
                <c:lvl>
                  <c:pt idx="0">
                    <c:v>marzo</c:v>
                  </c:pt>
                  <c:pt idx="1">
                    <c:v>julio</c:v>
                  </c:pt>
                  <c:pt idx="2">
                    <c:v>octubre</c:v>
                  </c:pt>
                  <c:pt idx="3">
                    <c:v>diciembre</c:v>
                  </c:pt>
                  <c:pt idx="4">
                    <c:v>marzo</c:v>
                  </c:pt>
                  <c:pt idx="5">
                    <c:v>mayo</c:v>
                  </c:pt>
                  <c:pt idx="6">
                    <c:v>junio</c:v>
                  </c:pt>
                  <c:pt idx="7">
                    <c:v>julio</c:v>
                  </c:pt>
                  <c:pt idx="8">
                    <c:v>agosto</c:v>
                  </c:pt>
                  <c:pt idx="9">
                    <c:v>septiembre</c:v>
                  </c:pt>
                  <c:pt idx="10">
                    <c:v>octubre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</c:lvl>
              </c:multiLvlStrCache>
            </c:multiLvlStrRef>
          </c:cat>
          <c:val>
            <c:numRef>
              <c:f>'5.3.3'!$C$29:$M$29</c:f>
              <c:numCache>
                <c:formatCode>#,##0</c:formatCode>
                <c:ptCount val="11"/>
                <c:pt idx="0">
                  <c:v>217597</c:v>
                </c:pt>
                <c:pt idx="1">
                  <c:v>219664</c:v>
                </c:pt>
                <c:pt idx="2">
                  <c:v>218217</c:v>
                </c:pt>
                <c:pt idx="3">
                  <c:v>222390</c:v>
                </c:pt>
                <c:pt idx="4">
                  <c:v>225334</c:v>
                </c:pt>
                <c:pt idx="5">
                  <c:v>220446</c:v>
                </c:pt>
                <c:pt idx="6">
                  <c:v>220338</c:v>
                </c:pt>
                <c:pt idx="7">
                  <c:v>226591</c:v>
                </c:pt>
                <c:pt idx="8">
                  <c:v>226333</c:v>
                </c:pt>
                <c:pt idx="9">
                  <c:v>226890</c:v>
                </c:pt>
                <c:pt idx="10">
                  <c:v>226926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E0-47EB-8CC2-F789D6B05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344666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466695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'5.3.4'!$B$27</c:f>
              <c:strCache>
                <c:ptCount val="1"/>
                <c:pt idx="0">
                  <c:v>Total actividades economía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'5.3.4'!$C$25:$H$25</c:f>
              <c:strCache>
                <c:ptCount val="6"/>
                <c:pt idx="0">
                  <c:v>2019T2</c:v>
                </c:pt>
                <c:pt idx="1">
                  <c:v>2019T3</c:v>
                </c:pt>
                <c:pt idx="2">
                  <c:v>2019T4</c:v>
                </c:pt>
                <c:pt idx="3">
                  <c:v>2020T1</c:v>
                </c:pt>
                <c:pt idx="4">
                  <c:v>2020T2</c:v>
                </c:pt>
                <c:pt idx="5">
                  <c:v>2020T3</c:v>
                </c:pt>
              </c:strCache>
            </c:strRef>
          </c:cat>
          <c:val>
            <c:numRef>
              <c:f>'5.3.4'!$C$27:$H$27</c:f>
              <c:numCache>
                <c:formatCode>#,##0</c:formatCode>
                <c:ptCount val="6"/>
                <c:pt idx="0">
                  <c:v>3093092.0999999819</c:v>
                </c:pt>
                <c:pt idx="1">
                  <c:v>3096153.4899999979</c:v>
                </c:pt>
                <c:pt idx="2">
                  <c:v>3174527.2700000023</c:v>
                </c:pt>
                <c:pt idx="3">
                  <c:v>3147004.6800000044</c:v>
                </c:pt>
                <c:pt idx="4">
                  <c:v>2962616.7999999993</c:v>
                </c:pt>
                <c:pt idx="5">
                  <c:v>3005326.7100000009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EC-412D-8FD4-4ED7884FF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668264"/>
        <c:axId val="1"/>
      </c:lineChart>
      <c:lineChart>
        <c:grouping val="standard"/>
        <c:varyColors val="0"/>
        <c:ser>
          <c:idx val="0"/>
          <c:order val="0"/>
          <c:tx>
            <c:strRef>
              <c:f>'5.3.4'!$B$26</c:f>
              <c:strCache>
                <c:ptCount val="1"/>
                <c:pt idx="0">
                  <c:v>Total actividades sanidad y cuidados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'5.3.4'!$C$25:$H$25</c:f>
              <c:strCache>
                <c:ptCount val="6"/>
                <c:pt idx="0">
                  <c:v>2019T2</c:v>
                </c:pt>
                <c:pt idx="1">
                  <c:v>2019T3</c:v>
                </c:pt>
                <c:pt idx="2">
                  <c:v>2019T4</c:v>
                </c:pt>
                <c:pt idx="3">
                  <c:v>2020T1</c:v>
                </c:pt>
                <c:pt idx="4">
                  <c:v>2020T2</c:v>
                </c:pt>
                <c:pt idx="5">
                  <c:v>2020T3</c:v>
                </c:pt>
              </c:strCache>
            </c:strRef>
          </c:cat>
          <c:val>
            <c:numRef>
              <c:f>'5.3.4'!$C$26:$H$26</c:f>
              <c:numCache>
                <c:formatCode>#,##0</c:formatCode>
                <c:ptCount val="6"/>
                <c:pt idx="0">
                  <c:v>216533.25</c:v>
                </c:pt>
                <c:pt idx="1">
                  <c:v>232754.66000000003</c:v>
                </c:pt>
                <c:pt idx="2">
                  <c:v>248733.27999999994</c:v>
                </c:pt>
                <c:pt idx="3">
                  <c:v>254879.80000000005</c:v>
                </c:pt>
                <c:pt idx="4">
                  <c:v>252482.26</c:v>
                </c:pt>
                <c:pt idx="5">
                  <c:v>269733.76999999996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EC-412D-8FD4-4ED7884FF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344668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46682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'5.3.5'!$B$36</c:f>
              <c:strCache>
                <c:ptCount val="1"/>
                <c:pt idx="0">
                  <c:v>Exportaciones actividades sanidad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'5.3.5'!$C$34:$V$35</c:f>
              <c:multiLvlStrCache>
                <c:ptCount val="20"/>
                <c:lvl>
                  <c:pt idx="0">
                    <c:v>Enero </c:v>
                  </c:pt>
                  <c:pt idx="1">
                    <c:v>Febrero </c:v>
                  </c:pt>
                  <c:pt idx="2">
                    <c:v>Marzo </c:v>
                  </c:pt>
                  <c:pt idx="3">
                    <c:v>Abril </c:v>
                  </c:pt>
                  <c:pt idx="4">
                    <c:v>Mayo </c:v>
                  </c:pt>
                  <c:pt idx="5">
                    <c:v>Junio </c:v>
                  </c:pt>
                  <c:pt idx="6">
                    <c:v>Julio </c:v>
                  </c:pt>
                  <c:pt idx="7">
                    <c:v>Agosto </c:v>
                  </c:pt>
                  <c:pt idx="8">
                    <c:v>Septiembre </c:v>
                  </c:pt>
                  <c:pt idx="9">
                    <c:v>Octubre </c:v>
                  </c:pt>
                  <c:pt idx="10">
                    <c:v>Noviembre </c:v>
                  </c:pt>
                  <c:pt idx="11">
                    <c:v>Diciembre </c:v>
                  </c:pt>
                  <c:pt idx="12">
                    <c:v>Enero </c:v>
                  </c:pt>
                  <c:pt idx="13">
                    <c:v>Febrero </c:v>
                  </c:pt>
                  <c:pt idx="14">
                    <c:v>Marzo </c:v>
                  </c:pt>
                  <c:pt idx="15">
                    <c:v>Abril </c:v>
                  </c:pt>
                  <c:pt idx="16">
                    <c:v>Mayo </c:v>
                  </c:pt>
                  <c:pt idx="17">
                    <c:v>Junio </c:v>
                  </c:pt>
                  <c:pt idx="18">
                    <c:v>Julio </c:v>
                  </c:pt>
                  <c:pt idx="19">
                    <c:v>Agosto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'5.3.5'!$C$36:$V$36</c:f>
              <c:numCache>
                <c:formatCode>#,##0</c:formatCode>
                <c:ptCount val="20"/>
                <c:pt idx="0">
                  <c:v>319639.25648999994</c:v>
                </c:pt>
                <c:pt idx="1">
                  <c:v>339236.8238700002</c:v>
                </c:pt>
                <c:pt idx="2">
                  <c:v>365961.05604000023</c:v>
                </c:pt>
                <c:pt idx="3">
                  <c:v>270552.5417799998</c:v>
                </c:pt>
                <c:pt idx="4">
                  <c:v>308595.30276999983</c:v>
                </c:pt>
                <c:pt idx="5">
                  <c:v>372037.04556000023</c:v>
                </c:pt>
                <c:pt idx="6">
                  <c:v>413102.89325999998</c:v>
                </c:pt>
                <c:pt idx="7">
                  <c:v>259629.25570999988</c:v>
                </c:pt>
                <c:pt idx="8">
                  <c:v>328155.11781000014</c:v>
                </c:pt>
                <c:pt idx="9">
                  <c:v>441074.07096000004</c:v>
                </c:pt>
                <c:pt idx="10">
                  <c:v>333367.90012999997</c:v>
                </c:pt>
                <c:pt idx="11">
                  <c:v>329251.98784000007</c:v>
                </c:pt>
                <c:pt idx="12">
                  <c:v>324259.27104999998</c:v>
                </c:pt>
                <c:pt idx="13">
                  <c:v>297065.88930000004</c:v>
                </c:pt>
                <c:pt idx="14">
                  <c:v>391012.95977999992</c:v>
                </c:pt>
                <c:pt idx="15">
                  <c:v>339039.18894999987</c:v>
                </c:pt>
                <c:pt idx="16">
                  <c:v>377147.45206000004</c:v>
                </c:pt>
                <c:pt idx="17">
                  <c:v>427819.65256999992</c:v>
                </c:pt>
                <c:pt idx="18">
                  <c:v>495953.84691000049</c:v>
                </c:pt>
                <c:pt idx="19">
                  <c:v>271931.15723000013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5B-4A97-AD54-EA5DCDADB755}"/>
            </c:ext>
          </c:extLst>
        </c:ser>
        <c:ser>
          <c:idx val="1"/>
          <c:order val="1"/>
          <c:tx>
            <c:strRef>
              <c:f>'5.3.5'!$B$37</c:f>
              <c:strCache>
                <c:ptCount val="1"/>
                <c:pt idx="0">
                  <c:v>Importaciones actividades sanidad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'5.3.5'!$C$34:$V$35</c:f>
              <c:multiLvlStrCache>
                <c:ptCount val="20"/>
                <c:lvl>
                  <c:pt idx="0">
                    <c:v>Enero </c:v>
                  </c:pt>
                  <c:pt idx="1">
                    <c:v>Febrero </c:v>
                  </c:pt>
                  <c:pt idx="2">
                    <c:v>Marzo </c:v>
                  </c:pt>
                  <c:pt idx="3">
                    <c:v>Abril </c:v>
                  </c:pt>
                  <c:pt idx="4">
                    <c:v>Mayo </c:v>
                  </c:pt>
                  <c:pt idx="5">
                    <c:v>Junio </c:v>
                  </c:pt>
                  <c:pt idx="6">
                    <c:v>Julio </c:v>
                  </c:pt>
                  <c:pt idx="7">
                    <c:v>Agosto </c:v>
                  </c:pt>
                  <c:pt idx="8">
                    <c:v>Septiembre </c:v>
                  </c:pt>
                  <c:pt idx="9">
                    <c:v>Octubre </c:v>
                  </c:pt>
                  <c:pt idx="10">
                    <c:v>Noviembre </c:v>
                  </c:pt>
                  <c:pt idx="11">
                    <c:v>Diciembre </c:v>
                  </c:pt>
                  <c:pt idx="12">
                    <c:v>Enero </c:v>
                  </c:pt>
                  <c:pt idx="13">
                    <c:v>Febrero </c:v>
                  </c:pt>
                  <c:pt idx="14">
                    <c:v>Marzo </c:v>
                  </c:pt>
                  <c:pt idx="15">
                    <c:v>Abril </c:v>
                  </c:pt>
                  <c:pt idx="16">
                    <c:v>Mayo </c:v>
                  </c:pt>
                  <c:pt idx="17">
                    <c:v>Junio </c:v>
                  </c:pt>
                  <c:pt idx="18">
                    <c:v>Julio </c:v>
                  </c:pt>
                  <c:pt idx="19">
                    <c:v>Agosto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'5.3.5'!$C$37:$V$37</c:f>
              <c:numCache>
                <c:formatCode>#,##0</c:formatCode>
                <c:ptCount val="20"/>
                <c:pt idx="0">
                  <c:v>668858.66674000025</c:v>
                </c:pt>
                <c:pt idx="1">
                  <c:v>665687.05443999986</c:v>
                </c:pt>
                <c:pt idx="2">
                  <c:v>650386.55872000009</c:v>
                </c:pt>
                <c:pt idx="3">
                  <c:v>641847.76859999972</c:v>
                </c:pt>
                <c:pt idx="4">
                  <c:v>607683.56700000039</c:v>
                </c:pt>
                <c:pt idx="5">
                  <c:v>740206.06304000027</c:v>
                </c:pt>
                <c:pt idx="6">
                  <c:v>694630.25599999982</c:v>
                </c:pt>
                <c:pt idx="7">
                  <c:v>699923.58024000004</c:v>
                </c:pt>
                <c:pt idx="8">
                  <c:v>652078.79774999968</c:v>
                </c:pt>
                <c:pt idx="9">
                  <c:v>887809.22008999891</c:v>
                </c:pt>
                <c:pt idx="10">
                  <c:v>706618.4243000003</c:v>
                </c:pt>
                <c:pt idx="11">
                  <c:v>765364.38237999997</c:v>
                </c:pt>
                <c:pt idx="12">
                  <c:v>692855.07701999985</c:v>
                </c:pt>
                <c:pt idx="13">
                  <c:v>748219.32845999964</c:v>
                </c:pt>
                <c:pt idx="14">
                  <c:v>931577.3592600004</c:v>
                </c:pt>
                <c:pt idx="15">
                  <c:v>721973.80656999978</c:v>
                </c:pt>
                <c:pt idx="16">
                  <c:v>845079.77144999965</c:v>
                </c:pt>
                <c:pt idx="17">
                  <c:v>963108.54905000003</c:v>
                </c:pt>
                <c:pt idx="18">
                  <c:v>748408.47949000017</c:v>
                </c:pt>
                <c:pt idx="19">
                  <c:v>598133.81998999976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5B-4A97-AD54-EA5DCDADB755}"/>
            </c:ext>
          </c:extLst>
        </c:ser>
        <c:ser>
          <c:idx val="2"/>
          <c:order val="2"/>
          <c:tx>
            <c:strRef>
              <c:f>'5.3.5'!$B$38</c:f>
              <c:strCache>
                <c:ptCount val="1"/>
                <c:pt idx="0">
                  <c:v>Saldo actividades sanidad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'5.3.5'!$C$34:$V$35</c:f>
              <c:multiLvlStrCache>
                <c:ptCount val="20"/>
                <c:lvl>
                  <c:pt idx="0">
                    <c:v>Enero </c:v>
                  </c:pt>
                  <c:pt idx="1">
                    <c:v>Febrero </c:v>
                  </c:pt>
                  <c:pt idx="2">
                    <c:v>Marzo </c:v>
                  </c:pt>
                  <c:pt idx="3">
                    <c:v>Abril </c:v>
                  </c:pt>
                  <c:pt idx="4">
                    <c:v>Mayo </c:v>
                  </c:pt>
                  <c:pt idx="5">
                    <c:v>Junio </c:v>
                  </c:pt>
                  <c:pt idx="6">
                    <c:v>Julio </c:v>
                  </c:pt>
                  <c:pt idx="7">
                    <c:v>Agosto </c:v>
                  </c:pt>
                  <c:pt idx="8">
                    <c:v>Septiembre </c:v>
                  </c:pt>
                  <c:pt idx="9">
                    <c:v>Octubre </c:v>
                  </c:pt>
                  <c:pt idx="10">
                    <c:v>Noviembre </c:v>
                  </c:pt>
                  <c:pt idx="11">
                    <c:v>Diciembre </c:v>
                  </c:pt>
                  <c:pt idx="12">
                    <c:v>Enero </c:v>
                  </c:pt>
                  <c:pt idx="13">
                    <c:v>Febrero </c:v>
                  </c:pt>
                  <c:pt idx="14">
                    <c:v>Marzo </c:v>
                  </c:pt>
                  <c:pt idx="15">
                    <c:v>Abril </c:v>
                  </c:pt>
                  <c:pt idx="16">
                    <c:v>Mayo </c:v>
                  </c:pt>
                  <c:pt idx="17">
                    <c:v>Junio </c:v>
                  </c:pt>
                  <c:pt idx="18">
                    <c:v>Julio </c:v>
                  </c:pt>
                  <c:pt idx="19">
                    <c:v>Agosto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'5.3.5'!$C$38:$V$38</c:f>
              <c:numCache>
                <c:formatCode>#,##0_ ;\-#,##0\ </c:formatCode>
                <c:ptCount val="20"/>
                <c:pt idx="0">
                  <c:v>-349219.41025000031</c:v>
                </c:pt>
                <c:pt idx="1">
                  <c:v>-326450.23056999967</c:v>
                </c:pt>
                <c:pt idx="2">
                  <c:v>-284425.50267999986</c:v>
                </c:pt>
                <c:pt idx="3">
                  <c:v>-371295.22681999992</c:v>
                </c:pt>
                <c:pt idx="4">
                  <c:v>-299088.26423000055</c:v>
                </c:pt>
                <c:pt idx="5">
                  <c:v>-368169.01748000004</c:v>
                </c:pt>
                <c:pt idx="6">
                  <c:v>-281527.36273999984</c:v>
                </c:pt>
                <c:pt idx="7">
                  <c:v>-440294.32453000016</c:v>
                </c:pt>
                <c:pt idx="8">
                  <c:v>-323923.67993999954</c:v>
                </c:pt>
                <c:pt idx="9">
                  <c:v>-446735.14912999887</c:v>
                </c:pt>
                <c:pt idx="10">
                  <c:v>-373250.52417000034</c:v>
                </c:pt>
                <c:pt idx="11">
                  <c:v>-436112.39453999989</c:v>
                </c:pt>
                <c:pt idx="12">
                  <c:v>-368595.80596999987</c:v>
                </c:pt>
                <c:pt idx="13">
                  <c:v>-451153.4391599996</c:v>
                </c:pt>
                <c:pt idx="14">
                  <c:v>-540564.39948000049</c:v>
                </c:pt>
                <c:pt idx="15">
                  <c:v>-382934.61761999992</c:v>
                </c:pt>
                <c:pt idx="16">
                  <c:v>-467932.31938999961</c:v>
                </c:pt>
                <c:pt idx="17">
                  <c:v>-535288.89648000011</c:v>
                </c:pt>
                <c:pt idx="18">
                  <c:v>-252454.63257999968</c:v>
                </c:pt>
                <c:pt idx="19">
                  <c:v>-326202.66275999963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5B-4A97-AD54-EA5DCDADB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669576"/>
        <c:axId val="1"/>
      </c:lineChart>
      <c:catAx>
        <c:axId val="344669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46695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'5.3.5'!$B$42</c:f>
              <c:strCache>
                <c:ptCount val="1"/>
                <c:pt idx="0">
                  <c:v>Exportaciones sanidad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'5.3.5'!$O$35:$V$35</c:f>
              <c:strCache>
                <c:ptCount val="8"/>
                <c:pt idx="0">
                  <c:v>Enero </c:v>
                </c:pt>
                <c:pt idx="1">
                  <c:v>Febrero </c:v>
                </c:pt>
                <c:pt idx="2">
                  <c:v>Marzo </c:v>
                </c:pt>
                <c:pt idx="3">
                  <c:v>Abril </c:v>
                </c:pt>
                <c:pt idx="4">
                  <c:v>Mayo </c:v>
                </c:pt>
                <c:pt idx="5">
                  <c:v>Junio </c:v>
                </c:pt>
                <c:pt idx="6">
                  <c:v>Julio </c:v>
                </c:pt>
                <c:pt idx="7">
                  <c:v>Agosto </c:v>
                </c:pt>
              </c:strCache>
            </c:strRef>
          </c:cat>
          <c:val>
            <c:numRef>
              <c:f>'5.3.5'!$C$42:$J$42</c:f>
              <c:numCache>
                <c:formatCode>0.0</c:formatCode>
                <c:ptCount val="8"/>
                <c:pt idx="0">
                  <c:v>1.4453839652654112</c:v>
                </c:pt>
                <c:pt idx="1">
                  <c:v>-12.431119384067982</c:v>
                </c:pt>
                <c:pt idx="2">
                  <c:v>6.8455108341532034</c:v>
                </c:pt>
                <c:pt idx="3">
                  <c:v>25.313621790214075</c:v>
                </c:pt>
                <c:pt idx="4">
                  <c:v>22.214255588035645</c:v>
                </c:pt>
                <c:pt idx="5">
                  <c:v>14.993831306781344</c:v>
                </c:pt>
                <c:pt idx="6">
                  <c:v>20.055766977612407</c:v>
                </c:pt>
                <c:pt idx="7">
                  <c:v>4.7382570528728083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72-4D18-AE47-B2390D50C18C}"/>
            </c:ext>
          </c:extLst>
        </c:ser>
        <c:ser>
          <c:idx val="1"/>
          <c:order val="1"/>
          <c:tx>
            <c:strRef>
              <c:f>'5.3.5'!$B$43</c:f>
              <c:strCache>
                <c:ptCount val="1"/>
                <c:pt idx="0">
                  <c:v>Importaciones sanidad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'5.3.5'!$O$35:$V$35</c:f>
              <c:strCache>
                <c:ptCount val="8"/>
                <c:pt idx="0">
                  <c:v>Enero </c:v>
                </c:pt>
                <c:pt idx="1">
                  <c:v>Febrero </c:v>
                </c:pt>
                <c:pt idx="2">
                  <c:v>Marzo </c:v>
                </c:pt>
                <c:pt idx="3">
                  <c:v>Abril </c:v>
                </c:pt>
                <c:pt idx="4">
                  <c:v>Mayo </c:v>
                </c:pt>
                <c:pt idx="5">
                  <c:v>Junio </c:v>
                </c:pt>
                <c:pt idx="6">
                  <c:v>Julio </c:v>
                </c:pt>
                <c:pt idx="7">
                  <c:v>Agosto </c:v>
                </c:pt>
              </c:strCache>
            </c:strRef>
          </c:cat>
          <c:val>
            <c:numRef>
              <c:f>'5.3.5'!$C$43:$J$43</c:f>
              <c:numCache>
                <c:formatCode>0.0</c:formatCode>
                <c:ptCount val="8"/>
                <c:pt idx="0">
                  <c:v>3.5876652981051262</c:v>
                </c:pt>
                <c:pt idx="1">
                  <c:v>12.398059038331297</c:v>
                </c:pt>
                <c:pt idx="2">
                  <c:v>43.234411408101785</c:v>
                </c:pt>
                <c:pt idx="3">
                  <c:v>12.483651403006544</c:v>
                </c:pt>
                <c:pt idx="4">
                  <c:v>39.065760099778885</c:v>
                </c:pt>
                <c:pt idx="5">
                  <c:v>30.113572036217469</c:v>
                </c:pt>
                <c:pt idx="6">
                  <c:v>7.7419926681109557</c:v>
                </c:pt>
                <c:pt idx="7">
                  <c:v>-14.542981994562481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72-4D18-AE47-B2390D50C18C}"/>
            </c:ext>
          </c:extLst>
        </c:ser>
        <c:ser>
          <c:idx val="2"/>
          <c:order val="2"/>
          <c:tx>
            <c:strRef>
              <c:f>'5.3.5'!$B$44</c:f>
              <c:strCache>
                <c:ptCount val="1"/>
                <c:pt idx="0">
                  <c:v>Saldo sanidad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'5.3.5'!$O$35:$V$35</c:f>
              <c:strCache>
                <c:ptCount val="8"/>
                <c:pt idx="0">
                  <c:v>Enero </c:v>
                </c:pt>
                <c:pt idx="1">
                  <c:v>Febrero </c:v>
                </c:pt>
                <c:pt idx="2">
                  <c:v>Marzo </c:v>
                </c:pt>
                <c:pt idx="3">
                  <c:v>Abril </c:v>
                </c:pt>
                <c:pt idx="4">
                  <c:v>Mayo </c:v>
                </c:pt>
                <c:pt idx="5">
                  <c:v>Junio </c:v>
                </c:pt>
                <c:pt idx="6">
                  <c:v>Julio </c:v>
                </c:pt>
                <c:pt idx="7">
                  <c:v>Agosto </c:v>
                </c:pt>
              </c:strCache>
            </c:strRef>
          </c:cat>
          <c:val>
            <c:numRef>
              <c:f>'5.3.5'!$C$44:$J$44</c:f>
              <c:numCache>
                <c:formatCode>0.0</c:formatCode>
                <c:ptCount val="8"/>
                <c:pt idx="0">
                  <c:v>5.5484876130248111</c:v>
                </c:pt>
                <c:pt idx="1">
                  <c:v>38.199761223100204</c:v>
                </c:pt>
                <c:pt idx="2">
                  <c:v>90.054827850010412</c:v>
                </c:pt>
                <c:pt idx="3">
                  <c:v>3.134807549153507</c:v>
                </c:pt>
                <c:pt idx="4">
                  <c:v>56.452918871519827</c:v>
                </c:pt>
                <c:pt idx="5">
                  <c:v>45.392162584424554</c:v>
                </c:pt>
                <c:pt idx="6">
                  <c:v>-10.326786667216364</c:v>
                </c:pt>
                <c:pt idx="7">
                  <c:v>-25.912589695947062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72-4D18-AE47-B2390D50C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673840"/>
        <c:axId val="1"/>
      </c:lineChart>
      <c:catAx>
        <c:axId val="34467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46738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'5.4.2'!$C$27:$H$28</c:f>
              <c:multiLvlStrCache>
                <c:ptCount val="6"/>
                <c:lvl>
                  <c:pt idx="0">
                    <c:v>1T</c:v>
                  </c:pt>
                  <c:pt idx="1">
                    <c:v>2T</c:v>
                  </c:pt>
                  <c:pt idx="2">
                    <c:v>3T</c:v>
                  </c:pt>
                  <c:pt idx="3">
                    <c:v>4T</c:v>
                  </c:pt>
                  <c:pt idx="4">
                    <c:v>1T</c:v>
                  </c:pt>
                  <c:pt idx="5">
                    <c:v>2T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</c:lvl>
              </c:multiLvlStrCache>
            </c:multiLvlStrRef>
          </c:cat>
          <c:val>
            <c:numRef>
              <c:f>'5.4.2'!$C$29:$H$29</c:f>
              <c:numCache>
                <c:formatCode>General</c:formatCode>
                <c:ptCount val="6"/>
                <c:pt idx="0">
                  <c:v>10894</c:v>
                </c:pt>
                <c:pt idx="1">
                  <c:v>11103</c:v>
                </c:pt>
                <c:pt idx="2">
                  <c:v>10896</c:v>
                </c:pt>
                <c:pt idx="3">
                  <c:v>10661</c:v>
                </c:pt>
                <c:pt idx="4">
                  <c:v>9754</c:v>
                </c:pt>
                <c:pt idx="5">
                  <c:v>10722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57-4883-BF7E-37EE182B1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618736"/>
        <c:axId val="1"/>
      </c:lineChart>
      <c:catAx>
        <c:axId val="34461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4618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17102508433659"/>
          <c:y val="4.0581597915668711E-2"/>
          <c:w val="0.81164760751813836"/>
          <c:h val="0.56882153886465059"/>
        </c:manualLayout>
      </c:layout>
      <c:lineChart>
        <c:grouping val="standard"/>
        <c:varyColors val="0"/>
        <c:ser>
          <c:idx val="1"/>
          <c:order val="1"/>
          <c:tx>
            <c:strRef>
              <c:f>'5.4.3'!$B$30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multiLvlStrRef>
              <c:f>'5.4.3'!$C$27:$M$28</c:f>
              <c:multiLvlStrCache>
                <c:ptCount val="11"/>
                <c:lvl>
                  <c:pt idx="0">
                    <c:v>marzo</c:v>
                  </c:pt>
                  <c:pt idx="1">
                    <c:v>julio</c:v>
                  </c:pt>
                  <c:pt idx="2">
                    <c:v>octubre</c:v>
                  </c:pt>
                  <c:pt idx="3">
                    <c:v>diciembre</c:v>
                  </c:pt>
                  <c:pt idx="4">
                    <c:v>marzo</c:v>
                  </c:pt>
                  <c:pt idx="5">
                    <c:v>mayo</c:v>
                  </c:pt>
                  <c:pt idx="6">
                    <c:v>junio</c:v>
                  </c:pt>
                  <c:pt idx="7">
                    <c:v>julio</c:v>
                  </c:pt>
                  <c:pt idx="8">
                    <c:v>agosto</c:v>
                  </c:pt>
                  <c:pt idx="9">
                    <c:v>septiembre</c:v>
                  </c:pt>
                  <c:pt idx="10">
                    <c:v>octubre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</c:lvl>
              </c:multiLvlStrCache>
            </c:multiLvlStrRef>
          </c:cat>
          <c:val>
            <c:numRef>
              <c:f>'5.4.3'!$C$30:$M$30</c:f>
              <c:numCache>
                <c:formatCode>#,##0</c:formatCode>
                <c:ptCount val="11"/>
                <c:pt idx="0">
                  <c:v>3250897</c:v>
                </c:pt>
                <c:pt idx="1">
                  <c:v>3265011</c:v>
                </c:pt>
                <c:pt idx="2">
                  <c:v>3245722</c:v>
                </c:pt>
                <c:pt idx="3">
                  <c:v>3314130</c:v>
                </c:pt>
                <c:pt idx="4">
                  <c:v>3177701</c:v>
                </c:pt>
                <c:pt idx="5">
                  <c:v>3160493</c:v>
                </c:pt>
                <c:pt idx="6">
                  <c:v>3139719</c:v>
                </c:pt>
                <c:pt idx="7">
                  <c:v>3147739</c:v>
                </c:pt>
                <c:pt idx="8">
                  <c:v>3144260</c:v>
                </c:pt>
                <c:pt idx="9">
                  <c:v>3197532</c:v>
                </c:pt>
                <c:pt idx="10">
                  <c:v>3194573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BC-489B-A76D-65C1BC050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613160"/>
        <c:axId val="1"/>
      </c:lineChart>
      <c:lineChart>
        <c:grouping val="standard"/>
        <c:varyColors val="0"/>
        <c:ser>
          <c:idx val="0"/>
          <c:order val="0"/>
          <c:tx>
            <c:strRef>
              <c:f>'5.4.3'!$B$29</c:f>
              <c:strCache>
                <c:ptCount val="1"/>
                <c:pt idx="0">
                  <c:v>Transición energética y sostenibilidad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multiLvlStrRef>
              <c:f>'5.4.3'!$C$27:$M$28</c:f>
              <c:multiLvlStrCache>
                <c:ptCount val="11"/>
                <c:lvl>
                  <c:pt idx="0">
                    <c:v>marzo</c:v>
                  </c:pt>
                  <c:pt idx="1">
                    <c:v>julio</c:v>
                  </c:pt>
                  <c:pt idx="2">
                    <c:v>octubre</c:v>
                  </c:pt>
                  <c:pt idx="3">
                    <c:v>diciembre</c:v>
                  </c:pt>
                  <c:pt idx="4">
                    <c:v>marzo</c:v>
                  </c:pt>
                  <c:pt idx="5">
                    <c:v>mayo</c:v>
                  </c:pt>
                  <c:pt idx="6">
                    <c:v>junio</c:v>
                  </c:pt>
                  <c:pt idx="7">
                    <c:v>julio</c:v>
                  </c:pt>
                  <c:pt idx="8">
                    <c:v>agosto</c:v>
                  </c:pt>
                  <c:pt idx="9">
                    <c:v>septiembre</c:v>
                  </c:pt>
                  <c:pt idx="10">
                    <c:v>octubre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</c:lvl>
              </c:multiLvlStrCache>
            </c:multiLvlStrRef>
          </c:cat>
          <c:val>
            <c:numRef>
              <c:f>'5.4.3'!$C$29:$M$29</c:f>
              <c:numCache>
                <c:formatCode>#,##0</c:formatCode>
                <c:ptCount val="11"/>
                <c:pt idx="0">
                  <c:v>126326</c:v>
                </c:pt>
                <c:pt idx="1">
                  <c:v>129083</c:v>
                </c:pt>
                <c:pt idx="2">
                  <c:v>127098</c:v>
                </c:pt>
                <c:pt idx="3">
                  <c:v>122300</c:v>
                </c:pt>
                <c:pt idx="4">
                  <c:v>114618</c:v>
                </c:pt>
                <c:pt idx="5">
                  <c:v>123400</c:v>
                </c:pt>
                <c:pt idx="6">
                  <c:v>125492</c:v>
                </c:pt>
                <c:pt idx="7">
                  <c:v>127633</c:v>
                </c:pt>
                <c:pt idx="8">
                  <c:v>127476</c:v>
                </c:pt>
                <c:pt idx="9">
                  <c:v>128588</c:v>
                </c:pt>
                <c:pt idx="10">
                  <c:v>128480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BC-489B-A76D-65C1BC050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344613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461316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2.577137343998008E-2"/>
          <c:y val="0.84185035429129917"/>
          <c:w val="0.96098845351840889"/>
          <c:h val="0.130177736791910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'1.3.1'!$B$45</c:f>
              <c:strCache>
                <c:ptCount val="1"/>
                <c:pt idx="0">
                  <c:v>Total nacional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'1.3.1'!$C$44:$G$44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'1.3.1'!$C$45:$G$45</c:f>
              <c:numCache>
                <c:formatCode>#,##0.0</c:formatCode>
                <c:ptCount val="5"/>
                <c:pt idx="0">
                  <c:v>96.7</c:v>
                </c:pt>
                <c:pt idx="1">
                  <c:v>96.7</c:v>
                </c:pt>
                <c:pt idx="2">
                  <c:v>97.4</c:v>
                </c:pt>
                <c:pt idx="3">
                  <c:v>98</c:v>
                </c:pt>
                <c:pt idx="4">
                  <c:v>98.5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D4-416E-808B-61C764D2B844}"/>
            </c:ext>
          </c:extLst>
        </c:ser>
        <c:ser>
          <c:idx val="1"/>
          <c:order val="1"/>
          <c:tx>
            <c:strRef>
              <c:f>'1.3.1'!$B$46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'1.3.1'!$C$44:$G$44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'1.3.1'!$C$46:$G$46</c:f>
              <c:numCache>
                <c:formatCode>#,##0.0</c:formatCode>
                <c:ptCount val="5"/>
                <c:pt idx="0">
                  <c:v>98.1</c:v>
                </c:pt>
                <c:pt idx="1">
                  <c:v>98.6</c:v>
                </c:pt>
                <c:pt idx="2">
                  <c:v>98.8</c:v>
                </c:pt>
                <c:pt idx="3">
                  <c:v>98.5</c:v>
                </c:pt>
                <c:pt idx="4">
                  <c:v>99.1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D4-416E-808B-61C764D2B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1337280"/>
        <c:axId val="1"/>
      </c:lineChart>
      <c:catAx>
        <c:axId val="271337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7133728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'5.4.4'!$B$27</c:f>
              <c:strCache>
                <c:ptCount val="1"/>
                <c:pt idx="0">
                  <c:v>Total actividades economía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'5.4.4'!$C$25:$H$25</c:f>
              <c:strCache>
                <c:ptCount val="6"/>
                <c:pt idx="0">
                  <c:v>2019T2</c:v>
                </c:pt>
                <c:pt idx="1">
                  <c:v>2019T3</c:v>
                </c:pt>
                <c:pt idx="2">
                  <c:v>2019T4</c:v>
                </c:pt>
                <c:pt idx="3">
                  <c:v>2020T1</c:v>
                </c:pt>
                <c:pt idx="4">
                  <c:v>2020T2</c:v>
                </c:pt>
                <c:pt idx="5">
                  <c:v>2020T3</c:v>
                </c:pt>
              </c:strCache>
            </c:strRef>
          </c:cat>
          <c:val>
            <c:numRef>
              <c:f>'5.4.4'!$C$27:$H$27</c:f>
              <c:numCache>
                <c:formatCode>#,##0</c:formatCode>
                <c:ptCount val="6"/>
                <c:pt idx="0">
                  <c:v>3093092.0999999819</c:v>
                </c:pt>
                <c:pt idx="1">
                  <c:v>3096153.4899999979</c:v>
                </c:pt>
                <c:pt idx="2">
                  <c:v>3174527.2700000023</c:v>
                </c:pt>
                <c:pt idx="3">
                  <c:v>3147004.6800000044</c:v>
                </c:pt>
                <c:pt idx="4">
                  <c:v>2962616.7999999993</c:v>
                </c:pt>
                <c:pt idx="5">
                  <c:v>3005326.7100000009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FE-4672-8B40-58FA1D259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630216"/>
        <c:axId val="1"/>
      </c:lineChart>
      <c:lineChart>
        <c:grouping val="standard"/>
        <c:varyColors val="0"/>
        <c:ser>
          <c:idx val="0"/>
          <c:order val="0"/>
          <c:tx>
            <c:strRef>
              <c:f>'5.4.4'!$B$26</c:f>
              <c:strCache>
                <c:ptCount val="1"/>
                <c:pt idx="0">
                  <c:v>Total actividades transición energética y sostenibilidad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'5.4.4'!$C$25:$H$25</c:f>
              <c:strCache>
                <c:ptCount val="6"/>
                <c:pt idx="0">
                  <c:v>2019T2</c:v>
                </c:pt>
                <c:pt idx="1">
                  <c:v>2019T3</c:v>
                </c:pt>
                <c:pt idx="2">
                  <c:v>2019T4</c:v>
                </c:pt>
                <c:pt idx="3">
                  <c:v>2020T1</c:v>
                </c:pt>
                <c:pt idx="4">
                  <c:v>2020T2</c:v>
                </c:pt>
                <c:pt idx="5">
                  <c:v>2020T3</c:v>
                </c:pt>
              </c:strCache>
            </c:strRef>
          </c:cat>
          <c:val>
            <c:numRef>
              <c:f>'5.4.4'!$C$26:$H$26</c:f>
              <c:numCache>
                <c:formatCode>#,##0</c:formatCode>
                <c:ptCount val="6"/>
                <c:pt idx="0">
                  <c:v>147990.96</c:v>
                </c:pt>
                <c:pt idx="1">
                  <c:v>141080.49</c:v>
                </c:pt>
                <c:pt idx="2">
                  <c:v>145136.47999999998</c:v>
                </c:pt>
                <c:pt idx="3">
                  <c:v>151961.55999999997</c:v>
                </c:pt>
                <c:pt idx="4">
                  <c:v>124140.04999999997</c:v>
                </c:pt>
                <c:pt idx="5">
                  <c:v>130852.65999999999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FE-4672-8B40-58FA1D259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344630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463021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'5.4.5'!$B$36</c:f>
              <c:strCache>
                <c:ptCount val="1"/>
                <c:pt idx="0">
                  <c:v>Exportaciones actividades transición energética y sostenibilidad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'5.4.5'!$C$34:$V$35</c:f>
              <c:multiLvlStrCache>
                <c:ptCount val="20"/>
                <c:lvl>
                  <c:pt idx="0">
                    <c:v>Enero </c:v>
                  </c:pt>
                  <c:pt idx="1">
                    <c:v>Febrero </c:v>
                  </c:pt>
                  <c:pt idx="2">
                    <c:v>Marzo </c:v>
                  </c:pt>
                  <c:pt idx="3">
                    <c:v>Abril </c:v>
                  </c:pt>
                  <c:pt idx="4">
                    <c:v>Mayo </c:v>
                  </c:pt>
                  <c:pt idx="5">
                    <c:v>Junio </c:v>
                  </c:pt>
                  <c:pt idx="6">
                    <c:v>Julio </c:v>
                  </c:pt>
                  <c:pt idx="7">
                    <c:v>Agosto </c:v>
                  </c:pt>
                  <c:pt idx="8">
                    <c:v>Septiembre </c:v>
                  </c:pt>
                  <c:pt idx="9">
                    <c:v>Octubre </c:v>
                  </c:pt>
                  <c:pt idx="10">
                    <c:v>Noviembre </c:v>
                  </c:pt>
                  <c:pt idx="11">
                    <c:v>Diciembre </c:v>
                  </c:pt>
                  <c:pt idx="12">
                    <c:v>Enero </c:v>
                  </c:pt>
                  <c:pt idx="13">
                    <c:v>Febrero </c:v>
                  </c:pt>
                  <c:pt idx="14">
                    <c:v>Marzo </c:v>
                  </c:pt>
                  <c:pt idx="15">
                    <c:v>Abril </c:v>
                  </c:pt>
                  <c:pt idx="16">
                    <c:v>Mayo </c:v>
                  </c:pt>
                  <c:pt idx="17">
                    <c:v>Junio </c:v>
                  </c:pt>
                  <c:pt idx="18">
                    <c:v>Julio </c:v>
                  </c:pt>
                  <c:pt idx="19">
                    <c:v>Agosto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'5.4.5'!$C$36:$V$36</c:f>
              <c:numCache>
                <c:formatCode>#,##0</c:formatCode>
                <c:ptCount val="20"/>
                <c:pt idx="0">
                  <c:v>136004.09518</c:v>
                </c:pt>
                <c:pt idx="1">
                  <c:v>76420.7166</c:v>
                </c:pt>
                <c:pt idx="2">
                  <c:v>76019.9712</c:v>
                </c:pt>
                <c:pt idx="3">
                  <c:v>66736.292050000004</c:v>
                </c:pt>
                <c:pt idx="4">
                  <c:v>62450.265209999998</c:v>
                </c:pt>
                <c:pt idx="5">
                  <c:v>44413.00099</c:v>
                </c:pt>
                <c:pt idx="6">
                  <c:v>49931.764620000002</c:v>
                </c:pt>
                <c:pt idx="7">
                  <c:v>58336.085499999994</c:v>
                </c:pt>
                <c:pt idx="8">
                  <c:v>73592.401899999997</c:v>
                </c:pt>
                <c:pt idx="9">
                  <c:v>74922.283759999991</c:v>
                </c:pt>
                <c:pt idx="10">
                  <c:v>109544.59814000002</c:v>
                </c:pt>
                <c:pt idx="11">
                  <c:v>64562.176489999998</c:v>
                </c:pt>
                <c:pt idx="12">
                  <c:v>74039.234849999993</c:v>
                </c:pt>
                <c:pt idx="13">
                  <c:v>41222.201310000004</c:v>
                </c:pt>
                <c:pt idx="14">
                  <c:v>47401.938480000004</c:v>
                </c:pt>
                <c:pt idx="15">
                  <c:v>36138.728239999997</c:v>
                </c:pt>
                <c:pt idx="16">
                  <c:v>36295.613149999997</c:v>
                </c:pt>
                <c:pt idx="17">
                  <c:v>57245.525310000005</c:v>
                </c:pt>
                <c:pt idx="18">
                  <c:v>71103.417490000007</c:v>
                </c:pt>
                <c:pt idx="19">
                  <c:v>71168.966550000012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71-4C1B-B52B-43FF1BC44D01}"/>
            </c:ext>
          </c:extLst>
        </c:ser>
        <c:ser>
          <c:idx val="1"/>
          <c:order val="1"/>
          <c:tx>
            <c:strRef>
              <c:f>'5.4.5'!$B$37</c:f>
              <c:strCache>
                <c:ptCount val="1"/>
                <c:pt idx="0">
                  <c:v>Importaciones actividades transición energética y sostenibilidad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'5.4.5'!$C$34:$V$35</c:f>
              <c:multiLvlStrCache>
                <c:ptCount val="20"/>
                <c:lvl>
                  <c:pt idx="0">
                    <c:v>Enero </c:v>
                  </c:pt>
                  <c:pt idx="1">
                    <c:v>Febrero </c:v>
                  </c:pt>
                  <c:pt idx="2">
                    <c:v>Marzo </c:v>
                  </c:pt>
                  <c:pt idx="3">
                    <c:v>Abril </c:v>
                  </c:pt>
                  <c:pt idx="4">
                    <c:v>Mayo </c:v>
                  </c:pt>
                  <c:pt idx="5">
                    <c:v>Junio </c:v>
                  </c:pt>
                  <c:pt idx="6">
                    <c:v>Julio </c:v>
                  </c:pt>
                  <c:pt idx="7">
                    <c:v>Agosto </c:v>
                  </c:pt>
                  <c:pt idx="8">
                    <c:v>Septiembre </c:v>
                  </c:pt>
                  <c:pt idx="9">
                    <c:v>Octubre </c:v>
                  </c:pt>
                  <c:pt idx="10">
                    <c:v>Noviembre </c:v>
                  </c:pt>
                  <c:pt idx="11">
                    <c:v>Diciembre </c:v>
                  </c:pt>
                  <c:pt idx="12">
                    <c:v>Enero </c:v>
                  </c:pt>
                  <c:pt idx="13">
                    <c:v>Febrero </c:v>
                  </c:pt>
                  <c:pt idx="14">
                    <c:v>Marzo </c:v>
                  </c:pt>
                  <c:pt idx="15">
                    <c:v>Abril </c:v>
                  </c:pt>
                  <c:pt idx="16">
                    <c:v>Mayo </c:v>
                  </c:pt>
                  <c:pt idx="17">
                    <c:v>Junio </c:v>
                  </c:pt>
                  <c:pt idx="18">
                    <c:v>Julio </c:v>
                  </c:pt>
                  <c:pt idx="19">
                    <c:v>Agosto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'5.4.5'!$C$37:$V$37</c:f>
              <c:numCache>
                <c:formatCode>#,##0</c:formatCode>
                <c:ptCount val="20"/>
                <c:pt idx="0">
                  <c:v>136191.50505000001</c:v>
                </c:pt>
                <c:pt idx="1">
                  <c:v>175947.29902999999</c:v>
                </c:pt>
                <c:pt idx="2">
                  <c:v>208016.15567000001</c:v>
                </c:pt>
                <c:pt idx="3">
                  <c:v>114147.51072999998</c:v>
                </c:pt>
                <c:pt idx="4">
                  <c:v>157724.73509</c:v>
                </c:pt>
                <c:pt idx="5">
                  <c:v>129338.87626999999</c:v>
                </c:pt>
                <c:pt idx="6">
                  <c:v>161016.96197</c:v>
                </c:pt>
                <c:pt idx="7">
                  <c:v>165113.54026000001</c:v>
                </c:pt>
                <c:pt idx="8">
                  <c:v>177923.83117999998</c:v>
                </c:pt>
                <c:pt idx="9">
                  <c:v>179155.44974999997</c:v>
                </c:pt>
                <c:pt idx="10">
                  <c:v>76410.017360000013</c:v>
                </c:pt>
                <c:pt idx="11">
                  <c:v>140322.12942999997</c:v>
                </c:pt>
                <c:pt idx="12">
                  <c:v>191723.33338999999</c:v>
                </c:pt>
                <c:pt idx="13">
                  <c:v>151389.81595999998</c:v>
                </c:pt>
                <c:pt idx="14">
                  <c:v>90552.221619999997</c:v>
                </c:pt>
                <c:pt idx="15">
                  <c:v>57867.41128</c:v>
                </c:pt>
                <c:pt idx="16">
                  <c:v>68596.182029999996</c:v>
                </c:pt>
                <c:pt idx="17">
                  <c:v>113098.53844</c:v>
                </c:pt>
                <c:pt idx="18">
                  <c:v>107547.38533</c:v>
                </c:pt>
                <c:pt idx="19">
                  <c:v>86597.722409999988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71-4C1B-B52B-43FF1BC44D01}"/>
            </c:ext>
          </c:extLst>
        </c:ser>
        <c:ser>
          <c:idx val="2"/>
          <c:order val="2"/>
          <c:tx>
            <c:strRef>
              <c:f>'5.4.5'!$B$38</c:f>
              <c:strCache>
                <c:ptCount val="1"/>
                <c:pt idx="0">
                  <c:v>Saldo actividades transición energética y sostenibilidad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'5.4.5'!$C$34:$V$35</c:f>
              <c:multiLvlStrCache>
                <c:ptCount val="20"/>
                <c:lvl>
                  <c:pt idx="0">
                    <c:v>Enero </c:v>
                  </c:pt>
                  <c:pt idx="1">
                    <c:v>Febrero </c:v>
                  </c:pt>
                  <c:pt idx="2">
                    <c:v>Marzo </c:v>
                  </c:pt>
                  <c:pt idx="3">
                    <c:v>Abril </c:v>
                  </c:pt>
                  <c:pt idx="4">
                    <c:v>Mayo </c:v>
                  </c:pt>
                  <c:pt idx="5">
                    <c:v>Junio </c:v>
                  </c:pt>
                  <c:pt idx="6">
                    <c:v>Julio </c:v>
                  </c:pt>
                  <c:pt idx="7">
                    <c:v>Agosto </c:v>
                  </c:pt>
                  <c:pt idx="8">
                    <c:v>Septiembre </c:v>
                  </c:pt>
                  <c:pt idx="9">
                    <c:v>Octubre </c:v>
                  </c:pt>
                  <c:pt idx="10">
                    <c:v>Noviembre </c:v>
                  </c:pt>
                  <c:pt idx="11">
                    <c:v>Diciembre </c:v>
                  </c:pt>
                  <c:pt idx="12">
                    <c:v>Enero </c:v>
                  </c:pt>
                  <c:pt idx="13">
                    <c:v>Febrero </c:v>
                  </c:pt>
                  <c:pt idx="14">
                    <c:v>Marzo </c:v>
                  </c:pt>
                  <c:pt idx="15">
                    <c:v>Abril </c:v>
                  </c:pt>
                  <c:pt idx="16">
                    <c:v>Mayo </c:v>
                  </c:pt>
                  <c:pt idx="17">
                    <c:v>Junio </c:v>
                  </c:pt>
                  <c:pt idx="18">
                    <c:v>Julio </c:v>
                  </c:pt>
                  <c:pt idx="19">
                    <c:v>Agosto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</c:lvl>
              </c:multiLvlStrCache>
            </c:multiLvlStrRef>
          </c:cat>
          <c:val>
            <c:numRef>
              <c:f>'5.4.5'!$C$38:$V$38</c:f>
              <c:numCache>
                <c:formatCode>#,##0_ ;\-#,##0\ </c:formatCode>
                <c:ptCount val="20"/>
                <c:pt idx="0">
                  <c:v>-187.40987000000314</c:v>
                </c:pt>
                <c:pt idx="1">
                  <c:v>-99526.582429999995</c:v>
                </c:pt>
                <c:pt idx="2">
                  <c:v>-131996.18447000001</c:v>
                </c:pt>
                <c:pt idx="3">
                  <c:v>-47411.218679999976</c:v>
                </c:pt>
                <c:pt idx="4">
                  <c:v>-95274.469880000004</c:v>
                </c:pt>
                <c:pt idx="5">
                  <c:v>-84925.875279999993</c:v>
                </c:pt>
                <c:pt idx="6">
                  <c:v>-111085.19735</c:v>
                </c:pt>
                <c:pt idx="7">
                  <c:v>-106777.45476000002</c:v>
                </c:pt>
                <c:pt idx="8">
                  <c:v>-104331.42927999998</c:v>
                </c:pt>
                <c:pt idx="9">
                  <c:v>-104233.16598999998</c:v>
                </c:pt>
                <c:pt idx="10">
                  <c:v>33134.580780000004</c:v>
                </c:pt>
                <c:pt idx="11">
                  <c:v>-75759.952939999974</c:v>
                </c:pt>
                <c:pt idx="12">
                  <c:v>-117684.09853999999</c:v>
                </c:pt>
                <c:pt idx="13">
                  <c:v>-110167.61464999997</c:v>
                </c:pt>
                <c:pt idx="14">
                  <c:v>-43150.283139999992</c:v>
                </c:pt>
                <c:pt idx="15">
                  <c:v>-21728.683040000004</c:v>
                </c:pt>
                <c:pt idx="16">
                  <c:v>-32300.568879999999</c:v>
                </c:pt>
                <c:pt idx="17">
                  <c:v>-55853.013129999999</c:v>
                </c:pt>
                <c:pt idx="18">
                  <c:v>-36443.967839999998</c:v>
                </c:pt>
                <c:pt idx="19">
                  <c:v>-15428.755859999976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71-4C1B-B52B-43FF1BC44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626608"/>
        <c:axId val="1"/>
      </c:lineChart>
      <c:catAx>
        <c:axId val="34462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462660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'5.4.5'!$B$69</c:f>
              <c:strCache>
                <c:ptCount val="1"/>
                <c:pt idx="0">
                  <c:v>Exportaciones Transición energética y sostenibilidad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'5.4.5'!$P$35:$V$35</c:f>
              <c:strCache>
                <c:ptCount val="7"/>
                <c:pt idx="0">
                  <c:v>Febrero </c:v>
                </c:pt>
                <c:pt idx="1">
                  <c:v>Marzo </c:v>
                </c:pt>
                <c:pt idx="2">
                  <c:v>Abril </c:v>
                </c:pt>
                <c:pt idx="3">
                  <c:v>Mayo </c:v>
                </c:pt>
                <c:pt idx="4">
                  <c:v>Junio </c:v>
                </c:pt>
                <c:pt idx="5">
                  <c:v>Julio </c:v>
                </c:pt>
                <c:pt idx="6">
                  <c:v>Agosto </c:v>
                </c:pt>
              </c:strCache>
            </c:strRef>
          </c:cat>
          <c:val>
            <c:numRef>
              <c:f>'5.4.5'!$D$69:$J$69</c:f>
              <c:numCache>
                <c:formatCode>0.0</c:formatCode>
                <c:ptCount val="7"/>
                <c:pt idx="0">
                  <c:v>-46.058865784045786</c:v>
                </c:pt>
                <c:pt idx="1">
                  <c:v>-37.645413788317768</c:v>
                </c:pt>
                <c:pt idx="2">
                  <c:v>-45.848462463386149</c:v>
                </c:pt>
                <c:pt idx="3">
                  <c:v>-41.880770196972563</c:v>
                </c:pt>
                <c:pt idx="4">
                  <c:v>28.893621313473879</c:v>
                </c:pt>
                <c:pt idx="5">
                  <c:v>42.40117094023104</c:v>
                </c:pt>
                <c:pt idx="6">
                  <c:v>21.998186782690485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CE-4073-88F3-C04BF4A83901}"/>
            </c:ext>
          </c:extLst>
        </c:ser>
        <c:ser>
          <c:idx val="1"/>
          <c:order val="1"/>
          <c:tx>
            <c:strRef>
              <c:f>'5.4.5'!$B$70</c:f>
              <c:strCache>
                <c:ptCount val="1"/>
                <c:pt idx="0">
                  <c:v>Importaciones Transición energética y sostenibilidad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'5.4.5'!$P$35:$V$35</c:f>
              <c:strCache>
                <c:ptCount val="7"/>
                <c:pt idx="0">
                  <c:v>Febrero </c:v>
                </c:pt>
                <c:pt idx="1">
                  <c:v>Marzo </c:v>
                </c:pt>
                <c:pt idx="2">
                  <c:v>Abril </c:v>
                </c:pt>
                <c:pt idx="3">
                  <c:v>Mayo </c:v>
                </c:pt>
                <c:pt idx="4">
                  <c:v>Junio </c:v>
                </c:pt>
                <c:pt idx="5">
                  <c:v>Julio </c:v>
                </c:pt>
                <c:pt idx="6">
                  <c:v>Agosto </c:v>
                </c:pt>
              </c:strCache>
            </c:strRef>
          </c:cat>
          <c:val>
            <c:numRef>
              <c:f>'5.4.5'!$D$70:$J$70</c:f>
              <c:numCache>
                <c:formatCode>0.0</c:formatCode>
                <c:ptCount val="7"/>
                <c:pt idx="0">
                  <c:v>-13.95729471573919</c:v>
                </c:pt>
                <c:pt idx="1">
                  <c:v>-56.468659211425184</c:v>
                </c:pt>
                <c:pt idx="2">
                  <c:v>-49.304710273641192</c:v>
                </c:pt>
                <c:pt idx="3">
                  <c:v>-56.508925508191197</c:v>
                </c:pt>
                <c:pt idx="4">
                  <c:v>-12.556424099508677</c:v>
                </c:pt>
                <c:pt idx="5">
                  <c:v>-33.20741863826882</c:v>
                </c:pt>
                <c:pt idx="6">
                  <c:v>-47.552622108618834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CE-4073-88F3-C04BF4A83901}"/>
            </c:ext>
          </c:extLst>
        </c:ser>
        <c:ser>
          <c:idx val="2"/>
          <c:order val="2"/>
          <c:tx>
            <c:strRef>
              <c:f>'5.4.5'!$B$71</c:f>
              <c:strCache>
                <c:ptCount val="1"/>
                <c:pt idx="0">
                  <c:v>Saldo Transición energética y sostenibilidad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'5.4.5'!$P$35:$V$35</c:f>
              <c:strCache>
                <c:ptCount val="7"/>
                <c:pt idx="0">
                  <c:v>Febrero </c:v>
                </c:pt>
                <c:pt idx="1">
                  <c:v>Marzo </c:v>
                </c:pt>
                <c:pt idx="2">
                  <c:v>Abril </c:v>
                </c:pt>
                <c:pt idx="3">
                  <c:v>Mayo </c:v>
                </c:pt>
                <c:pt idx="4">
                  <c:v>Junio </c:v>
                </c:pt>
                <c:pt idx="5">
                  <c:v>Julio </c:v>
                </c:pt>
                <c:pt idx="6">
                  <c:v>Agosto </c:v>
                </c:pt>
              </c:strCache>
            </c:strRef>
          </c:cat>
          <c:val>
            <c:numRef>
              <c:f>'5.4.5'!$D$71:$J$71</c:f>
              <c:numCache>
                <c:formatCode>0.0</c:formatCode>
                <c:ptCount val="7"/>
                <c:pt idx="0">
                  <c:v>10.69164836186768</c:v>
                </c:pt>
                <c:pt idx="1">
                  <c:v>-67.309446622824794</c:v>
                </c:pt>
                <c:pt idx="2">
                  <c:v>-54.169743691557827</c:v>
                </c:pt>
                <c:pt idx="3">
                  <c:v>-66.097351241436272</c:v>
                </c:pt>
                <c:pt idx="4">
                  <c:v>-34.23322050452466</c:v>
                </c:pt>
                <c:pt idx="5">
                  <c:v>-67.192777517264773</c:v>
                </c:pt>
                <c:pt idx="6">
                  <c:v>-85.55054913541565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CE-4073-88F3-C04BF4A83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623000"/>
        <c:axId val="1"/>
      </c:lineChart>
      <c:catAx>
        <c:axId val="344623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462300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'5.5.2'!$C$26:$H$27</c:f>
              <c:multiLvlStrCache>
                <c:ptCount val="6"/>
                <c:lvl>
                  <c:pt idx="0">
                    <c:v>1T</c:v>
                  </c:pt>
                  <c:pt idx="1">
                    <c:v>2T</c:v>
                  </c:pt>
                  <c:pt idx="2">
                    <c:v>3T</c:v>
                  </c:pt>
                  <c:pt idx="3">
                    <c:v>4T</c:v>
                  </c:pt>
                  <c:pt idx="4">
                    <c:v>1T</c:v>
                  </c:pt>
                  <c:pt idx="5">
                    <c:v>2T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</c:lvl>
              </c:multiLvlStrCache>
            </c:multiLvlStrRef>
          </c:cat>
          <c:val>
            <c:numRef>
              <c:f>'5.5.2'!$C$28:$H$28</c:f>
              <c:numCache>
                <c:formatCode>#,##0</c:formatCode>
                <c:ptCount val="6"/>
                <c:pt idx="0">
                  <c:v>4487</c:v>
                </c:pt>
                <c:pt idx="1">
                  <c:v>4526</c:v>
                </c:pt>
                <c:pt idx="2">
                  <c:v>4469</c:v>
                </c:pt>
                <c:pt idx="3">
                  <c:v>4505</c:v>
                </c:pt>
                <c:pt idx="4">
                  <c:v>4387</c:v>
                </c:pt>
                <c:pt idx="5">
                  <c:v>4397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41-4B84-AD16-9710DA88A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624968"/>
        <c:axId val="1"/>
      </c:lineChart>
      <c:catAx>
        <c:axId val="344624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4624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'5.5.3'!$B$30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multiLvlStrRef>
              <c:f>'5.5.3'!$C$27:$M$28</c:f>
              <c:multiLvlStrCache>
                <c:ptCount val="11"/>
                <c:lvl>
                  <c:pt idx="0">
                    <c:v>marzo</c:v>
                  </c:pt>
                  <c:pt idx="1">
                    <c:v>julio</c:v>
                  </c:pt>
                  <c:pt idx="2">
                    <c:v>octubre</c:v>
                  </c:pt>
                  <c:pt idx="3">
                    <c:v>diciembre</c:v>
                  </c:pt>
                  <c:pt idx="4">
                    <c:v>marzo</c:v>
                  </c:pt>
                  <c:pt idx="5">
                    <c:v>mayo</c:v>
                  </c:pt>
                  <c:pt idx="6">
                    <c:v>junio</c:v>
                  </c:pt>
                  <c:pt idx="7">
                    <c:v>julio</c:v>
                  </c:pt>
                  <c:pt idx="8">
                    <c:v>agosto</c:v>
                  </c:pt>
                  <c:pt idx="9">
                    <c:v>septiembre</c:v>
                  </c:pt>
                  <c:pt idx="10">
                    <c:v>octubre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</c:lvl>
              </c:multiLvlStrCache>
            </c:multiLvlStrRef>
          </c:cat>
          <c:val>
            <c:numRef>
              <c:f>'5.5.3'!$C$30:$M$30</c:f>
              <c:numCache>
                <c:formatCode>#,##0</c:formatCode>
                <c:ptCount val="11"/>
                <c:pt idx="0">
                  <c:v>3250897</c:v>
                </c:pt>
                <c:pt idx="1">
                  <c:v>3265011</c:v>
                </c:pt>
                <c:pt idx="2">
                  <c:v>3245722</c:v>
                </c:pt>
                <c:pt idx="3">
                  <c:v>3314130</c:v>
                </c:pt>
                <c:pt idx="4">
                  <c:v>3177701</c:v>
                </c:pt>
                <c:pt idx="5">
                  <c:v>3160493</c:v>
                </c:pt>
                <c:pt idx="6">
                  <c:v>3139719</c:v>
                </c:pt>
                <c:pt idx="7">
                  <c:v>3147739</c:v>
                </c:pt>
                <c:pt idx="8">
                  <c:v>3144260</c:v>
                </c:pt>
                <c:pt idx="9">
                  <c:v>3197532</c:v>
                </c:pt>
                <c:pt idx="10">
                  <c:v>3194573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3D-4204-910C-E047FB367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636448"/>
        <c:axId val="1"/>
      </c:lineChart>
      <c:lineChart>
        <c:grouping val="standard"/>
        <c:varyColors val="0"/>
        <c:ser>
          <c:idx val="0"/>
          <c:order val="0"/>
          <c:tx>
            <c:strRef>
              <c:f>'5.5.3'!$B$29</c:f>
              <c:strCache>
                <c:ptCount val="1"/>
                <c:pt idx="0">
                  <c:v>Otras actividades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multiLvlStrRef>
              <c:f>'5.5.3'!$C$27:$M$28</c:f>
              <c:multiLvlStrCache>
                <c:ptCount val="11"/>
                <c:lvl>
                  <c:pt idx="0">
                    <c:v>marzo</c:v>
                  </c:pt>
                  <c:pt idx="1">
                    <c:v>julio</c:v>
                  </c:pt>
                  <c:pt idx="2">
                    <c:v>octubre</c:v>
                  </c:pt>
                  <c:pt idx="3">
                    <c:v>diciembre</c:v>
                  </c:pt>
                  <c:pt idx="4">
                    <c:v>marzo</c:v>
                  </c:pt>
                  <c:pt idx="5">
                    <c:v>mayo</c:v>
                  </c:pt>
                  <c:pt idx="6">
                    <c:v>junio</c:v>
                  </c:pt>
                  <c:pt idx="7">
                    <c:v>julio</c:v>
                  </c:pt>
                  <c:pt idx="8">
                    <c:v>agosto</c:v>
                  </c:pt>
                  <c:pt idx="9">
                    <c:v>septiembre</c:v>
                  </c:pt>
                  <c:pt idx="10">
                    <c:v>octubre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</c:lvl>
              </c:multiLvlStrCache>
            </c:multiLvlStrRef>
          </c:cat>
          <c:val>
            <c:numRef>
              <c:f>'5.5.3'!$C$29:$M$29</c:f>
              <c:numCache>
                <c:formatCode>#,##0</c:formatCode>
                <c:ptCount val="11"/>
                <c:pt idx="0">
                  <c:v>270469</c:v>
                </c:pt>
                <c:pt idx="1">
                  <c:v>273212</c:v>
                </c:pt>
                <c:pt idx="2">
                  <c:v>276370</c:v>
                </c:pt>
                <c:pt idx="3">
                  <c:v>286994</c:v>
                </c:pt>
                <c:pt idx="4">
                  <c:v>277069</c:v>
                </c:pt>
                <c:pt idx="5">
                  <c:v>276660</c:v>
                </c:pt>
                <c:pt idx="6">
                  <c:v>274258</c:v>
                </c:pt>
                <c:pt idx="7">
                  <c:v>276554</c:v>
                </c:pt>
                <c:pt idx="8">
                  <c:v>279216</c:v>
                </c:pt>
                <c:pt idx="9">
                  <c:v>287208</c:v>
                </c:pt>
                <c:pt idx="10">
                  <c:v>287623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3D-4204-910C-E047FB367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344636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463644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'5.5.4'!$B$27</c:f>
              <c:strCache>
                <c:ptCount val="1"/>
                <c:pt idx="0">
                  <c:v>Total actividades economía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'5.5.4'!$C$25:$H$25</c:f>
              <c:strCache>
                <c:ptCount val="6"/>
                <c:pt idx="0">
                  <c:v>2019T2</c:v>
                </c:pt>
                <c:pt idx="1">
                  <c:v>2019T3</c:v>
                </c:pt>
                <c:pt idx="2">
                  <c:v>2019T4</c:v>
                </c:pt>
                <c:pt idx="3">
                  <c:v>2020T1</c:v>
                </c:pt>
                <c:pt idx="4">
                  <c:v>2020T2</c:v>
                </c:pt>
                <c:pt idx="5">
                  <c:v>2020T3</c:v>
                </c:pt>
              </c:strCache>
            </c:strRef>
          </c:cat>
          <c:val>
            <c:numRef>
              <c:f>'5.5.4'!$C$27:$H$27</c:f>
              <c:numCache>
                <c:formatCode>#,##0</c:formatCode>
                <c:ptCount val="6"/>
                <c:pt idx="0">
                  <c:v>3093092.0999999819</c:v>
                </c:pt>
                <c:pt idx="1">
                  <c:v>3096153.4899999979</c:v>
                </c:pt>
                <c:pt idx="2">
                  <c:v>3174527.2700000023</c:v>
                </c:pt>
                <c:pt idx="3">
                  <c:v>3147004.6800000044</c:v>
                </c:pt>
                <c:pt idx="4">
                  <c:v>2962616.7999999993</c:v>
                </c:pt>
                <c:pt idx="5">
                  <c:v>3005326.7100000009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D5-45C3-94F3-287D07E35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640056"/>
        <c:axId val="1"/>
      </c:lineChart>
      <c:lineChart>
        <c:grouping val="standard"/>
        <c:varyColors val="0"/>
        <c:ser>
          <c:idx val="0"/>
          <c:order val="0"/>
          <c:tx>
            <c:strRef>
              <c:f>'5.5.4'!$B$26</c:f>
              <c:strCache>
                <c:ptCount val="1"/>
                <c:pt idx="0">
                  <c:v>Total otras actividades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'5.5.4'!$C$25:$H$25</c:f>
              <c:strCache>
                <c:ptCount val="6"/>
                <c:pt idx="0">
                  <c:v>2019T2</c:v>
                </c:pt>
                <c:pt idx="1">
                  <c:v>2019T3</c:v>
                </c:pt>
                <c:pt idx="2">
                  <c:v>2019T4</c:v>
                </c:pt>
                <c:pt idx="3">
                  <c:v>2020T1</c:v>
                </c:pt>
                <c:pt idx="4">
                  <c:v>2020T2</c:v>
                </c:pt>
                <c:pt idx="5">
                  <c:v>2020T3</c:v>
                </c:pt>
              </c:strCache>
            </c:strRef>
          </c:cat>
          <c:val>
            <c:numRef>
              <c:f>'5.5.4'!$C$26:$H$26</c:f>
              <c:numCache>
                <c:formatCode>#,##0</c:formatCode>
                <c:ptCount val="6"/>
                <c:pt idx="0">
                  <c:v>301943.43000000005</c:v>
                </c:pt>
                <c:pt idx="1">
                  <c:v>299317.68000000005</c:v>
                </c:pt>
                <c:pt idx="2">
                  <c:v>311997.05000000005</c:v>
                </c:pt>
                <c:pt idx="3">
                  <c:v>315803.65999999997</c:v>
                </c:pt>
                <c:pt idx="4">
                  <c:v>284871.69000000006</c:v>
                </c:pt>
                <c:pt idx="5">
                  <c:v>311999.39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D5-45C3-94F3-287D07E35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344640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464005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8673986174263429E-2"/>
          <c:y val="4.0072859744990891E-2"/>
          <c:w val="0.90550441758160516"/>
          <c:h val="0.54362921847883772"/>
        </c:manualLayout>
      </c:layout>
      <c:lineChart>
        <c:grouping val="standard"/>
        <c:varyColors val="0"/>
        <c:ser>
          <c:idx val="0"/>
          <c:order val="0"/>
          <c:tx>
            <c:strRef>
              <c:f>'5.6.1'!$B$39</c:f>
              <c:strCache>
                <c:ptCount val="1"/>
                <c:pt idx="0">
                  <c:v>Digitalización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'5.6.1'!$C$37:$M$38</c:f>
              <c:multiLvlStrCache>
                <c:ptCount val="11"/>
                <c:lvl>
                  <c:pt idx="0">
                    <c:v>marzo</c:v>
                  </c:pt>
                  <c:pt idx="1">
                    <c:v>julio</c:v>
                  </c:pt>
                  <c:pt idx="2">
                    <c:v>octubre</c:v>
                  </c:pt>
                  <c:pt idx="3">
                    <c:v>diciembre</c:v>
                  </c:pt>
                  <c:pt idx="4">
                    <c:v>marzo</c:v>
                  </c:pt>
                  <c:pt idx="5">
                    <c:v>mayo</c:v>
                  </c:pt>
                  <c:pt idx="6">
                    <c:v>junio</c:v>
                  </c:pt>
                  <c:pt idx="7">
                    <c:v>julio</c:v>
                  </c:pt>
                  <c:pt idx="8">
                    <c:v>agosto</c:v>
                  </c:pt>
                  <c:pt idx="9">
                    <c:v>septiembre</c:v>
                  </c:pt>
                  <c:pt idx="10">
                    <c:v>octubre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</c:lvl>
              </c:multiLvlStrCache>
            </c:multiLvlStrRef>
          </c:cat>
          <c:val>
            <c:numRef>
              <c:f>'5.6.1'!$C$39:$M$39</c:f>
              <c:numCache>
                <c:formatCode>#,##0</c:formatCode>
                <c:ptCount val="11"/>
                <c:pt idx="0">
                  <c:v>100</c:v>
                </c:pt>
                <c:pt idx="1">
                  <c:v>101.75427823778642</c:v>
                </c:pt>
                <c:pt idx="2">
                  <c:v>101.84591258838699</c:v>
                </c:pt>
                <c:pt idx="3">
                  <c:v>102.181747759918</c:v>
                </c:pt>
                <c:pt idx="4">
                  <c:v>101.34759176424465</c:v>
                </c:pt>
                <c:pt idx="5">
                  <c:v>100.96263302331953</c:v>
                </c:pt>
                <c:pt idx="6">
                  <c:v>101.01081190868685</c:v>
                </c:pt>
                <c:pt idx="7">
                  <c:v>101.3239746635744</c:v>
                </c:pt>
                <c:pt idx="8">
                  <c:v>101.95171719938973</c:v>
                </c:pt>
                <c:pt idx="9">
                  <c:v>102.85766918110065</c:v>
                </c:pt>
                <c:pt idx="10">
                  <c:v>102.78445616902286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11-4A5B-BEBA-25D22CE68E14}"/>
            </c:ext>
          </c:extLst>
        </c:ser>
        <c:ser>
          <c:idx val="1"/>
          <c:order val="1"/>
          <c:tx>
            <c:strRef>
              <c:f>'5.6.1'!$B$40</c:f>
              <c:strCache>
                <c:ptCount val="1"/>
                <c:pt idx="0">
                  <c:v>I+D+i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'5.6.1'!$C$37:$M$38</c:f>
              <c:multiLvlStrCache>
                <c:ptCount val="11"/>
                <c:lvl>
                  <c:pt idx="0">
                    <c:v>marzo</c:v>
                  </c:pt>
                  <c:pt idx="1">
                    <c:v>julio</c:v>
                  </c:pt>
                  <c:pt idx="2">
                    <c:v>octubre</c:v>
                  </c:pt>
                  <c:pt idx="3">
                    <c:v>diciembre</c:v>
                  </c:pt>
                  <c:pt idx="4">
                    <c:v>marzo</c:v>
                  </c:pt>
                  <c:pt idx="5">
                    <c:v>mayo</c:v>
                  </c:pt>
                  <c:pt idx="6">
                    <c:v>junio</c:v>
                  </c:pt>
                  <c:pt idx="7">
                    <c:v>julio</c:v>
                  </c:pt>
                  <c:pt idx="8">
                    <c:v>agosto</c:v>
                  </c:pt>
                  <c:pt idx="9">
                    <c:v>septiembre</c:v>
                  </c:pt>
                  <c:pt idx="10">
                    <c:v>octubre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</c:lvl>
              </c:multiLvlStrCache>
            </c:multiLvlStrRef>
          </c:cat>
          <c:val>
            <c:numRef>
              <c:f>'5.6.1'!$C$40:$M$40</c:f>
              <c:numCache>
                <c:formatCode>#,##0</c:formatCode>
                <c:ptCount val="11"/>
                <c:pt idx="0">
                  <c:v>100</c:v>
                </c:pt>
                <c:pt idx="1">
                  <c:v>101.09542035106243</c:v>
                </c:pt>
                <c:pt idx="2">
                  <c:v>100.45862478553518</c:v>
                </c:pt>
                <c:pt idx="3">
                  <c:v>102.71545466543486</c:v>
                </c:pt>
                <c:pt idx="4">
                  <c:v>101.28348950772073</c:v>
                </c:pt>
                <c:pt idx="5">
                  <c:v>101.86419427213937</c:v>
                </c:pt>
                <c:pt idx="6">
                  <c:v>101.5309489243764</c:v>
                </c:pt>
                <c:pt idx="7">
                  <c:v>102.05886234657517</c:v>
                </c:pt>
                <c:pt idx="8">
                  <c:v>101.63323214992741</c:v>
                </c:pt>
                <c:pt idx="9">
                  <c:v>102.22713474990101</c:v>
                </c:pt>
                <c:pt idx="10">
                  <c:v>102.17764286656988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11-4A5B-BEBA-25D22CE68E14}"/>
            </c:ext>
          </c:extLst>
        </c:ser>
        <c:ser>
          <c:idx val="2"/>
          <c:order val="2"/>
          <c:tx>
            <c:strRef>
              <c:f>'5.6.1'!$B$41</c:f>
              <c:strCache>
                <c:ptCount val="1"/>
                <c:pt idx="0">
                  <c:v>Sanidad y cuidados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'5.6.1'!$C$37:$M$38</c:f>
              <c:multiLvlStrCache>
                <c:ptCount val="11"/>
                <c:lvl>
                  <c:pt idx="0">
                    <c:v>marzo</c:v>
                  </c:pt>
                  <c:pt idx="1">
                    <c:v>julio</c:v>
                  </c:pt>
                  <c:pt idx="2">
                    <c:v>octubre</c:v>
                  </c:pt>
                  <c:pt idx="3">
                    <c:v>diciembre</c:v>
                  </c:pt>
                  <c:pt idx="4">
                    <c:v>marzo</c:v>
                  </c:pt>
                  <c:pt idx="5">
                    <c:v>mayo</c:v>
                  </c:pt>
                  <c:pt idx="6">
                    <c:v>junio</c:v>
                  </c:pt>
                  <c:pt idx="7">
                    <c:v>julio</c:v>
                  </c:pt>
                  <c:pt idx="8">
                    <c:v>agosto</c:v>
                  </c:pt>
                  <c:pt idx="9">
                    <c:v>septiembre</c:v>
                  </c:pt>
                  <c:pt idx="10">
                    <c:v>octubre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</c:lvl>
              </c:multiLvlStrCache>
            </c:multiLvlStrRef>
          </c:cat>
          <c:val>
            <c:numRef>
              <c:f>'5.6.1'!$C$41:$M$41</c:f>
              <c:numCache>
                <c:formatCode>#,##0</c:formatCode>
                <c:ptCount val="11"/>
                <c:pt idx="0">
                  <c:v>100</c:v>
                </c:pt>
                <c:pt idx="1">
                  <c:v>100.94992118457516</c:v>
                </c:pt>
                <c:pt idx="2">
                  <c:v>100.2849303988566</c:v>
                </c:pt>
                <c:pt idx="3">
                  <c:v>102.2026958092253</c:v>
                </c:pt>
                <c:pt idx="4">
                  <c:v>103.55565563863472</c:v>
                </c:pt>
                <c:pt idx="5">
                  <c:v>101.30930113926203</c:v>
                </c:pt>
                <c:pt idx="6">
                  <c:v>101.25966810204184</c:v>
                </c:pt>
                <c:pt idx="7">
                  <c:v>104.13332904405851</c:v>
                </c:pt>
                <c:pt idx="8">
                  <c:v>104.01476123292142</c:v>
                </c:pt>
                <c:pt idx="9">
                  <c:v>104.27073902673291</c:v>
                </c:pt>
                <c:pt idx="10">
                  <c:v>104.28728337247297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11-4A5B-BEBA-25D22CE68E14}"/>
            </c:ext>
          </c:extLst>
        </c:ser>
        <c:ser>
          <c:idx val="3"/>
          <c:order val="3"/>
          <c:tx>
            <c:strRef>
              <c:f>'5.6.1'!$B$42</c:f>
              <c:strCache>
                <c:ptCount val="1"/>
                <c:pt idx="0">
                  <c:v>Transición energética y sostenibilidad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'5.6.1'!$C$37:$M$38</c:f>
              <c:multiLvlStrCache>
                <c:ptCount val="11"/>
                <c:lvl>
                  <c:pt idx="0">
                    <c:v>marzo</c:v>
                  </c:pt>
                  <c:pt idx="1">
                    <c:v>julio</c:v>
                  </c:pt>
                  <c:pt idx="2">
                    <c:v>octubre</c:v>
                  </c:pt>
                  <c:pt idx="3">
                    <c:v>diciembre</c:v>
                  </c:pt>
                  <c:pt idx="4">
                    <c:v>marzo</c:v>
                  </c:pt>
                  <c:pt idx="5">
                    <c:v>mayo</c:v>
                  </c:pt>
                  <c:pt idx="6">
                    <c:v>junio</c:v>
                  </c:pt>
                  <c:pt idx="7">
                    <c:v>julio</c:v>
                  </c:pt>
                  <c:pt idx="8">
                    <c:v>agosto</c:v>
                  </c:pt>
                  <c:pt idx="9">
                    <c:v>septiembre</c:v>
                  </c:pt>
                  <c:pt idx="10">
                    <c:v>octubre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</c:lvl>
              </c:multiLvlStrCache>
            </c:multiLvlStrRef>
          </c:cat>
          <c:val>
            <c:numRef>
              <c:f>'5.6.1'!$C$42:$M$42</c:f>
              <c:numCache>
                <c:formatCode>#,##0</c:formatCode>
                <c:ptCount val="11"/>
                <c:pt idx="0">
                  <c:v>100</c:v>
                </c:pt>
                <c:pt idx="1">
                  <c:v>102.18244858540601</c:v>
                </c:pt>
                <c:pt idx="2">
                  <c:v>100.61111726802083</c:v>
                </c:pt>
                <c:pt idx="3">
                  <c:v>96.813007615217771</c:v>
                </c:pt>
                <c:pt idx="4">
                  <c:v>90.731915836803196</c:v>
                </c:pt>
                <c:pt idx="5">
                  <c:v>97.683770561879584</c:v>
                </c:pt>
                <c:pt idx="6">
                  <c:v>99.339803365894596</c:v>
                </c:pt>
                <c:pt idx="7">
                  <c:v>101.03462470116999</c:v>
                </c:pt>
                <c:pt idx="8">
                  <c:v>100.91034308060098</c:v>
                </c:pt>
                <c:pt idx="9">
                  <c:v>101.7906052594082</c:v>
                </c:pt>
                <c:pt idx="10">
                  <c:v>101.70511217009958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11-4A5B-BEBA-25D22CE68E14}"/>
            </c:ext>
          </c:extLst>
        </c:ser>
        <c:ser>
          <c:idx val="4"/>
          <c:order val="4"/>
          <c:tx>
            <c:strRef>
              <c:f>'5.6.1'!$B$43</c:f>
              <c:strCache>
                <c:ptCount val="1"/>
                <c:pt idx="0">
                  <c:v>Otras actividades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'5.6.1'!$C$37:$M$38</c:f>
              <c:multiLvlStrCache>
                <c:ptCount val="11"/>
                <c:lvl>
                  <c:pt idx="0">
                    <c:v>marzo</c:v>
                  </c:pt>
                  <c:pt idx="1">
                    <c:v>julio</c:v>
                  </c:pt>
                  <c:pt idx="2">
                    <c:v>octubre</c:v>
                  </c:pt>
                  <c:pt idx="3">
                    <c:v>diciembre</c:v>
                  </c:pt>
                  <c:pt idx="4">
                    <c:v>marzo</c:v>
                  </c:pt>
                  <c:pt idx="5">
                    <c:v>mayo</c:v>
                  </c:pt>
                  <c:pt idx="6">
                    <c:v>junio</c:v>
                  </c:pt>
                  <c:pt idx="7">
                    <c:v>julio</c:v>
                  </c:pt>
                  <c:pt idx="8">
                    <c:v>agosto</c:v>
                  </c:pt>
                  <c:pt idx="9">
                    <c:v>septiembre</c:v>
                  </c:pt>
                  <c:pt idx="10">
                    <c:v>octubre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</c:lvl>
              </c:multiLvlStrCache>
            </c:multiLvlStrRef>
          </c:cat>
          <c:val>
            <c:numRef>
              <c:f>'5.6.1'!$C$43:$M$43</c:f>
              <c:numCache>
                <c:formatCode>#,##0</c:formatCode>
                <c:ptCount val="11"/>
                <c:pt idx="0">
                  <c:v>100</c:v>
                </c:pt>
                <c:pt idx="1">
                  <c:v>101.01416428500124</c:v>
                </c:pt>
                <c:pt idx="2">
                  <c:v>102.18176574764576</c:v>
                </c:pt>
                <c:pt idx="3">
                  <c:v>106.1097574953137</c:v>
                </c:pt>
                <c:pt idx="4">
                  <c:v>102.44020571673649</c:v>
                </c:pt>
                <c:pt idx="5">
                  <c:v>102.2889869079266</c:v>
                </c:pt>
                <c:pt idx="6">
                  <c:v>101.40089991829008</c:v>
                </c:pt>
                <c:pt idx="7">
                  <c:v>102.24979572520326</c:v>
                </c:pt>
                <c:pt idx="8">
                  <c:v>103.23401203095364</c:v>
                </c:pt>
                <c:pt idx="9">
                  <c:v>106.18887931703819</c:v>
                </c:pt>
                <c:pt idx="10">
                  <c:v>106.34231649468146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11-4A5B-BEBA-25D22CE68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636120"/>
        <c:axId val="1"/>
      </c:lineChart>
      <c:catAx>
        <c:axId val="344636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463612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8673986174263429E-2"/>
          <c:y val="4.0072859744990891E-2"/>
          <c:w val="0.90550441758160516"/>
          <c:h val="0.59972777992914827"/>
        </c:manualLayout>
      </c:layout>
      <c:lineChart>
        <c:grouping val="standard"/>
        <c:varyColors val="0"/>
        <c:ser>
          <c:idx val="5"/>
          <c:order val="0"/>
          <c:tx>
            <c:strRef>
              <c:f>'5.6.1'!$B$44</c:f>
              <c:strCache>
                <c:ptCount val="1"/>
                <c:pt idx="0">
                  <c:v>Total actividades sectores estratégicos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multiLvlStrRef>
              <c:f>'5.6.1'!$C$37:$M$38</c:f>
              <c:multiLvlStrCache>
                <c:ptCount val="11"/>
                <c:lvl>
                  <c:pt idx="0">
                    <c:v>marzo</c:v>
                  </c:pt>
                  <c:pt idx="1">
                    <c:v>julio</c:v>
                  </c:pt>
                  <c:pt idx="2">
                    <c:v>octubre</c:v>
                  </c:pt>
                  <c:pt idx="3">
                    <c:v>diciembre</c:v>
                  </c:pt>
                  <c:pt idx="4">
                    <c:v>marzo</c:v>
                  </c:pt>
                  <c:pt idx="5">
                    <c:v>mayo</c:v>
                  </c:pt>
                  <c:pt idx="6">
                    <c:v>junio</c:v>
                  </c:pt>
                  <c:pt idx="7">
                    <c:v>julio</c:v>
                  </c:pt>
                  <c:pt idx="8">
                    <c:v>agosto</c:v>
                  </c:pt>
                  <c:pt idx="9">
                    <c:v>septiembre</c:v>
                  </c:pt>
                  <c:pt idx="10">
                    <c:v>octubre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</c:lvl>
              </c:multiLvlStrCache>
            </c:multiLvlStrRef>
          </c:cat>
          <c:val>
            <c:numRef>
              <c:f>'5.6.1'!$C$44:$M$44</c:f>
              <c:numCache>
                <c:formatCode>#,##0</c:formatCode>
                <c:ptCount val="11"/>
                <c:pt idx="0">
                  <c:v>100</c:v>
                </c:pt>
                <c:pt idx="1">
                  <c:v>101.35600780466389</c:v>
                </c:pt>
                <c:pt idx="2">
                  <c:v>101.32413058683272</c:v>
                </c:pt>
                <c:pt idx="3">
                  <c:v>102.65456655741227</c:v>
                </c:pt>
                <c:pt idx="4">
                  <c:v>100.68553533291842</c:v>
                </c:pt>
                <c:pt idx="5">
                  <c:v>101.01785240964911</c:v>
                </c:pt>
                <c:pt idx="6">
                  <c:v>100.96916083515976</c:v>
                </c:pt>
                <c:pt idx="7">
                  <c:v>102.31349200325545</c:v>
                </c:pt>
                <c:pt idx="8">
                  <c:v>102.71598566576095</c:v>
                </c:pt>
                <c:pt idx="9">
                  <c:v>104.08904135981439</c:v>
                </c:pt>
                <c:pt idx="10">
                  <c:v>104.10924194107736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AA-478B-8A04-F9EFDC539E2A}"/>
            </c:ext>
          </c:extLst>
        </c:ser>
        <c:ser>
          <c:idx val="6"/>
          <c:order val="1"/>
          <c:tx>
            <c:strRef>
              <c:f>'5.6.1'!$B$45</c:f>
              <c:strCache>
                <c:ptCount val="1"/>
                <c:pt idx="0">
                  <c:v>Total sectores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multiLvlStrRef>
              <c:f>'5.6.1'!$C$37:$M$38</c:f>
              <c:multiLvlStrCache>
                <c:ptCount val="11"/>
                <c:lvl>
                  <c:pt idx="0">
                    <c:v>marzo</c:v>
                  </c:pt>
                  <c:pt idx="1">
                    <c:v>julio</c:v>
                  </c:pt>
                  <c:pt idx="2">
                    <c:v>octubre</c:v>
                  </c:pt>
                  <c:pt idx="3">
                    <c:v>diciembre</c:v>
                  </c:pt>
                  <c:pt idx="4">
                    <c:v>marzo</c:v>
                  </c:pt>
                  <c:pt idx="5">
                    <c:v>mayo</c:v>
                  </c:pt>
                  <c:pt idx="6">
                    <c:v>junio</c:v>
                  </c:pt>
                  <c:pt idx="7">
                    <c:v>julio</c:v>
                  </c:pt>
                  <c:pt idx="8">
                    <c:v>agosto</c:v>
                  </c:pt>
                  <c:pt idx="9">
                    <c:v>septiembre</c:v>
                  </c:pt>
                  <c:pt idx="10">
                    <c:v>octubre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</c:lvl>
              </c:multiLvlStrCache>
            </c:multiLvlStrRef>
          </c:cat>
          <c:val>
            <c:numRef>
              <c:f>'5.6.1'!$C$45:$M$45</c:f>
              <c:numCache>
                <c:formatCode>#,##0</c:formatCode>
                <c:ptCount val="11"/>
                <c:pt idx="0">
                  <c:v>100</c:v>
                </c:pt>
                <c:pt idx="1">
                  <c:v>100.4341570957185</c:v>
                </c:pt>
                <c:pt idx="2">
                  <c:v>99.840813166335323</c:v>
                </c:pt>
                <c:pt idx="3">
                  <c:v>101.94509392330794</c:v>
                </c:pt>
                <c:pt idx="4">
                  <c:v>97.748436816054152</c:v>
                </c:pt>
                <c:pt idx="5">
                  <c:v>97.219105988285691</c:v>
                </c:pt>
                <c:pt idx="6">
                  <c:v>96.580082358807431</c:v>
                </c:pt>
                <c:pt idx="7">
                  <c:v>96.82678350006168</c:v>
                </c:pt>
                <c:pt idx="8">
                  <c:v>96.719766882801892</c:v>
                </c:pt>
                <c:pt idx="9">
                  <c:v>98.358453066953516</c:v>
                </c:pt>
                <c:pt idx="10">
                  <c:v>98.267432034912204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AA-478B-8A04-F9EFDC539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605936"/>
        <c:axId val="1"/>
      </c:lineChart>
      <c:catAx>
        <c:axId val="34560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8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56059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10829103214886E-2"/>
          <c:y val="0.10609885119889145"/>
          <c:w val="0.82846869712351945"/>
          <c:h val="0.78780229760221709"/>
        </c:manualLayout>
      </c:layout>
      <c:ofPieChart>
        <c:ofPieType val="pie"/>
        <c:varyColors val="1"/>
        <c:ser>
          <c:idx val="0"/>
          <c:order val="0"/>
          <c:explosion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8885-4F44-B0D7-8CAF6D5F23B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885-4F44-B0D7-8CAF6D5F23B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8885-4F44-B0D7-8CAF6D5F23B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885-4F44-B0D7-8CAF6D5F23B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8885-4F44-B0D7-8CAF6D5F23B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885-4F44-B0D7-8CAF6D5F23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885-4F44-B0D7-8CAF6D5F23B6}"/>
              </c:ext>
            </c:extLst>
          </c:dPt>
          <c:dLbls>
            <c:dLbl>
              <c:idx val="0"/>
              <c:layout>
                <c:manualLayout>
                  <c:x val="0.10531684027777778"/>
                  <c:y val="-1.6314236111111113E-2"/>
                </c:manualLayout>
              </c:layout>
              <c:tx>
                <c:rich>
                  <a:bodyPr/>
                  <a:lstStyle/>
                  <a:p>
                    <a:r>
                      <a:rPr lang="en-US" b="1" baseline="0">
                        <a:solidFill>
                          <a:schemeClr val="bg1"/>
                        </a:solidFill>
                      </a:rPr>
                      <a:t>Resto de sectores</a:t>
                    </a:r>
                  </a:p>
                  <a:p>
                    <a:r>
                      <a:rPr lang="en-US" b="1" baseline="0">
                        <a:solidFill>
                          <a:schemeClr val="bg1"/>
                        </a:solidFill>
                      </a:rPr>
                      <a:t>2.302.970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85-4F44-B0D7-8CAF6D5F23B6}"/>
                </c:ext>
              </c:extLst>
            </c:dLbl>
            <c:dLbl>
              <c:idx val="1"/>
              <c:layout>
                <c:manualLayout>
                  <c:x val="4.0887425556577005E-2"/>
                  <c:y val="-6.954637465333820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85-4F44-B0D7-8CAF6D5F23B6}"/>
                </c:ext>
              </c:extLst>
            </c:dLbl>
            <c:dLbl>
              <c:idx val="2"/>
              <c:layout>
                <c:manualLayout>
                  <c:x val="-2.5240726364777314E-2"/>
                  <c:y val="0.15990310919746667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85-4F44-B0D7-8CAF6D5F23B6}"/>
                </c:ext>
              </c:extLst>
            </c:dLbl>
            <c:dLbl>
              <c:idx val="3"/>
              <c:layout>
                <c:manualLayout>
                  <c:x val="2.2269575122906515E-2"/>
                  <c:y val="1.601644358441604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85-4F44-B0D7-8CAF6D5F23B6}"/>
                </c:ext>
              </c:extLst>
            </c:dLbl>
            <c:dLbl>
              <c:idx val="4"/>
              <c:layout>
                <c:manualLayout>
                  <c:x val="3.1075465979189074E-2"/>
                  <c:y val="-3.498066422331410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85-4F44-B0D7-8CAF6D5F23B6}"/>
                </c:ext>
              </c:extLst>
            </c:dLbl>
            <c:dLbl>
              <c:idx val="5"/>
              <c:layout>
                <c:manualLayout>
                  <c:x val="-1.5395817732607569E-16"/>
                  <c:y val="-0.2016271349512782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85-4F44-B0D7-8CAF6D5F23B6}"/>
                </c:ext>
              </c:extLst>
            </c:dLbl>
            <c:dLbl>
              <c:idx val="6"/>
              <c:layout>
                <c:manualLayout>
                  <c:x val="-0.16114981192129638"/>
                  <c:y val="5.8622685185185184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r>
                      <a:rPr lang="en-US" b="1">
                        <a:solidFill>
                          <a:schemeClr val="bg1"/>
                        </a:solidFill>
                      </a:rPr>
                      <a:t>Actividades sectores estratégicos </a:t>
                    </a:r>
                    <a:r>
                      <a:rPr lang="en-US" b="1" baseline="0">
                        <a:solidFill>
                          <a:schemeClr val="bg1"/>
                        </a:solidFill>
                      </a:rPr>
                      <a:t>891.603</a:t>
                    </a:r>
                  </a:p>
                </c:rich>
              </c:tx>
              <c:numFmt formatCode="#,##0" sourceLinked="0"/>
              <c:spPr>
                <a:noFill/>
                <a:ln>
                  <a:noFill/>
                </a:ln>
                <a:effectLst/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170411985018722"/>
                      <c:h val="0.2079925303454715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8885-4F44-B0D7-8CAF6D5F23B6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('5.6.1'!$B$72,'5.6.1'!$B$73:$B$77)</c:f>
              <c:strCache>
                <c:ptCount val="6"/>
                <c:pt idx="0">
                  <c:v>Resto de sectores</c:v>
                </c:pt>
                <c:pt idx="1">
                  <c:v>Digitalización </c:v>
                </c:pt>
                <c:pt idx="2">
                  <c:v>I+D+i</c:v>
                </c:pt>
                <c:pt idx="3">
                  <c:v>Sanidad y cuidados</c:v>
                </c:pt>
                <c:pt idx="4">
                  <c:v>Transición energética y sostenibilidad</c:v>
                </c:pt>
                <c:pt idx="5">
                  <c:v>Otras actividades</c:v>
                </c:pt>
              </c:strCache>
            </c:strRef>
          </c:cat>
          <c:val>
            <c:numRef>
              <c:f>('5.6.1'!$C$72,'5.6.1'!$C$73:$C$77)</c:f>
              <c:numCache>
                <c:formatCode>#,##0</c:formatCode>
                <c:ptCount val="6"/>
                <c:pt idx="0">
                  <c:v>2302970</c:v>
                </c:pt>
                <c:pt idx="1">
                  <c:v>217606</c:v>
                </c:pt>
                <c:pt idx="2">
                  <c:v>30968</c:v>
                </c:pt>
                <c:pt idx="3">
                  <c:v>226926</c:v>
                </c:pt>
                <c:pt idx="4">
                  <c:v>128480</c:v>
                </c:pt>
                <c:pt idx="5">
                  <c:v>287623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885-4F44-B0D7-8CAF6D5F2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'5.6.2'!$B$24</c:f>
              <c:strCache>
                <c:ptCount val="1"/>
                <c:pt idx="0">
                  <c:v>Digitalización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'5.6.2'!$C$23:$H$23</c:f>
              <c:strCache>
                <c:ptCount val="6"/>
                <c:pt idx="0">
                  <c:v>2019T2</c:v>
                </c:pt>
                <c:pt idx="1">
                  <c:v>2019T3</c:v>
                </c:pt>
                <c:pt idx="2">
                  <c:v>2019T4</c:v>
                </c:pt>
                <c:pt idx="3">
                  <c:v>2020T1</c:v>
                </c:pt>
                <c:pt idx="4">
                  <c:v>2020T2</c:v>
                </c:pt>
                <c:pt idx="5">
                  <c:v>2020T3</c:v>
                </c:pt>
              </c:strCache>
            </c:strRef>
          </c:cat>
          <c:val>
            <c:numRef>
              <c:f>'5.6.2'!$C$24:$H$24</c:f>
              <c:numCache>
                <c:formatCode>#,##0</c:formatCode>
                <c:ptCount val="6"/>
                <c:pt idx="0">
                  <c:v>100</c:v>
                </c:pt>
                <c:pt idx="1">
                  <c:v>95.46868385272731</c:v>
                </c:pt>
                <c:pt idx="2">
                  <c:v>99.386398540000613</c:v>
                </c:pt>
                <c:pt idx="3">
                  <c:v>94.707312381949748</c:v>
                </c:pt>
                <c:pt idx="4">
                  <c:v>94.775314070371181</c:v>
                </c:pt>
                <c:pt idx="5">
                  <c:v>89.651760216414118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B8-48FE-9519-A16BD56E0963}"/>
            </c:ext>
          </c:extLst>
        </c:ser>
        <c:ser>
          <c:idx val="1"/>
          <c:order val="1"/>
          <c:tx>
            <c:strRef>
              <c:f>'5.6.2'!$B$25</c:f>
              <c:strCache>
                <c:ptCount val="1"/>
                <c:pt idx="0">
                  <c:v>I+D+i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'5.6.2'!$C$23:$H$23</c:f>
              <c:strCache>
                <c:ptCount val="6"/>
                <c:pt idx="0">
                  <c:v>2019T2</c:v>
                </c:pt>
                <c:pt idx="1">
                  <c:v>2019T3</c:v>
                </c:pt>
                <c:pt idx="2">
                  <c:v>2019T4</c:v>
                </c:pt>
                <c:pt idx="3">
                  <c:v>2020T1</c:v>
                </c:pt>
                <c:pt idx="4">
                  <c:v>2020T2</c:v>
                </c:pt>
                <c:pt idx="5">
                  <c:v>2020T3</c:v>
                </c:pt>
              </c:strCache>
            </c:strRef>
          </c:cat>
          <c:val>
            <c:numRef>
              <c:f>'5.6.2'!$C$25:$H$25</c:f>
              <c:numCache>
                <c:formatCode>#,##0</c:formatCode>
                <c:ptCount val="6"/>
                <c:pt idx="0">
                  <c:v>100</c:v>
                </c:pt>
                <c:pt idx="1">
                  <c:v>83.790013325060258</c:v>
                </c:pt>
                <c:pt idx="2">
                  <c:v>88.394747281585992</c:v>
                </c:pt>
                <c:pt idx="3">
                  <c:v>110.85652673658085</c:v>
                </c:pt>
                <c:pt idx="4">
                  <c:v>107.87525302356806</c:v>
                </c:pt>
                <c:pt idx="5">
                  <c:v>103.03432983084292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B8-48FE-9519-A16BD56E0963}"/>
            </c:ext>
          </c:extLst>
        </c:ser>
        <c:ser>
          <c:idx val="2"/>
          <c:order val="2"/>
          <c:tx>
            <c:strRef>
              <c:f>'5.6.2'!$B$26</c:f>
              <c:strCache>
                <c:ptCount val="1"/>
                <c:pt idx="0">
                  <c:v>Sanidad y cuidados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'5.6.2'!$C$23:$H$23</c:f>
              <c:strCache>
                <c:ptCount val="6"/>
                <c:pt idx="0">
                  <c:v>2019T2</c:v>
                </c:pt>
                <c:pt idx="1">
                  <c:v>2019T3</c:v>
                </c:pt>
                <c:pt idx="2">
                  <c:v>2019T4</c:v>
                </c:pt>
                <c:pt idx="3">
                  <c:v>2020T1</c:v>
                </c:pt>
                <c:pt idx="4">
                  <c:v>2020T2</c:v>
                </c:pt>
                <c:pt idx="5">
                  <c:v>2020T3</c:v>
                </c:pt>
              </c:strCache>
            </c:strRef>
          </c:cat>
          <c:val>
            <c:numRef>
              <c:f>'5.6.2'!$C$26:$H$26</c:f>
              <c:numCache>
                <c:formatCode>#,##0</c:formatCode>
                <c:ptCount val="6"/>
                <c:pt idx="0">
                  <c:v>100</c:v>
                </c:pt>
                <c:pt idx="1">
                  <c:v>107.49141759983746</c:v>
                </c:pt>
                <c:pt idx="2">
                  <c:v>114.8707092328776</c:v>
                </c:pt>
                <c:pt idx="3">
                  <c:v>117.70931254206918</c:v>
                </c:pt>
                <c:pt idx="4">
                  <c:v>116.60207381545328</c:v>
                </c:pt>
                <c:pt idx="5">
                  <c:v>124.56921512054151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B8-48FE-9519-A16BD56E0963}"/>
            </c:ext>
          </c:extLst>
        </c:ser>
        <c:ser>
          <c:idx val="3"/>
          <c:order val="3"/>
          <c:tx>
            <c:strRef>
              <c:f>'5.6.2'!$B$27</c:f>
              <c:strCache>
                <c:ptCount val="1"/>
                <c:pt idx="0">
                  <c:v>Transición energética y sostenibilidad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'5.6.2'!$C$23:$H$23</c:f>
              <c:strCache>
                <c:ptCount val="6"/>
                <c:pt idx="0">
                  <c:v>2019T2</c:v>
                </c:pt>
                <c:pt idx="1">
                  <c:v>2019T3</c:v>
                </c:pt>
                <c:pt idx="2">
                  <c:v>2019T4</c:v>
                </c:pt>
                <c:pt idx="3">
                  <c:v>2020T1</c:v>
                </c:pt>
                <c:pt idx="4">
                  <c:v>2020T2</c:v>
                </c:pt>
                <c:pt idx="5">
                  <c:v>2020T3</c:v>
                </c:pt>
              </c:strCache>
            </c:strRef>
          </c:cat>
          <c:val>
            <c:numRef>
              <c:f>'5.6.2'!$C$27:$H$27</c:f>
              <c:numCache>
                <c:formatCode>#,##0</c:formatCode>
                <c:ptCount val="6"/>
                <c:pt idx="0">
                  <c:v>100</c:v>
                </c:pt>
                <c:pt idx="1">
                  <c:v>95.330478294079583</c:v>
                </c:pt>
                <c:pt idx="2">
                  <c:v>98.071179482854888</c:v>
                </c:pt>
                <c:pt idx="3">
                  <c:v>102.68300171848333</c:v>
                </c:pt>
                <c:pt idx="4">
                  <c:v>83.883535859217332</c:v>
                </c:pt>
                <c:pt idx="5">
                  <c:v>88.419360209569547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B8-48FE-9519-A16BD56E0963}"/>
            </c:ext>
          </c:extLst>
        </c:ser>
        <c:ser>
          <c:idx val="4"/>
          <c:order val="4"/>
          <c:tx>
            <c:strRef>
              <c:f>'5.6.2'!$B$28</c:f>
              <c:strCache>
                <c:ptCount val="1"/>
                <c:pt idx="0">
                  <c:v>Otras actividades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'5.6.2'!$C$23:$H$23</c:f>
              <c:strCache>
                <c:ptCount val="6"/>
                <c:pt idx="0">
                  <c:v>2019T2</c:v>
                </c:pt>
                <c:pt idx="1">
                  <c:v>2019T3</c:v>
                </c:pt>
                <c:pt idx="2">
                  <c:v>2019T4</c:v>
                </c:pt>
                <c:pt idx="3">
                  <c:v>2020T1</c:v>
                </c:pt>
                <c:pt idx="4">
                  <c:v>2020T2</c:v>
                </c:pt>
                <c:pt idx="5">
                  <c:v>2020T3</c:v>
                </c:pt>
              </c:strCache>
            </c:strRef>
          </c:cat>
          <c:val>
            <c:numRef>
              <c:f>'5.6.2'!$C$28:$H$28</c:f>
              <c:numCache>
                <c:formatCode>#,##0</c:formatCode>
                <c:ptCount val="6"/>
                <c:pt idx="0">
                  <c:v>100</c:v>
                </c:pt>
                <c:pt idx="1">
                  <c:v>99.130383462889057</c:v>
                </c:pt>
                <c:pt idx="2">
                  <c:v>103.32963694556956</c:v>
                </c:pt>
                <c:pt idx="3">
                  <c:v>104.59033998520846</c:v>
                </c:pt>
                <c:pt idx="4">
                  <c:v>94.346046873747184</c:v>
                </c:pt>
                <c:pt idx="5">
                  <c:v>103.33041192517418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FB8-48FE-9519-A16BD56E0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606264"/>
        <c:axId val="1"/>
      </c:lineChart>
      <c:catAx>
        <c:axId val="345606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560626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767250867835069E-2"/>
          <c:y val="0.79977952755905513"/>
          <c:w val="0.95576575508706574"/>
          <c:h val="0.18170218722659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200" b="1"/>
              <a:t>Uso en los últimos tres meses</a:t>
            </a:r>
          </a:p>
        </c:rich>
      </c:tx>
      <c:layout>
        <c:manualLayout>
          <c:xMode val="edge"/>
          <c:yMode val="edge"/>
          <c:x val="1.7029370414621388E-2"/>
          <c:y val="2.64583972457988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'1.3.2'!$B$22</c:f>
              <c:strCache>
                <c:ptCount val="1"/>
                <c:pt idx="0">
                  <c:v>Total nacional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'1.3.2'!$C$21:$G$21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'1.3.2'!$C$22:$G$22</c:f>
              <c:numCache>
                <c:formatCode>#,##0.0</c:formatCode>
                <c:ptCount val="5"/>
                <c:pt idx="0">
                  <c:v>78.7</c:v>
                </c:pt>
                <c:pt idx="1">
                  <c:v>80.599999999999994</c:v>
                </c:pt>
                <c:pt idx="2">
                  <c:v>84.6</c:v>
                </c:pt>
                <c:pt idx="3">
                  <c:v>86.1</c:v>
                </c:pt>
                <c:pt idx="4">
                  <c:v>90.7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E3-4266-813F-60E9BC2459DC}"/>
            </c:ext>
          </c:extLst>
        </c:ser>
        <c:ser>
          <c:idx val="1"/>
          <c:order val="1"/>
          <c:tx>
            <c:strRef>
              <c:f>'1.3.2'!$B$23</c:f>
              <c:strCache>
                <c:ptCount val="1"/>
                <c:pt idx="0">
                  <c:v>Madrid (Comunidad de)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'1.3.2'!$C$21:$G$21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'1.3.2'!$C$23:$G$23</c:f>
              <c:numCache>
                <c:formatCode>#,##0.0</c:formatCode>
                <c:ptCount val="5"/>
                <c:pt idx="0">
                  <c:v>85.9</c:v>
                </c:pt>
                <c:pt idx="1">
                  <c:v>86.9</c:v>
                </c:pt>
                <c:pt idx="2">
                  <c:v>90</c:v>
                </c:pt>
                <c:pt idx="3">
                  <c:v>91</c:v>
                </c:pt>
                <c:pt idx="4">
                  <c:v>94.1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E3-4266-813F-60E9BC245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1337608"/>
        <c:axId val="1"/>
      </c:lineChart>
      <c:catAx>
        <c:axId val="271337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27133760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264216972878389E-2"/>
          <c:y val="5.0925925925925923E-2"/>
          <c:w val="0.88818022747156611"/>
          <c:h val="0.64746391076115495"/>
        </c:manualLayout>
      </c:layout>
      <c:lineChart>
        <c:grouping val="standard"/>
        <c:varyColors val="0"/>
        <c:ser>
          <c:idx val="0"/>
          <c:order val="0"/>
          <c:tx>
            <c:strRef>
              <c:f>'5.6.2'!$B$29</c:f>
              <c:strCache>
                <c:ptCount val="1"/>
                <c:pt idx="0">
                  <c:v>Total actividades ligadas a sectores estratégicos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'5.6.2'!$C$23:$H$23</c:f>
              <c:strCache>
                <c:ptCount val="6"/>
                <c:pt idx="0">
                  <c:v>2019T2</c:v>
                </c:pt>
                <c:pt idx="1">
                  <c:v>2019T3</c:v>
                </c:pt>
                <c:pt idx="2">
                  <c:v>2019T4</c:v>
                </c:pt>
                <c:pt idx="3">
                  <c:v>2020T1</c:v>
                </c:pt>
                <c:pt idx="4">
                  <c:v>2020T2</c:v>
                </c:pt>
                <c:pt idx="5">
                  <c:v>2020T3</c:v>
                </c:pt>
              </c:strCache>
            </c:strRef>
          </c:cat>
          <c:val>
            <c:numRef>
              <c:f>'5.6.2'!$C$29:$H$29</c:f>
              <c:numCache>
                <c:formatCode>#,##0</c:formatCode>
                <c:ptCount val="6"/>
                <c:pt idx="0">
                  <c:v>100</c:v>
                </c:pt>
                <c:pt idx="1">
                  <c:v>99.176548702133601</c:v>
                </c:pt>
                <c:pt idx="2">
                  <c:v>103.83252414828452</c:v>
                </c:pt>
                <c:pt idx="3">
                  <c:v>105.10892140551076</c:v>
                </c:pt>
                <c:pt idx="4">
                  <c:v>98.379869785503715</c:v>
                </c:pt>
                <c:pt idx="5">
                  <c:v>102.55558839120769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26-46D0-B25D-FAECEB3D45FC}"/>
            </c:ext>
          </c:extLst>
        </c:ser>
        <c:ser>
          <c:idx val="1"/>
          <c:order val="1"/>
          <c:tx>
            <c:strRef>
              <c:f>'5.6.2'!$B$30</c:f>
              <c:strCache>
                <c:ptCount val="1"/>
                <c:pt idx="0">
                  <c:v>Total sectores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'5.6.2'!$C$23:$H$23</c:f>
              <c:strCache>
                <c:ptCount val="6"/>
                <c:pt idx="0">
                  <c:v>2019T2</c:v>
                </c:pt>
                <c:pt idx="1">
                  <c:v>2019T3</c:v>
                </c:pt>
                <c:pt idx="2">
                  <c:v>2019T4</c:v>
                </c:pt>
                <c:pt idx="3">
                  <c:v>2020T1</c:v>
                </c:pt>
                <c:pt idx="4">
                  <c:v>2020T2</c:v>
                </c:pt>
                <c:pt idx="5">
                  <c:v>2020T3</c:v>
                </c:pt>
              </c:strCache>
            </c:strRef>
          </c:cat>
          <c:val>
            <c:numRef>
              <c:f>'5.6.2'!$C$30:$H$30</c:f>
              <c:numCache>
                <c:formatCode>#,##0</c:formatCode>
                <c:ptCount val="6"/>
                <c:pt idx="0">
                  <c:v>100</c:v>
                </c:pt>
                <c:pt idx="1">
                  <c:v>100.09897506770056</c:v>
                </c:pt>
                <c:pt idx="2">
                  <c:v>102.6328077977381</c:v>
                </c:pt>
                <c:pt idx="3">
                  <c:v>101.7429995052531</c:v>
                </c:pt>
                <c:pt idx="4">
                  <c:v>95.781719529140972</c:v>
                </c:pt>
                <c:pt idx="5">
                  <c:v>95.781751859248459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26-46D0-B25D-FAECEB3D4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598392"/>
        <c:axId val="1"/>
      </c:lineChart>
      <c:catAx>
        <c:axId val="345598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55983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5.8333277009901659E-2"/>
          <c:y val="0.87523359580052495"/>
          <c:w val="0.9"/>
          <c:h val="7.38404199475065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184981684981674E-2"/>
          <c:y val="5.8942512121950598E-2"/>
          <c:w val="0.86813186813186816"/>
          <c:h val="0.83942554139110415"/>
        </c:manualLayout>
      </c:layout>
      <c:ofPieChart>
        <c:ofPieType val="pie"/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E263-4319-A49A-059C9D6B342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263-4319-A49A-059C9D6B342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E263-4319-A49A-059C9D6B342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263-4319-A49A-059C9D6B342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E263-4319-A49A-059C9D6B342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263-4319-A49A-059C9D6B342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E263-4319-A49A-059C9D6B3429}"/>
              </c:ext>
            </c:extLst>
          </c:dPt>
          <c:dPt>
            <c:idx val="7"/>
            <c:bubble3D val="0"/>
            <c:explosion val="2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263-4319-A49A-059C9D6B3429}"/>
              </c:ext>
            </c:extLst>
          </c:dPt>
          <c:dLbls>
            <c:dLbl>
              <c:idx val="0"/>
              <c:layout>
                <c:manualLayout>
                  <c:x val="5.9402269105139412E-2"/>
                  <c:y val="-2.6415683495215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63-4319-A49A-059C9D6B3429}"/>
                </c:ext>
              </c:extLst>
            </c:dLbl>
            <c:dLbl>
              <c:idx val="2"/>
              <c:layout>
                <c:manualLayout>
                  <c:x val="4.8370209564925881E-2"/>
                  <c:y val="7.487917006628852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63-4319-A49A-059C9D6B3429}"/>
                </c:ext>
              </c:extLst>
            </c:dLbl>
            <c:dLbl>
              <c:idx val="3"/>
              <c:layout>
                <c:manualLayout>
                  <c:x val="-1.6491586332082322E-2"/>
                  <c:y val="6.46803044750492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63-4319-A49A-059C9D6B3429}"/>
                </c:ext>
              </c:extLst>
            </c:dLbl>
            <c:dLbl>
              <c:idx val="4"/>
              <c:layout>
                <c:manualLayout>
                  <c:x val="1.775261445123098E-2"/>
                  <c:y val="-4.656318709225017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63-4319-A49A-059C9D6B3429}"/>
                </c:ext>
              </c:extLst>
            </c:dLbl>
            <c:dLbl>
              <c:idx val="5"/>
              <c:layout>
                <c:manualLayout>
                  <c:x val="1.3886333717631091E-2"/>
                  <c:y val="-1.02653834937299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63-4319-A49A-059C9D6B3429}"/>
                </c:ext>
              </c:extLst>
            </c:dLbl>
            <c:dLbl>
              <c:idx val="6"/>
              <c:layout>
                <c:manualLayout>
                  <c:x val="-8.6767309134435283E-2"/>
                  <c:y val="-2.936159127387690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6-E263-4319-A49A-059C9D6B3429}"/>
                </c:ext>
              </c:extLst>
            </c:dLbl>
            <c:dLbl>
              <c:idx val="7"/>
              <c:layout>
                <c:manualLayout>
                  <c:x val="-0.19583324128572105"/>
                  <c:y val="2.4270656717242205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bg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r>
                      <a:rPr lang="en-US" sz="900" b="1"/>
                      <a:t>Actividades sectores estratégicos</a:t>
                    </a:r>
                    <a:r>
                      <a:rPr lang="en-US" sz="900" b="1" baseline="0"/>
                      <a:t> </a:t>
                    </a:r>
                  </a:p>
                  <a:p>
                    <a:pPr>
                      <a:defRPr sz="900" b="1" i="0" u="none" strike="noStrike" kern="1200" baseline="0">
                        <a:solidFill>
                          <a:schemeClr val="bg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r>
                      <a:rPr lang="en-US" sz="900" b="1" baseline="0"/>
                      <a:t>940.807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63-4319-A49A-059C9D6B34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'5.6.2'!$B$51:$B$57</c:f>
              <c:strCache>
                <c:ptCount val="7"/>
                <c:pt idx="0">
                  <c:v>Resto de sectores</c:v>
                </c:pt>
                <c:pt idx="2">
                  <c:v>Digitalización </c:v>
                </c:pt>
                <c:pt idx="3">
                  <c:v>I+D+i</c:v>
                </c:pt>
                <c:pt idx="4">
                  <c:v>Sanidad y cuidados</c:v>
                </c:pt>
                <c:pt idx="5">
                  <c:v>Transición energética y sostenibilidad</c:v>
                </c:pt>
                <c:pt idx="6">
                  <c:v>Otras actividades</c:v>
                </c:pt>
              </c:strCache>
            </c:strRef>
          </c:cat>
          <c:val>
            <c:numRef>
              <c:f>'5.6.2'!$C$51:$C$57</c:f>
              <c:numCache>
                <c:formatCode>#,##0</c:formatCode>
                <c:ptCount val="7"/>
                <c:pt idx="0">
                  <c:v>2021810.4699999997</c:v>
                </c:pt>
                <c:pt idx="2">
                  <c:v>202897.99</c:v>
                </c:pt>
                <c:pt idx="3">
                  <c:v>25323.519999999997</c:v>
                </c:pt>
                <c:pt idx="4">
                  <c:v>269733.76999999996</c:v>
                </c:pt>
                <c:pt idx="5">
                  <c:v>130852.65999999999</c:v>
                </c:pt>
                <c:pt idx="6">
                  <c:v>311999.39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263-4319-A49A-059C9D6B3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10829103214886E-2"/>
          <c:y val="0.10609885119889145"/>
          <c:w val="0.82846869712351945"/>
          <c:h val="0.78780229760221709"/>
        </c:manualLayout>
      </c:layout>
      <c:ofPieChart>
        <c:ofPieType val="pie"/>
        <c:varyColors val="1"/>
        <c:ser>
          <c:idx val="0"/>
          <c:order val="0"/>
          <c:explosion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3EDF-4D3C-83D8-6BB53175A48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EDF-4D3C-83D8-6BB53175A48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3EDF-4D3C-83D8-6BB53175A48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EDF-4D3C-83D8-6BB53175A48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3EDF-4D3C-83D8-6BB53175A48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EDF-4D3C-83D8-6BB53175A4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EDF-4D3C-83D8-6BB53175A48F}"/>
              </c:ext>
            </c:extLst>
          </c:dPt>
          <c:dLbls>
            <c:dLbl>
              <c:idx val="0"/>
              <c:layout>
                <c:manualLayout>
                  <c:x val="9.694392750481233E-2"/>
                  <c:y val="2.8671775223499361E-4"/>
                </c:manualLayout>
              </c:layout>
              <c:tx>
                <c:rich>
                  <a:bodyPr/>
                  <a:lstStyle/>
                  <a:p>
                    <a:fld id="{6277EBC0-C32F-4775-B4E4-6175697D81B1}" type="CATEGORYNAME">
                      <a:rPr lang="en-US" sz="900" b="1" i="0" u="none" strike="noStrike" kern="1200" baseline="0">
                        <a:solidFill>
                          <a:schemeClr val="bg1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/>
                      <a:t>[NOMBRE DE CATEGORÍA]</a:t>
                    </a:fld>
                    <a:r>
                      <a:rPr lang="en-US" sz="900" b="1" i="0" u="none" strike="noStrike" kern="1200" baseline="0">
                        <a:solidFill>
                          <a:schemeClr val="bg1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  <a:t>; </a:t>
                    </a:r>
                    <a:fld id="{888B761E-639C-4D35-AC17-B60EEDDE1483}" type="VALUE">
                      <a:rPr lang="en-US" sz="900" b="1" i="0" u="none" strike="noStrike" kern="1200" baseline="0">
                        <a:solidFill>
                          <a:schemeClr val="bg1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/>
                      <a:t>[VALOR]</a:t>
                    </a:fld>
                    <a:endParaRPr lang="en-US" sz="9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endParaRP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3EDF-4D3C-83D8-6BB53175A48F}"/>
                </c:ext>
              </c:extLst>
            </c:dLbl>
            <c:dLbl>
              <c:idx val="1"/>
              <c:layout>
                <c:manualLayout>
                  <c:x val="4.0887425556577005E-2"/>
                  <c:y val="-6.954637465333820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DF-4D3C-83D8-6BB53175A48F}"/>
                </c:ext>
              </c:extLst>
            </c:dLbl>
            <c:dLbl>
              <c:idx val="2"/>
              <c:layout>
                <c:manualLayout>
                  <c:x val="-2.5240650438999694E-2"/>
                  <c:y val="8.014463933797630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DF-4D3C-83D8-6BB53175A48F}"/>
                </c:ext>
              </c:extLst>
            </c:dLbl>
            <c:dLbl>
              <c:idx val="3"/>
              <c:layout>
                <c:manualLayout>
                  <c:x val="2.2269575122906515E-2"/>
                  <c:y val="1.601644358441604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DF-4D3C-83D8-6BB53175A48F}"/>
                </c:ext>
              </c:extLst>
            </c:dLbl>
            <c:dLbl>
              <c:idx val="4"/>
              <c:layout>
                <c:manualLayout>
                  <c:x val="3.1075465979189074E-2"/>
                  <c:y val="-3.498066422331410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DF-4D3C-83D8-6BB53175A48F}"/>
                </c:ext>
              </c:extLst>
            </c:dLbl>
            <c:dLbl>
              <c:idx val="5"/>
              <c:layout>
                <c:manualLayout>
                  <c:x val="0"/>
                  <c:y val="-0.16174785909405717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DF-4D3C-83D8-6BB53175A48F}"/>
                </c:ext>
              </c:extLst>
            </c:dLbl>
            <c:dLbl>
              <c:idx val="6"/>
              <c:layout>
                <c:manualLayout>
                  <c:x val="-0.14967512742295469"/>
                  <c:y val="3.8659003831417625E-3"/>
                </c:manualLayout>
              </c:layout>
              <c:tx>
                <c:rich>
                  <a:bodyPr/>
                  <a:lstStyle/>
                  <a:p>
                    <a:r>
                      <a:rPr lang="en-US" sz="900" b="1" i="0" u="none" strike="noStrike" kern="1200" baseline="0">
                        <a:solidFill>
                          <a:schemeClr val="bg1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  <a:t>Actividades </a:t>
                    </a:r>
                  </a:p>
                  <a:p>
                    <a:r>
                      <a:rPr lang="en-US" sz="900" b="1" i="0" u="none" strike="noStrike" kern="1200" baseline="0">
                        <a:solidFill>
                          <a:schemeClr val="bg1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  <a:t>sectores estratégicos; </a:t>
                    </a:r>
                  </a:p>
                  <a:p>
                    <a:fld id="{C6EC4B9F-97B8-41B3-813C-9AC5C6E0E1FF}" type="VALUE">
                      <a:rPr lang="en-US" sz="900" b="1" i="0" u="none" strike="noStrike" kern="1200" baseline="0">
                        <a:solidFill>
                          <a:schemeClr val="bg1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/>
                      <a:t>[VALOR]</a:t>
                    </a:fld>
                    <a:endParaRPr lang="es-ES"/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3EDF-4D3C-83D8-6BB53175A48F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('5.6.1'!$B$72,'5.6.1'!$B$73:$B$77)</c:f>
              <c:strCache>
                <c:ptCount val="6"/>
                <c:pt idx="0">
                  <c:v>Resto de sectores</c:v>
                </c:pt>
                <c:pt idx="1">
                  <c:v>Digitalización </c:v>
                </c:pt>
                <c:pt idx="2">
                  <c:v>I+D+i</c:v>
                </c:pt>
                <c:pt idx="3">
                  <c:v>Sanidad y cuidados</c:v>
                </c:pt>
                <c:pt idx="4">
                  <c:v>Transición energética y sostenibilidad</c:v>
                </c:pt>
                <c:pt idx="5">
                  <c:v>Otras actividades</c:v>
                </c:pt>
              </c:strCache>
            </c:strRef>
          </c:cat>
          <c:val>
            <c:numRef>
              <c:f>('5.6.1'!$C$72,'5.6.1'!$C$73:$C$77)</c:f>
              <c:numCache>
                <c:formatCode>#,##0</c:formatCode>
                <c:ptCount val="6"/>
                <c:pt idx="0">
                  <c:v>2302970</c:v>
                </c:pt>
                <c:pt idx="1">
                  <c:v>217606</c:v>
                </c:pt>
                <c:pt idx="2">
                  <c:v>30968</c:v>
                </c:pt>
                <c:pt idx="3">
                  <c:v>226926</c:v>
                </c:pt>
                <c:pt idx="4">
                  <c:v>128480</c:v>
                </c:pt>
                <c:pt idx="5">
                  <c:v>287623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EDF-4D3C-83D8-6BB53175A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200">
                <a:latin typeface="Arial" panose="020B0604020202020204" pitchFamily="34" charset="0"/>
                <a:cs typeface="Arial" panose="020B0604020202020204" pitchFamily="34" charset="0"/>
              </a:rPr>
              <a:t>Exportaciones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'5.6.3'!$B$60</c:f>
              <c:strCache>
                <c:ptCount val="1"/>
                <c:pt idx="0">
                  <c:v>Digitalización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'5.6.3'!$C$59:$J$59</c:f>
              <c:numCache>
                <c:formatCode>mmm\-yy</c:formatCode>
                <c:ptCount val="8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</c:numCache>
            </c:numRef>
          </c:cat>
          <c:val>
            <c:numRef>
              <c:f>'5.6.3'!$C$60:$J$60</c:f>
              <c:numCache>
                <c:formatCode>#,##0</c:formatCode>
                <c:ptCount val="8"/>
                <c:pt idx="0">
                  <c:v>100</c:v>
                </c:pt>
                <c:pt idx="1">
                  <c:v>90.729089118085099</c:v>
                </c:pt>
                <c:pt idx="2">
                  <c:v>83.658622957913167</c:v>
                </c:pt>
                <c:pt idx="3">
                  <c:v>82.262736579401363</c:v>
                </c:pt>
                <c:pt idx="4">
                  <c:v>99.150626270926224</c:v>
                </c:pt>
                <c:pt idx="5">
                  <c:v>107.34274815819282</c:v>
                </c:pt>
                <c:pt idx="6">
                  <c:v>97.574985749600202</c:v>
                </c:pt>
                <c:pt idx="7">
                  <c:v>92.198701128413092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B0-43BA-AAEE-C501C1BD6924}"/>
            </c:ext>
          </c:extLst>
        </c:ser>
        <c:ser>
          <c:idx val="1"/>
          <c:order val="1"/>
          <c:tx>
            <c:strRef>
              <c:f>'5.6.3'!$B$61</c:f>
              <c:strCache>
                <c:ptCount val="1"/>
                <c:pt idx="0">
                  <c:v>Sanidad y cuidados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'5.6.3'!$C$59:$J$59</c:f>
              <c:numCache>
                <c:formatCode>mmm\-yy</c:formatCode>
                <c:ptCount val="8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</c:numCache>
            </c:numRef>
          </c:cat>
          <c:val>
            <c:numRef>
              <c:f>'5.6.3'!$C$61:$J$61</c:f>
              <c:numCache>
                <c:formatCode>#,##0</c:formatCode>
                <c:ptCount val="8"/>
                <c:pt idx="0">
                  <c:v>100</c:v>
                </c:pt>
                <c:pt idx="1">
                  <c:v>91.613691826931046</c:v>
                </c:pt>
                <c:pt idx="2">
                  <c:v>120.5865166210488</c:v>
                </c:pt>
                <c:pt idx="3">
                  <c:v>104.55805561152972</c:v>
                </c:pt>
                <c:pt idx="4">
                  <c:v>116.31046071211478</c:v>
                </c:pt>
                <c:pt idx="5">
                  <c:v>131.93752369351105</c:v>
                </c:pt>
                <c:pt idx="6">
                  <c:v>152.94978160656066</c:v>
                </c:pt>
                <c:pt idx="7">
                  <c:v>83.862261316213534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B0-43BA-AAEE-C501C1BD6924}"/>
            </c:ext>
          </c:extLst>
        </c:ser>
        <c:ser>
          <c:idx val="2"/>
          <c:order val="2"/>
          <c:tx>
            <c:strRef>
              <c:f>'5.6.3'!$B$62</c:f>
              <c:strCache>
                <c:ptCount val="1"/>
                <c:pt idx="0">
                  <c:v>Transición energética y sostenibilidad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'5.6.3'!$C$59:$J$59</c:f>
              <c:numCache>
                <c:formatCode>mmm\-yy</c:formatCode>
                <c:ptCount val="8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</c:numCache>
            </c:numRef>
          </c:cat>
          <c:val>
            <c:numRef>
              <c:f>'5.6.3'!$C$62:$J$62</c:f>
              <c:numCache>
                <c:formatCode>#,##0</c:formatCode>
                <c:ptCount val="8"/>
                <c:pt idx="0">
                  <c:v>100</c:v>
                </c:pt>
                <c:pt idx="1">
                  <c:v>55.676157909403365</c:v>
                </c:pt>
                <c:pt idx="2">
                  <c:v>64.022728727591655</c:v>
                </c:pt>
                <c:pt idx="3">
                  <c:v>48.810240021004212</c:v>
                </c:pt>
                <c:pt idx="4">
                  <c:v>49.022134309644343</c:v>
                </c:pt>
                <c:pt idx="5">
                  <c:v>77.317824023947225</c:v>
                </c:pt>
                <c:pt idx="6">
                  <c:v>96.034781604715647</c:v>
                </c:pt>
                <c:pt idx="7">
                  <c:v>96.123314475338631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B0-43BA-AAEE-C501C1BD6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612168"/>
        <c:axId val="1"/>
      </c:lineChart>
      <c:dateAx>
        <c:axId val="345612168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56121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4683338402442192"/>
          <c:y val="8.6606828467429231E-2"/>
          <c:w val="0.33650006195577487"/>
          <c:h val="0.86370629597226278"/>
        </c:manualLayout>
      </c:layout>
      <c:overlay val="0"/>
      <c:spPr>
        <a:noFill/>
        <a:ln w="0" cmpd="dbl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200">
                <a:latin typeface="Arial" panose="020B0604020202020204" pitchFamily="34" charset="0"/>
                <a:cs typeface="Arial" panose="020B0604020202020204" pitchFamily="34" charset="0"/>
              </a:rPr>
              <a:t>Exportaciones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strRef>
              <c:f>'5.6.3'!$B$63</c:f>
              <c:strCache>
                <c:ptCount val="1"/>
                <c:pt idx="0">
                  <c:v>Total actividades ligadas a sectores estratégicos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'5.6.3'!$C$59:$J$59</c:f>
              <c:numCache>
                <c:formatCode>mmm\-yy</c:formatCode>
                <c:ptCount val="8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</c:numCache>
            </c:numRef>
          </c:cat>
          <c:val>
            <c:numRef>
              <c:f>'5.6.3'!$C$63:$J$63</c:f>
              <c:numCache>
                <c:formatCode>#,##0</c:formatCode>
                <c:ptCount val="8"/>
                <c:pt idx="0">
                  <c:v>100</c:v>
                </c:pt>
                <c:pt idx="1">
                  <c:v>90.543890376353474</c:v>
                </c:pt>
                <c:pt idx="2">
                  <c:v>91.116950991124824</c:v>
                </c:pt>
                <c:pt idx="3">
                  <c:v>88.116135832381119</c:v>
                </c:pt>
                <c:pt idx="4">
                  <c:v>90.468491519731884</c:v>
                </c:pt>
                <c:pt idx="5">
                  <c:v>96.816574498334532</c:v>
                </c:pt>
                <c:pt idx="6">
                  <c:v>98.935492272270764</c:v>
                </c:pt>
                <c:pt idx="7">
                  <c:v>98.215426302834231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E4-4680-AB88-5EA60A870183}"/>
            </c:ext>
          </c:extLst>
        </c:ser>
        <c:ser>
          <c:idx val="4"/>
          <c:order val="1"/>
          <c:tx>
            <c:strRef>
              <c:f>'5.6.3'!$B$64</c:f>
              <c:strCache>
                <c:ptCount val="1"/>
                <c:pt idx="0">
                  <c:v>Total sectores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'5.6.3'!$C$59:$J$59</c:f>
              <c:numCache>
                <c:formatCode>mmm\-yy</c:formatCode>
                <c:ptCount val="8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</c:numCache>
            </c:numRef>
          </c:cat>
          <c:val>
            <c:numRef>
              <c:f>'5.6.3'!$C$64:$J$64</c:f>
              <c:numCache>
                <c:formatCode>#,##0</c:formatCode>
                <c:ptCount val="8"/>
                <c:pt idx="0">
                  <c:v>100</c:v>
                </c:pt>
                <c:pt idx="1">
                  <c:v>111.94731268666654</c:v>
                </c:pt>
                <c:pt idx="2">
                  <c:v>98.498765074431418</c:v>
                </c:pt>
                <c:pt idx="3">
                  <c:v>69.408893281090457</c:v>
                </c:pt>
                <c:pt idx="4">
                  <c:v>84.844919064463753</c:v>
                </c:pt>
                <c:pt idx="5">
                  <c:v>116.54314242749682</c:v>
                </c:pt>
                <c:pt idx="6">
                  <c:v>126.2201148447698</c:v>
                </c:pt>
                <c:pt idx="7">
                  <c:v>92.135355014049793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E4-4680-AB88-5EA60A870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609544"/>
        <c:axId val="1"/>
      </c:lineChart>
      <c:dateAx>
        <c:axId val="34560954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560954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200">
                <a:latin typeface="Arial" panose="020B0604020202020204" pitchFamily="34" charset="0"/>
                <a:cs typeface="Arial" panose="020B0604020202020204" pitchFamily="34" charset="0"/>
              </a:rPr>
              <a:t>Importaciones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'5.6.3'!$B$66</c:f>
              <c:strCache>
                <c:ptCount val="1"/>
                <c:pt idx="0">
                  <c:v>Digitalización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'5.6.3'!$C$59:$J$59</c:f>
              <c:numCache>
                <c:formatCode>mmm\-yy</c:formatCode>
                <c:ptCount val="8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</c:numCache>
            </c:numRef>
          </c:cat>
          <c:val>
            <c:numRef>
              <c:f>'5.6.3'!$C$66:$J$66</c:f>
              <c:numCache>
                <c:formatCode>#,##0</c:formatCode>
                <c:ptCount val="8"/>
                <c:pt idx="0">
                  <c:v>100</c:v>
                </c:pt>
                <c:pt idx="1">
                  <c:v>70.974931344518424</c:v>
                </c:pt>
                <c:pt idx="2">
                  <c:v>112.54006149946653</c:v>
                </c:pt>
                <c:pt idx="3">
                  <c:v>85.694120128280261</c:v>
                </c:pt>
                <c:pt idx="4">
                  <c:v>93.097566638467853</c:v>
                </c:pt>
                <c:pt idx="5">
                  <c:v>113.18859252819377</c:v>
                </c:pt>
                <c:pt idx="6">
                  <c:v>134.63850800630973</c:v>
                </c:pt>
                <c:pt idx="7">
                  <c:v>123.40033375893049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63-437C-BCA2-2FD6BB99D19D}"/>
            </c:ext>
          </c:extLst>
        </c:ser>
        <c:ser>
          <c:idx val="1"/>
          <c:order val="1"/>
          <c:tx>
            <c:strRef>
              <c:f>'5.6.3'!$B$67</c:f>
              <c:strCache>
                <c:ptCount val="1"/>
                <c:pt idx="0">
                  <c:v>Sanidad y cuidados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'5.6.3'!$C$59:$J$59</c:f>
              <c:numCache>
                <c:formatCode>mmm\-yy</c:formatCode>
                <c:ptCount val="8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</c:numCache>
            </c:numRef>
          </c:cat>
          <c:val>
            <c:numRef>
              <c:f>'5.6.3'!$C$67:$J$67</c:f>
              <c:numCache>
                <c:formatCode>#,##0</c:formatCode>
                <c:ptCount val="8"/>
                <c:pt idx="0">
                  <c:v>100</c:v>
                </c:pt>
                <c:pt idx="1">
                  <c:v>107.99074052803711</c:v>
                </c:pt>
                <c:pt idx="2">
                  <c:v>134.45486511649096</c:v>
                </c:pt>
                <c:pt idx="3">
                  <c:v>104.20271576492459</c:v>
                </c:pt>
                <c:pt idx="4">
                  <c:v>121.97063996192752</c:v>
                </c:pt>
                <c:pt idx="5">
                  <c:v>139.00577205732145</c:v>
                </c:pt>
                <c:pt idx="6">
                  <c:v>108.01804075809589</c:v>
                </c:pt>
                <c:pt idx="7">
                  <c:v>86.328849975755332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63-437C-BCA2-2FD6BB99D19D}"/>
            </c:ext>
          </c:extLst>
        </c:ser>
        <c:ser>
          <c:idx val="2"/>
          <c:order val="2"/>
          <c:tx>
            <c:strRef>
              <c:f>'5.6.3'!$B$68</c:f>
              <c:strCache>
                <c:ptCount val="1"/>
                <c:pt idx="0">
                  <c:v>Transición energética y sostenibilidad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'5.6.3'!$C$59:$J$59</c:f>
              <c:numCache>
                <c:formatCode>mmm\-yy</c:formatCode>
                <c:ptCount val="8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</c:numCache>
            </c:numRef>
          </c:cat>
          <c:val>
            <c:numRef>
              <c:f>'5.6.3'!$C$68:$J$68</c:f>
              <c:numCache>
                <c:formatCode>#,##0</c:formatCode>
                <c:ptCount val="8"/>
                <c:pt idx="0">
                  <c:v>100</c:v>
                </c:pt>
                <c:pt idx="1">
                  <c:v>78.962645434526038</c:v>
                </c:pt>
                <c:pt idx="2">
                  <c:v>47.230673501696522</c:v>
                </c:pt>
                <c:pt idx="3">
                  <c:v>30.182769231477533</c:v>
                </c:pt>
                <c:pt idx="4">
                  <c:v>35.778734292326817</c:v>
                </c:pt>
                <c:pt idx="5">
                  <c:v>58.990492414367267</c:v>
                </c:pt>
                <c:pt idx="6">
                  <c:v>56.095094649345128</c:v>
                </c:pt>
                <c:pt idx="7">
                  <c:v>45.168066337467927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63-437C-BCA2-2FD6BB99D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614464"/>
        <c:axId val="1"/>
      </c:lineChart>
      <c:dateAx>
        <c:axId val="3456144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56144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latin typeface="Arial" panose="020B0604020202020204" pitchFamily="34" charset="0"/>
                <a:cs typeface="Arial" panose="020B0604020202020204" pitchFamily="34" charset="0"/>
              </a:rPr>
              <a:t>Importaciones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strRef>
              <c:f>'5.6.3'!$B$69</c:f>
              <c:strCache>
                <c:ptCount val="1"/>
                <c:pt idx="0">
                  <c:v>Total actividades ligadas a sectores estratégicos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'5.6.3'!$C$59:$J$59</c:f>
              <c:numCache>
                <c:formatCode>mmm\-yy</c:formatCode>
                <c:ptCount val="8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</c:numCache>
            </c:numRef>
          </c:cat>
          <c:val>
            <c:numRef>
              <c:f>'5.6.3'!$C$69:$J$69</c:f>
              <c:numCache>
                <c:formatCode>#,##0</c:formatCode>
                <c:ptCount val="8"/>
                <c:pt idx="0">
                  <c:v>100</c:v>
                </c:pt>
                <c:pt idx="1">
                  <c:v>89.272946455361293</c:v>
                </c:pt>
                <c:pt idx="2">
                  <c:v>93.147919833838486</c:v>
                </c:pt>
                <c:pt idx="3">
                  <c:v>83.67374803251812</c:v>
                </c:pt>
                <c:pt idx="4">
                  <c:v>86.452605922988312</c:v>
                </c:pt>
                <c:pt idx="5">
                  <c:v>95.484025845068942</c:v>
                </c:pt>
                <c:pt idx="6">
                  <c:v>99.986871469384141</c:v>
                </c:pt>
                <c:pt idx="7">
                  <c:v>95.316956345216539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B9-4701-A07C-4373841242B3}"/>
            </c:ext>
          </c:extLst>
        </c:ser>
        <c:ser>
          <c:idx val="4"/>
          <c:order val="1"/>
          <c:tx>
            <c:strRef>
              <c:f>'5.6.3'!$B$70</c:f>
              <c:strCache>
                <c:ptCount val="1"/>
                <c:pt idx="0">
                  <c:v>Total sectores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'5.6.3'!$C$59:$J$59</c:f>
              <c:numCache>
                <c:formatCode>mmm\-yy</c:formatCode>
                <c:ptCount val="8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</c:numCache>
            </c:numRef>
          </c:cat>
          <c:val>
            <c:numRef>
              <c:f>'5.6.3'!$C$70:$J$70</c:f>
              <c:numCache>
                <c:formatCode>#,##0</c:formatCode>
                <c:ptCount val="8"/>
                <c:pt idx="0">
                  <c:v>100</c:v>
                </c:pt>
                <c:pt idx="1">
                  <c:v>99.726249970181968</c:v>
                </c:pt>
                <c:pt idx="2">
                  <c:v>100.92071598809218</c:v>
                </c:pt>
                <c:pt idx="3">
                  <c:v>73.151768970199882</c:v>
                </c:pt>
                <c:pt idx="4">
                  <c:v>82.115413119406966</c:v>
                </c:pt>
                <c:pt idx="5">
                  <c:v>97.419748699995893</c:v>
                </c:pt>
                <c:pt idx="6">
                  <c:v>101.28365547176764</c:v>
                </c:pt>
                <c:pt idx="7">
                  <c:v>85.399307920980831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B9-4701-A07C-437384124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618400"/>
        <c:axId val="1"/>
      </c:lineChart>
      <c:dateAx>
        <c:axId val="345618400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561840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200"/>
              <a:t>Saldo comercial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'5.6.3'!$B$72</c:f>
              <c:strCache>
                <c:ptCount val="1"/>
                <c:pt idx="0">
                  <c:v>Digitalización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'5.6.3'!$C$59:$J$59</c:f>
              <c:numCache>
                <c:formatCode>mmm\-yy</c:formatCode>
                <c:ptCount val="8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</c:numCache>
            </c:numRef>
          </c:cat>
          <c:val>
            <c:numRef>
              <c:f>'5.6.3'!$C$72:$J$72</c:f>
              <c:numCache>
                <c:formatCode>#,##0</c:formatCode>
                <c:ptCount val="8"/>
                <c:pt idx="0">
                  <c:v>100</c:v>
                </c:pt>
                <c:pt idx="1">
                  <c:v>65.196271822065427</c:v>
                </c:pt>
                <c:pt idx="2">
                  <c:v>120.98871325993869</c:v>
                </c:pt>
                <c:pt idx="3">
                  <c:v>86.697898545320697</c:v>
                </c:pt>
                <c:pt idx="4">
                  <c:v>91.326872535179533</c:v>
                </c:pt>
                <c:pt idx="5">
                  <c:v>114.89867020514173</c:v>
                </c:pt>
                <c:pt idx="6">
                  <c:v>145.48065467130081</c:v>
                </c:pt>
                <c:pt idx="7">
                  <c:v>132.52770904787783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0B-453E-8B24-2ADEEE96889F}"/>
            </c:ext>
          </c:extLst>
        </c:ser>
        <c:ser>
          <c:idx val="1"/>
          <c:order val="1"/>
          <c:tx>
            <c:strRef>
              <c:f>'5.6.3'!$B$73</c:f>
              <c:strCache>
                <c:ptCount val="1"/>
                <c:pt idx="0">
                  <c:v>Sanidad y cuidados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'5.6.3'!$C$59:$J$59</c:f>
              <c:numCache>
                <c:formatCode>mmm\-yy</c:formatCode>
                <c:ptCount val="8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</c:numCache>
            </c:numRef>
          </c:cat>
          <c:val>
            <c:numRef>
              <c:f>'5.6.3'!$C$73:$J$73</c:f>
              <c:numCache>
                <c:formatCode>#,##0</c:formatCode>
                <c:ptCount val="8"/>
                <c:pt idx="0">
                  <c:v>100</c:v>
                </c:pt>
                <c:pt idx="1">
                  <c:v>122.39787644157816</c:v>
                </c:pt>
                <c:pt idx="2">
                  <c:v>146.65505974964816</c:v>
                </c:pt>
                <c:pt idx="3">
                  <c:v>103.89011796058448</c:v>
                </c:pt>
                <c:pt idx="4">
                  <c:v>126.94998472882374</c:v>
                </c:pt>
                <c:pt idx="5">
                  <c:v>145.22381638915539</c:v>
                </c:pt>
                <c:pt idx="6">
                  <c:v>68.490912943417229</c:v>
                </c:pt>
                <c:pt idx="7">
                  <c:v>88.498745096017004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0B-453E-8B24-2ADEEE96889F}"/>
            </c:ext>
          </c:extLst>
        </c:ser>
        <c:ser>
          <c:idx val="2"/>
          <c:order val="2"/>
          <c:tx>
            <c:strRef>
              <c:f>'5.6.3'!$B$74</c:f>
              <c:strCache>
                <c:ptCount val="1"/>
                <c:pt idx="0">
                  <c:v>Transición energética y sostenibilidad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'5.6.3'!$C$59:$J$59</c:f>
              <c:numCache>
                <c:formatCode>mmm\-yy</c:formatCode>
                <c:ptCount val="8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</c:numCache>
            </c:numRef>
          </c:cat>
          <c:val>
            <c:numRef>
              <c:f>'5.6.3'!$C$74:$J$74</c:f>
              <c:numCache>
                <c:formatCode>#,##0</c:formatCode>
                <c:ptCount val="8"/>
                <c:pt idx="0">
                  <c:v>100</c:v>
                </c:pt>
                <c:pt idx="1">
                  <c:v>93.612999561325424</c:v>
                </c:pt>
                <c:pt idx="2">
                  <c:v>36.666196771973844</c:v>
                </c:pt>
                <c:pt idx="3">
                  <c:v>18.463567558886965</c:v>
                </c:pt>
                <c:pt idx="4">
                  <c:v>27.446842250332796</c:v>
                </c:pt>
                <c:pt idx="5">
                  <c:v>47.460118931034643</c:v>
                </c:pt>
                <c:pt idx="6">
                  <c:v>30.967622892240581</c:v>
                </c:pt>
                <c:pt idx="7">
                  <c:v>13.110314861064982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0B-453E-8B24-2ADEEE968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624632"/>
        <c:axId val="1"/>
      </c:lineChart>
      <c:dateAx>
        <c:axId val="345624632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56246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200">
                <a:latin typeface="Arial" panose="020B0604020202020204" pitchFamily="34" charset="0"/>
                <a:cs typeface="Arial" panose="020B0604020202020204" pitchFamily="34" charset="0"/>
              </a:rPr>
              <a:t>Saldo comercial</a:t>
            </a:r>
          </a:p>
        </c:rich>
      </c:tx>
      <c:layout>
        <c:manualLayout>
          <c:xMode val="edge"/>
          <c:yMode val="edge"/>
          <c:x val="0.37037489716770478"/>
          <c:y val="2.77777148360052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strRef>
              <c:f>'5.6.3'!$B$75</c:f>
              <c:strCache>
                <c:ptCount val="1"/>
                <c:pt idx="0">
                  <c:v>Total actividades ligadas a sectores estratégicos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'5.6.3'!$C$59:$J$59</c:f>
              <c:numCache>
                <c:formatCode>mmm\-yy</c:formatCode>
                <c:ptCount val="8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</c:numCache>
            </c:numRef>
          </c:cat>
          <c:val>
            <c:numRef>
              <c:f>'5.6.3'!$C$75:$J$75</c:f>
              <c:numCache>
                <c:formatCode>#,##0</c:formatCode>
                <c:ptCount val="8"/>
                <c:pt idx="0">
                  <c:v>100</c:v>
                </c:pt>
                <c:pt idx="1">
                  <c:v>88.466265648176389</c:v>
                </c:pt>
                <c:pt idx="2">
                  <c:v>94.436996053762272</c:v>
                </c:pt>
                <c:pt idx="3">
                  <c:v>80.854120103203684</c:v>
                </c:pt>
                <c:pt idx="4">
                  <c:v>83.903683204026464</c:v>
                </c:pt>
                <c:pt idx="5">
                  <c:v>94.638243898694526</c:v>
                </c:pt>
                <c:pt idx="6">
                  <c:v>100.65419235221489</c:v>
                </c:pt>
                <c:pt idx="7">
                  <c:v>93.477268498732329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A4-493B-B882-9D685B610974}"/>
            </c:ext>
          </c:extLst>
        </c:ser>
        <c:ser>
          <c:idx val="4"/>
          <c:order val="1"/>
          <c:tx>
            <c:strRef>
              <c:f>'5.6.3'!$B$76</c:f>
              <c:strCache>
                <c:ptCount val="1"/>
                <c:pt idx="0">
                  <c:v>Total sectores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'5.6.3'!$C$59:$J$59</c:f>
              <c:numCache>
                <c:formatCode>mmm\-yy</c:formatCode>
                <c:ptCount val="8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</c:numCache>
            </c:numRef>
          </c:cat>
          <c:val>
            <c:numRef>
              <c:f>'5.6.3'!$C$76:$J$76</c:f>
              <c:numCache>
                <c:formatCode>#,##0</c:formatCode>
                <c:ptCount val="8"/>
                <c:pt idx="0">
                  <c:v>100</c:v>
                </c:pt>
                <c:pt idx="1">
                  <c:v>90.256134008961524</c:v>
                </c:pt>
                <c:pt idx="2">
                  <c:v>102.79748861718714</c:v>
                </c:pt>
                <c:pt idx="3">
                  <c:v>76.052127770951969</c:v>
                </c:pt>
                <c:pt idx="4">
                  <c:v>80.000315732527355</c:v>
                </c:pt>
                <c:pt idx="5">
                  <c:v>82.601008270227112</c:v>
                </c:pt>
                <c:pt idx="6">
                  <c:v>81.96036359420799</c:v>
                </c:pt>
                <c:pt idx="7">
                  <c:v>80.17953705722779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A4-493B-B882-9D685B610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628240"/>
        <c:axId val="1"/>
      </c:lineChart>
      <c:dateAx>
        <c:axId val="345628240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56282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200" b="1"/>
              <a:t>Uso a diario</a:t>
            </a:r>
          </a:p>
        </c:rich>
      </c:tx>
      <c:layout>
        <c:manualLayout>
          <c:xMode val="edge"/>
          <c:yMode val="edge"/>
          <c:x val="1.7052979488675027E-2"/>
          <c:y val="2.204860756041858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'1.3.2'!$B$22</c:f>
              <c:strCache>
                <c:ptCount val="1"/>
                <c:pt idx="0">
                  <c:v>Total nacional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'1.3.2'!$H$21:$L$21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'1.3.2'!$H$22:$L$22</c:f>
              <c:numCache>
                <c:formatCode>#,##0.0</c:formatCode>
                <c:ptCount val="5"/>
                <c:pt idx="0">
                  <c:v>64.3</c:v>
                </c:pt>
                <c:pt idx="1">
                  <c:v>66.8</c:v>
                </c:pt>
                <c:pt idx="2">
                  <c:v>69</c:v>
                </c:pt>
                <c:pt idx="3">
                  <c:v>72.099999999999994</c:v>
                </c:pt>
                <c:pt idx="4">
                  <c:v>77.599999999999994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F8-4113-86C0-B34C8AB779BB}"/>
            </c:ext>
          </c:extLst>
        </c:ser>
        <c:ser>
          <c:idx val="1"/>
          <c:order val="1"/>
          <c:tx>
            <c:strRef>
              <c:f>'1.3.2'!$B$23</c:f>
              <c:strCache>
                <c:ptCount val="1"/>
                <c:pt idx="0">
                  <c:v>Madrid (Comunidad de)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'1.3.2'!$H$21:$L$21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'1.3.2'!$H$23:$L$23</c:f>
              <c:numCache>
                <c:formatCode>#,##0.0</c:formatCode>
                <c:ptCount val="5"/>
                <c:pt idx="0">
                  <c:v>71.3</c:v>
                </c:pt>
                <c:pt idx="1">
                  <c:v>73.5</c:v>
                </c:pt>
                <c:pt idx="2">
                  <c:v>74.7</c:v>
                </c:pt>
                <c:pt idx="3">
                  <c:v>77.8</c:v>
                </c:pt>
                <c:pt idx="4">
                  <c:v>83.1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F8-4113-86C0-B34C8AB77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1337936"/>
        <c:axId val="1"/>
      </c:lineChart>
      <c:catAx>
        <c:axId val="27133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2713379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'1.1.1'!$B$56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'1.1.1'!$C$38:$D$38</c:f>
              <c:strCache>
                <c:ptCount val="2"/>
                <c:pt idx="0">
                  <c:v>Total nacional</c:v>
                </c:pt>
                <c:pt idx="1">
                  <c:v>Comunidad de Madrid </c:v>
                </c:pt>
              </c:strCache>
            </c:strRef>
          </c:cat>
          <c:val>
            <c:numRef>
              <c:f>'1.1.1'!$C$56:$D$56</c:f>
              <c:numCache>
                <c:formatCode>#,##0.0</c:formatCode>
                <c:ptCount val="2"/>
                <c:pt idx="0">
                  <c:v>15.42</c:v>
                </c:pt>
                <c:pt idx="1">
                  <c:v>21.63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2E-41FB-80E9-EC9ED84750DC}"/>
            </c:ext>
          </c:extLst>
        </c:ser>
        <c:ser>
          <c:idx val="1"/>
          <c:order val="1"/>
          <c:tx>
            <c:strRef>
              <c:f>'1.1.1'!$B$57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'1.1.1'!$C$38:$D$38</c:f>
              <c:strCache>
                <c:ptCount val="2"/>
                <c:pt idx="0">
                  <c:v>Total nacional</c:v>
                </c:pt>
                <c:pt idx="1">
                  <c:v>Comunidad de Madrid </c:v>
                </c:pt>
              </c:strCache>
            </c:strRef>
          </c:cat>
          <c:val>
            <c:numRef>
              <c:f>'1.1.1'!$C$57:$D$57</c:f>
              <c:numCache>
                <c:formatCode>#,##0.0</c:formatCode>
                <c:ptCount val="2"/>
                <c:pt idx="0">
                  <c:v>19.29</c:v>
                </c:pt>
                <c:pt idx="1">
                  <c:v>27.38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2E-41FB-80E9-EC9ED84750DC}"/>
            </c:ext>
          </c:extLst>
        </c:ser>
        <c:ser>
          <c:idx val="2"/>
          <c:order val="2"/>
          <c:tx>
            <c:strRef>
              <c:f>'1.1.1'!$B$58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'1.1.1'!$C$38:$D$38</c:f>
              <c:strCache>
                <c:ptCount val="2"/>
                <c:pt idx="0">
                  <c:v>Total nacional</c:v>
                </c:pt>
                <c:pt idx="1">
                  <c:v>Comunidad de Madrid </c:v>
                </c:pt>
              </c:strCache>
            </c:strRef>
          </c:cat>
          <c:val>
            <c:numRef>
              <c:f>'1.1.1'!$C$58:$D$58</c:f>
              <c:numCache>
                <c:formatCode>#,##0.0</c:formatCode>
                <c:ptCount val="2"/>
                <c:pt idx="0">
                  <c:v>24.61</c:v>
                </c:pt>
                <c:pt idx="1">
                  <c:v>31.31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2E-41FB-80E9-EC9ED84750DC}"/>
            </c:ext>
          </c:extLst>
        </c:ser>
        <c:ser>
          <c:idx val="3"/>
          <c:order val="3"/>
          <c:tx>
            <c:strRef>
              <c:f>'1.1.1'!$B$59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'1.1.1'!$C$38:$D$38</c:f>
              <c:strCache>
                <c:ptCount val="2"/>
                <c:pt idx="0">
                  <c:v>Total nacional</c:v>
                </c:pt>
                <c:pt idx="1">
                  <c:v>Comunidad de Madrid </c:v>
                </c:pt>
              </c:strCache>
            </c:strRef>
          </c:cat>
          <c:val>
            <c:numRef>
              <c:f>'1.1.1'!$C$59:$D$59</c:f>
              <c:numCache>
                <c:formatCode>#,##0.0</c:formatCode>
                <c:ptCount val="2"/>
                <c:pt idx="0">
                  <c:v>23.24</c:v>
                </c:pt>
                <c:pt idx="1">
                  <c:v>32.35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2E-41FB-80E9-EC9ED84750DC}"/>
            </c:ext>
          </c:extLst>
        </c:ser>
        <c:ser>
          <c:idx val="4"/>
          <c:order val="4"/>
          <c:tx>
            <c:strRef>
              <c:f>'1.1.1'!$B$60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'1.1.1'!$C$38:$D$38</c:f>
              <c:strCache>
                <c:ptCount val="2"/>
                <c:pt idx="0">
                  <c:v>Total nacional</c:v>
                </c:pt>
                <c:pt idx="1">
                  <c:v>Comunidad de Madrid </c:v>
                </c:pt>
              </c:strCache>
            </c:strRef>
          </c:cat>
          <c:val>
            <c:numRef>
              <c:f>'1.1.1'!$C$60:$D$60</c:f>
              <c:numCache>
                <c:formatCode>#,##0.0</c:formatCode>
                <c:ptCount val="2"/>
                <c:pt idx="0">
                  <c:v>28.08</c:v>
                </c:pt>
                <c:pt idx="1">
                  <c:v>37.85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C2E-41FB-80E9-EC9ED8475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7472888"/>
        <c:axId val="1"/>
      </c:barChart>
      <c:catAx>
        <c:axId val="337472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3747288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'1.3.3'!$B$42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'1.3.3'!$C$38:$J$39</c:f>
              <c:multiLvlStrCache>
                <c:ptCount val="8"/>
                <c:lvl>
                  <c:pt idx="0">
                    <c:v>Correo electrónico</c:v>
                  </c:pt>
                  <c:pt idx="1">
                    <c:v>Telefonear o realizar videollamadas</c:v>
                  </c:pt>
                  <c:pt idx="2">
                    <c:v>Participar en redes sociales</c:v>
                  </c:pt>
                  <c:pt idx="3">
                    <c:v>Leer noticias o revistas</c:v>
                  </c:pt>
                  <c:pt idx="4">
                    <c:v>Correo electrónico</c:v>
                  </c:pt>
                  <c:pt idx="5">
                    <c:v>Telefonear o realizar videollamadas</c:v>
                  </c:pt>
                  <c:pt idx="6">
                    <c:v>Participar en redes sociales</c:v>
                  </c:pt>
                  <c:pt idx="7">
                    <c:v>Leer noticias o revistas</c:v>
                  </c:pt>
                </c:lvl>
                <c:lvl>
                  <c:pt idx="0">
                    <c:v>2015</c:v>
                  </c:pt>
                  <c:pt idx="4">
                    <c:v>2019</c:v>
                  </c:pt>
                </c:lvl>
              </c:multiLvlStrCache>
            </c:multiLvlStrRef>
          </c:cat>
          <c:val>
            <c:numRef>
              <c:f>'1.3.3'!$C$42:$J$42</c:f>
              <c:numCache>
                <c:formatCode>#,##0.0</c:formatCode>
                <c:ptCount val="8"/>
                <c:pt idx="0">
                  <c:v>81.5</c:v>
                </c:pt>
                <c:pt idx="1">
                  <c:v>28.7</c:v>
                </c:pt>
                <c:pt idx="2">
                  <c:v>64.7</c:v>
                </c:pt>
                <c:pt idx="3">
                  <c:v>78.599999999999994</c:v>
                </c:pt>
                <c:pt idx="4">
                  <c:v>79.599999999999994</c:v>
                </c:pt>
                <c:pt idx="5">
                  <c:v>60.7</c:v>
                </c:pt>
                <c:pt idx="6">
                  <c:v>64.599999999999994</c:v>
                </c:pt>
                <c:pt idx="7">
                  <c:v>78.400000000000006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56-452B-B7E4-73CF8997E50E}"/>
            </c:ext>
          </c:extLst>
        </c:ser>
        <c:ser>
          <c:idx val="1"/>
          <c:order val="1"/>
          <c:tx>
            <c:strRef>
              <c:f>'1.3.3'!$B$43</c:f>
              <c:strCache>
                <c:ptCount val="1"/>
                <c:pt idx="0">
                  <c:v>Madrid, Comunidad de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'1.3.3'!$C$38:$J$39</c:f>
              <c:multiLvlStrCache>
                <c:ptCount val="8"/>
                <c:lvl>
                  <c:pt idx="0">
                    <c:v>Correo electrónico</c:v>
                  </c:pt>
                  <c:pt idx="1">
                    <c:v>Telefonear o realizar videollamadas</c:v>
                  </c:pt>
                  <c:pt idx="2">
                    <c:v>Participar en redes sociales</c:v>
                  </c:pt>
                  <c:pt idx="3">
                    <c:v>Leer noticias o revistas</c:v>
                  </c:pt>
                  <c:pt idx="4">
                    <c:v>Correo electrónico</c:v>
                  </c:pt>
                  <c:pt idx="5">
                    <c:v>Telefonear o realizar videollamadas</c:v>
                  </c:pt>
                  <c:pt idx="6">
                    <c:v>Participar en redes sociales</c:v>
                  </c:pt>
                  <c:pt idx="7">
                    <c:v>Leer noticias o revistas</c:v>
                  </c:pt>
                </c:lvl>
                <c:lvl>
                  <c:pt idx="0">
                    <c:v>2015</c:v>
                  </c:pt>
                  <c:pt idx="4">
                    <c:v>2019</c:v>
                  </c:pt>
                </c:lvl>
              </c:multiLvlStrCache>
            </c:multiLvlStrRef>
          </c:cat>
          <c:val>
            <c:numRef>
              <c:f>'1.3.3'!$C$43:$J$43</c:f>
              <c:numCache>
                <c:formatCode>#,##0.0</c:formatCode>
                <c:ptCount val="8"/>
                <c:pt idx="0">
                  <c:v>88.2</c:v>
                </c:pt>
                <c:pt idx="1">
                  <c:v>32.9</c:v>
                </c:pt>
                <c:pt idx="2">
                  <c:v>62.3</c:v>
                </c:pt>
                <c:pt idx="3">
                  <c:v>84.1</c:v>
                </c:pt>
                <c:pt idx="4">
                  <c:v>86</c:v>
                </c:pt>
                <c:pt idx="5">
                  <c:v>63.1</c:v>
                </c:pt>
                <c:pt idx="6">
                  <c:v>65.2</c:v>
                </c:pt>
                <c:pt idx="7">
                  <c:v>80.900000000000006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56-452B-B7E4-73CF8997E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71338920"/>
        <c:axId val="1"/>
      </c:barChart>
      <c:catAx>
        <c:axId val="271338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27133892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'1.3.4'!$C$40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'1.3.4'!$B$41:$B$42</c:f>
              <c:strCache>
                <c:ptCount val="2"/>
                <c:pt idx="0">
                  <c:v>Total nacional</c:v>
                </c:pt>
                <c:pt idx="1">
                  <c:v>Madrid (Comunidad de)</c:v>
                </c:pt>
              </c:strCache>
            </c:strRef>
          </c:cat>
          <c:val>
            <c:numRef>
              <c:f>'1.3.4'!$C$41:$C$42</c:f>
              <c:numCache>
                <c:formatCode>#,##0.0</c:formatCode>
                <c:ptCount val="2"/>
                <c:pt idx="0">
                  <c:v>58.2</c:v>
                </c:pt>
                <c:pt idx="1">
                  <c:v>62.4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E7-4DF5-9F83-62C17A19074F}"/>
            </c:ext>
          </c:extLst>
        </c:ser>
        <c:ser>
          <c:idx val="1"/>
          <c:order val="1"/>
          <c:tx>
            <c:strRef>
              <c:f>'1.3.4'!$D$40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'1.3.4'!$B$41:$B$42</c:f>
              <c:strCache>
                <c:ptCount val="2"/>
                <c:pt idx="0">
                  <c:v>Total nacional</c:v>
                </c:pt>
                <c:pt idx="1">
                  <c:v>Madrid (Comunidad de)</c:v>
                </c:pt>
              </c:strCache>
            </c:strRef>
          </c:cat>
          <c:val>
            <c:numRef>
              <c:f>'1.3.4'!$D$41:$D$42</c:f>
              <c:numCache>
                <c:formatCode>#,##0.0</c:formatCode>
                <c:ptCount val="2"/>
                <c:pt idx="0">
                  <c:v>68.900000000000006</c:v>
                </c:pt>
                <c:pt idx="1">
                  <c:v>72.599999999999994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E7-4DF5-9F83-62C17A190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9124488"/>
        <c:axId val="1"/>
      </c:barChart>
      <c:catAx>
        <c:axId val="339124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3912448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'1.4.1'!$B$21</c:f>
              <c:strCache>
                <c:ptCount val="1"/>
                <c:pt idx="0">
                  <c:v>Total nacional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'1.4.1'!$C$20:$G$20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'1.4.1'!$C$21:$G$21</c:f>
              <c:numCache>
                <c:formatCode>#,##0.0</c:formatCode>
                <c:ptCount val="5"/>
                <c:pt idx="0">
                  <c:v>32.1</c:v>
                </c:pt>
                <c:pt idx="1">
                  <c:v>34.9</c:v>
                </c:pt>
                <c:pt idx="2">
                  <c:v>40</c:v>
                </c:pt>
                <c:pt idx="3">
                  <c:v>43.5</c:v>
                </c:pt>
                <c:pt idx="4">
                  <c:v>46.9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CB-4428-B1DF-1986684574C0}"/>
            </c:ext>
          </c:extLst>
        </c:ser>
        <c:ser>
          <c:idx val="1"/>
          <c:order val="1"/>
          <c:tx>
            <c:strRef>
              <c:f>'1.4.1'!$B$22</c:f>
              <c:strCache>
                <c:ptCount val="1"/>
                <c:pt idx="0">
                  <c:v>Madrid (Comunidad de)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'1.4.1'!$C$20:$G$20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'1.4.1'!$C$22:$G$22</c:f>
              <c:numCache>
                <c:formatCode>#,##0.0</c:formatCode>
                <c:ptCount val="5"/>
                <c:pt idx="0">
                  <c:v>40.1</c:v>
                </c:pt>
                <c:pt idx="1">
                  <c:v>42.2</c:v>
                </c:pt>
                <c:pt idx="2">
                  <c:v>48.3</c:v>
                </c:pt>
                <c:pt idx="3">
                  <c:v>52.1</c:v>
                </c:pt>
                <c:pt idx="4">
                  <c:v>55.6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CB-4428-B1DF-198668457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122848"/>
        <c:axId val="1"/>
      </c:lineChart>
      <c:catAx>
        <c:axId val="339122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3912284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200" b="1">
                <a:latin typeface="Arial" panose="020B0604020202020204" pitchFamily="34" charset="0"/>
                <a:cs typeface="Arial" panose="020B0604020202020204" pitchFamily="34" charset="0"/>
              </a:rPr>
              <a:t>España</a:t>
            </a:r>
          </a:p>
        </c:rich>
      </c:tx>
      <c:layout>
        <c:manualLayout>
          <c:xMode val="edge"/>
          <c:yMode val="edge"/>
          <c:x val="2.03536367589774E-2"/>
          <c:y val="2.4497901418710326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'1.4.2'!$B$40</c:f>
              <c:strCache>
                <c:ptCount val="1"/>
                <c:pt idx="0">
                  <c:v>1 ó 2 veces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'1.4.2'!$C$39:$G$39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strCache>
            </c:strRef>
          </c:cat>
          <c:val>
            <c:numRef>
              <c:f>'1.4.2'!$C$40:$G$40</c:f>
              <c:numCache>
                <c:formatCode>#,##0.0</c:formatCode>
                <c:ptCount val="5"/>
                <c:pt idx="0">
                  <c:v>45.9</c:v>
                </c:pt>
                <c:pt idx="1">
                  <c:v>42</c:v>
                </c:pt>
                <c:pt idx="2">
                  <c:v>47.1</c:v>
                </c:pt>
                <c:pt idx="3">
                  <c:v>43.6</c:v>
                </c:pt>
                <c:pt idx="4">
                  <c:v>44.6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5E-42CF-81F1-9C1B6955EB68}"/>
            </c:ext>
          </c:extLst>
        </c:ser>
        <c:ser>
          <c:idx val="1"/>
          <c:order val="1"/>
          <c:tx>
            <c:strRef>
              <c:f>'1.4.2'!$B$41</c:f>
              <c:strCache>
                <c:ptCount val="1"/>
                <c:pt idx="0">
                  <c:v>De 3 a 5 veces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'1.4.2'!$C$39:$G$39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strCache>
            </c:strRef>
          </c:cat>
          <c:val>
            <c:numRef>
              <c:f>'1.4.2'!$C$41:$G$41</c:f>
              <c:numCache>
                <c:formatCode>#,##0.0</c:formatCode>
                <c:ptCount val="5"/>
                <c:pt idx="0">
                  <c:v>34.700000000000003</c:v>
                </c:pt>
                <c:pt idx="1">
                  <c:v>35</c:v>
                </c:pt>
                <c:pt idx="2">
                  <c:v>33.5</c:v>
                </c:pt>
                <c:pt idx="3">
                  <c:v>33.700000000000003</c:v>
                </c:pt>
                <c:pt idx="4">
                  <c:v>32.5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5E-42CF-81F1-9C1B6955EB68}"/>
            </c:ext>
          </c:extLst>
        </c:ser>
        <c:ser>
          <c:idx val="2"/>
          <c:order val="2"/>
          <c:tx>
            <c:strRef>
              <c:f>'1.4.2'!$B$42</c:f>
              <c:strCache>
                <c:ptCount val="1"/>
                <c:pt idx="0">
                  <c:v>De 6 a 10 veces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'1.4.2'!$C$39:$G$39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strCache>
            </c:strRef>
          </c:cat>
          <c:val>
            <c:numRef>
              <c:f>'1.4.2'!$C$42:$G$42</c:f>
              <c:numCache>
                <c:formatCode>#,##0.0</c:formatCode>
                <c:ptCount val="5"/>
                <c:pt idx="0">
                  <c:v>11.3</c:v>
                </c:pt>
                <c:pt idx="1">
                  <c:v>12.8</c:v>
                </c:pt>
                <c:pt idx="2">
                  <c:v>10.3</c:v>
                </c:pt>
                <c:pt idx="3">
                  <c:v>12</c:v>
                </c:pt>
                <c:pt idx="4">
                  <c:v>13.4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5E-42CF-81F1-9C1B6955EB68}"/>
            </c:ext>
          </c:extLst>
        </c:ser>
        <c:ser>
          <c:idx val="3"/>
          <c:order val="3"/>
          <c:tx>
            <c:strRef>
              <c:f>'1.4.2'!$B$43</c:f>
              <c:strCache>
                <c:ptCount val="1"/>
                <c:pt idx="0">
                  <c:v>Más de 10 veces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'1.4.2'!$C$39:$G$39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strCache>
            </c:strRef>
          </c:cat>
          <c:val>
            <c:numRef>
              <c:f>'1.4.2'!$C$43:$G$43</c:f>
              <c:numCache>
                <c:formatCode>#,##0.0</c:formatCode>
                <c:ptCount val="5"/>
                <c:pt idx="0">
                  <c:v>8.1999999999999993</c:v>
                </c:pt>
                <c:pt idx="1">
                  <c:v>10.3</c:v>
                </c:pt>
                <c:pt idx="2">
                  <c:v>9.1</c:v>
                </c:pt>
                <c:pt idx="3">
                  <c:v>10.7</c:v>
                </c:pt>
                <c:pt idx="4">
                  <c:v>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5E-42CF-81F1-9C1B6955E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39114648"/>
        <c:axId val="1"/>
      </c:barChart>
      <c:catAx>
        <c:axId val="339114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3911464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200" b="1">
                <a:latin typeface="Arial" panose="020B0604020202020204" pitchFamily="34" charset="0"/>
                <a:cs typeface="Arial" panose="020B0604020202020204" pitchFamily="34" charset="0"/>
              </a:rPr>
              <a:t>Comunidad de Madrid</a:t>
            </a:r>
          </a:p>
        </c:rich>
      </c:tx>
      <c:layout>
        <c:manualLayout>
          <c:xMode val="edge"/>
          <c:yMode val="edge"/>
          <c:x val="2.1405280222325154E-2"/>
          <c:y val="2.4992195358840057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'1.4.2'!$B$45</c:f>
              <c:strCache>
                <c:ptCount val="1"/>
                <c:pt idx="0">
                  <c:v>1 ó 2 veces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'1.4.2'!$C$39:$G$39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strCache>
            </c:strRef>
          </c:cat>
          <c:val>
            <c:numRef>
              <c:f>'1.4.2'!$C$45:$G$45</c:f>
              <c:numCache>
                <c:formatCode>#,##0.0</c:formatCode>
                <c:ptCount val="5"/>
                <c:pt idx="0">
                  <c:v>45.6</c:v>
                </c:pt>
                <c:pt idx="1">
                  <c:v>40.200000000000003</c:v>
                </c:pt>
                <c:pt idx="2">
                  <c:v>45</c:v>
                </c:pt>
                <c:pt idx="3">
                  <c:v>41.3</c:v>
                </c:pt>
                <c:pt idx="4">
                  <c:v>39.700000000000003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C7-4C1A-ACB3-FF3E60F3BCEA}"/>
            </c:ext>
          </c:extLst>
        </c:ser>
        <c:ser>
          <c:idx val="1"/>
          <c:order val="1"/>
          <c:tx>
            <c:strRef>
              <c:f>'1.4.2'!$B$46</c:f>
              <c:strCache>
                <c:ptCount val="1"/>
                <c:pt idx="0">
                  <c:v>De 3 a 5 veces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'1.4.2'!$C$39:$G$39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strCache>
            </c:strRef>
          </c:cat>
          <c:val>
            <c:numRef>
              <c:f>'1.4.2'!$C$46:$G$46</c:f>
              <c:numCache>
                <c:formatCode>#,##0.0</c:formatCode>
                <c:ptCount val="5"/>
                <c:pt idx="0">
                  <c:v>36.9</c:v>
                </c:pt>
                <c:pt idx="1">
                  <c:v>33.799999999999997</c:v>
                </c:pt>
                <c:pt idx="2">
                  <c:v>33.4</c:v>
                </c:pt>
                <c:pt idx="3">
                  <c:v>31.9</c:v>
                </c:pt>
                <c:pt idx="4">
                  <c:v>33.9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C7-4C1A-ACB3-FF3E60F3BCEA}"/>
            </c:ext>
          </c:extLst>
        </c:ser>
        <c:ser>
          <c:idx val="2"/>
          <c:order val="2"/>
          <c:tx>
            <c:strRef>
              <c:f>'1.4.2'!$B$47</c:f>
              <c:strCache>
                <c:ptCount val="1"/>
                <c:pt idx="0">
                  <c:v>De 6 a 10 veces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'1.4.2'!$C$39:$G$39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strCache>
            </c:strRef>
          </c:cat>
          <c:val>
            <c:numRef>
              <c:f>'1.4.2'!$C$47:$G$47</c:f>
              <c:numCache>
                <c:formatCode>#,##0.0</c:formatCode>
                <c:ptCount val="5"/>
                <c:pt idx="0">
                  <c:v>11.3</c:v>
                </c:pt>
                <c:pt idx="1">
                  <c:v>15.7</c:v>
                </c:pt>
                <c:pt idx="2">
                  <c:v>11.5</c:v>
                </c:pt>
                <c:pt idx="3">
                  <c:v>12.4</c:v>
                </c:pt>
                <c:pt idx="4">
                  <c:v>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C7-4C1A-ACB3-FF3E60F3BCEA}"/>
            </c:ext>
          </c:extLst>
        </c:ser>
        <c:ser>
          <c:idx val="3"/>
          <c:order val="3"/>
          <c:tx>
            <c:strRef>
              <c:f>'1.4.2'!$B$48</c:f>
              <c:strCache>
                <c:ptCount val="1"/>
                <c:pt idx="0">
                  <c:v>Más de 10 veces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'1.4.2'!$C$39:$G$39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strCache>
            </c:strRef>
          </c:cat>
          <c:val>
            <c:numRef>
              <c:f>'1.4.2'!$C$48:$G$48</c:f>
              <c:numCache>
                <c:formatCode>#,##0.0</c:formatCode>
                <c:ptCount val="5"/>
                <c:pt idx="0">
                  <c:v>6.2</c:v>
                </c:pt>
                <c:pt idx="1">
                  <c:v>10.3</c:v>
                </c:pt>
                <c:pt idx="2">
                  <c:v>10.1</c:v>
                </c:pt>
                <c:pt idx="3">
                  <c:v>14.4</c:v>
                </c:pt>
                <c:pt idx="4">
                  <c:v>11.3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C7-4C1A-ACB3-FF3E60F3B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39113336"/>
        <c:axId val="1"/>
      </c:barChart>
      <c:catAx>
        <c:axId val="339113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39113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'1.4.3'!$C$38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'1.4.3'!$B$39:$B$54</c:f>
              <c:strCache>
                <c:ptCount val="16"/>
                <c:pt idx="0">
                  <c:v>Alojamiento de vacaciones (hotel, apartamento, etc.)</c:v>
                </c:pt>
                <c:pt idx="1">
                  <c:v>Entradas para espectáculos (cine, teatros, conciertos,...)</c:v>
                </c:pt>
                <c:pt idx="2">
                  <c:v>Otros servicios para viajes (billetes de transporte público, alquiler de coches, etc.)</c:v>
                </c:pt>
                <c:pt idx="3">
                  <c:v>Material deportivo, ropa</c:v>
                </c:pt>
                <c:pt idx="4">
                  <c:v>Bienes para el hogar (de tipo duradero)</c:v>
                </c:pt>
                <c:pt idx="5">
                  <c:v>Productos de alimentación y otros de consumo no duraderos</c:v>
                </c:pt>
                <c:pt idx="6">
                  <c:v>Otros productos o servicios</c:v>
                </c:pt>
                <c:pt idx="7">
                  <c:v>Libros, revistas, periódicos (incluye libros electrónicos)</c:v>
                </c:pt>
                <c:pt idx="8">
                  <c:v>Equipamiento electrónico (p. ej. cámaras fotográficas)</c:v>
                </c:pt>
                <c:pt idx="9">
                  <c:v>Equipo informático (ordenadores y accesorios)</c:v>
                </c:pt>
                <c:pt idx="10">
                  <c:v>Servicios de telecomunicaciones (p. ej., contratos de banda  ancha, líneas telefónicas o TV, recarga de tarjetas prepago, etc.)</c:v>
                </c:pt>
                <c:pt idx="11">
                  <c:v>Otro software de ordenador y sus actualizaciones</c:v>
                </c:pt>
                <c:pt idx="12">
                  <c:v>Películas, música</c:v>
                </c:pt>
                <c:pt idx="13">
                  <c:v>Juegos de ordenador o videoconsolas y sus actualizaciones</c:v>
                </c:pt>
                <c:pt idx="14">
                  <c:v>Material formativo on line</c:v>
                </c:pt>
                <c:pt idx="15">
                  <c:v>Medicamentos</c:v>
                </c:pt>
              </c:strCache>
            </c:strRef>
          </c:cat>
          <c:val>
            <c:numRef>
              <c:f>'1.4.3'!$C$39:$C$54</c:f>
              <c:numCache>
                <c:formatCode>#,##0.0</c:formatCode>
                <c:ptCount val="16"/>
                <c:pt idx="0">
                  <c:v>64.099999999999994</c:v>
                </c:pt>
                <c:pt idx="1">
                  <c:v>63.1</c:v>
                </c:pt>
                <c:pt idx="2">
                  <c:v>57.6</c:v>
                </c:pt>
                <c:pt idx="3">
                  <c:v>53.2</c:v>
                </c:pt>
                <c:pt idx="4">
                  <c:v>45.3</c:v>
                </c:pt>
                <c:pt idx="5">
                  <c:v>35.9</c:v>
                </c:pt>
                <c:pt idx="6">
                  <c:v>34.799999999999997</c:v>
                </c:pt>
                <c:pt idx="7">
                  <c:v>28.4</c:v>
                </c:pt>
                <c:pt idx="8">
                  <c:v>25.7</c:v>
                </c:pt>
                <c:pt idx="9">
                  <c:v>21.7</c:v>
                </c:pt>
                <c:pt idx="10">
                  <c:v>20.399999999999999</c:v>
                </c:pt>
                <c:pt idx="11">
                  <c:v>17.7</c:v>
                </c:pt>
                <c:pt idx="12">
                  <c:v>17</c:v>
                </c:pt>
                <c:pt idx="13">
                  <c:v>16.899999999999999</c:v>
                </c:pt>
                <c:pt idx="14">
                  <c:v>15.8</c:v>
                </c:pt>
                <c:pt idx="15">
                  <c:v>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FA-4B66-83D6-9083BCB3A58F}"/>
            </c:ext>
          </c:extLst>
        </c:ser>
        <c:ser>
          <c:idx val="1"/>
          <c:order val="1"/>
          <c:tx>
            <c:strRef>
              <c:f>'1.4.3'!$D$38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'1.4.3'!$D$39:$D$54</c:f>
              <c:numCache>
                <c:formatCode>#,##0.0</c:formatCode>
                <c:ptCount val="16"/>
                <c:pt idx="0">
                  <c:v>56.1</c:v>
                </c:pt>
                <c:pt idx="1">
                  <c:v>49.2</c:v>
                </c:pt>
                <c:pt idx="2">
                  <c:v>42.9</c:v>
                </c:pt>
                <c:pt idx="3">
                  <c:v>55.7</c:v>
                </c:pt>
                <c:pt idx="4">
                  <c:v>42</c:v>
                </c:pt>
                <c:pt idx="5">
                  <c:v>26.1</c:v>
                </c:pt>
                <c:pt idx="6">
                  <c:v>32.799999999999997</c:v>
                </c:pt>
                <c:pt idx="7">
                  <c:v>25.6</c:v>
                </c:pt>
                <c:pt idx="8">
                  <c:v>26.5</c:v>
                </c:pt>
                <c:pt idx="9">
                  <c:v>20.9</c:v>
                </c:pt>
                <c:pt idx="10">
                  <c:v>18.100000000000001</c:v>
                </c:pt>
                <c:pt idx="11">
                  <c:v>13</c:v>
                </c:pt>
                <c:pt idx="12">
                  <c:v>15.6</c:v>
                </c:pt>
                <c:pt idx="13">
                  <c:v>16.600000000000001</c:v>
                </c:pt>
                <c:pt idx="14">
                  <c:v>14</c:v>
                </c:pt>
                <c:pt idx="15">
                  <c:v>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FA-4B66-83D6-9083BCB3A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39111696"/>
        <c:axId val="1"/>
      </c:barChart>
      <c:catAx>
        <c:axId val="3391116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911169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'1.4.3'!$C$57</c:f>
              <c:strCache>
                <c:ptCount val="1"/>
                <c:pt idx="0">
                  <c:v>Comunidad de Madrid 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'1.4.3'!$B$58:$B$73</c:f>
              <c:strCache>
                <c:ptCount val="16"/>
                <c:pt idx="0">
                  <c:v>Alojamiento de vacaciones (hotel, apartamento, etc.)</c:v>
                </c:pt>
                <c:pt idx="1">
                  <c:v>Entradas para espectáculos (cine, teatros, conciertos,...)</c:v>
                </c:pt>
                <c:pt idx="2">
                  <c:v>Otros servicios para viajes (billetes de transporte público, alquiler de coches, etc.)</c:v>
                </c:pt>
                <c:pt idx="3">
                  <c:v>Material deportivo, ropa</c:v>
                </c:pt>
                <c:pt idx="4">
                  <c:v>Bienes para el hogar (de tipo duradero)</c:v>
                </c:pt>
                <c:pt idx="5">
                  <c:v>Productos de alimentación y otros de consumo no duraderos</c:v>
                </c:pt>
                <c:pt idx="6">
                  <c:v>Otros productos o servicios</c:v>
                </c:pt>
                <c:pt idx="7">
                  <c:v>Libros, revistas, periódicos (incluye libros electrónicos)</c:v>
                </c:pt>
                <c:pt idx="8">
                  <c:v>Equipamiento electrónico (p. ej. cámaras fotográficas)</c:v>
                </c:pt>
                <c:pt idx="9">
                  <c:v>Equipo informático (ordenadores y accesorios)</c:v>
                </c:pt>
                <c:pt idx="10">
                  <c:v>Servicios de telecomunicaciones (p. ej., contratos de banda  ancha, líneas telefónicas o TV, recarga de tarjetas prepago, etc.)</c:v>
                </c:pt>
                <c:pt idx="11">
                  <c:v>Otro software de ordenador y sus actualizaciones</c:v>
                </c:pt>
                <c:pt idx="12">
                  <c:v>Películas, música</c:v>
                </c:pt>
                <c:pt idx="13">
                  <c:v>Juegos de ordenador o videoconsolas y sus actualizaciones</c:v>
                </c:pt>
                <c:pt idx="14">
                  <c:v>Material formativo on line</c:v>
                </c:pt>
                <c:pt idx="15">
                  <c:v>Medicamentos</c:v>
                </c:pt>
              </c:strCache>
            </c:strRef>
          </c:cat>
          <c:val>
            <c:numRef>
              <c:f>'1.4.3'!$C$58:$C$73</c:f>
              <c:numCache>
                <c:formatCode>#,##0.0</c:formatCode>
                <c:ptCount val="16"/>
                <c:pt idx="0">
                  <c:v>64.099999999999994</c:v>
                </c:pt>
                <c:pt idx="1">
                  <c:v>63.1</c:v>
                </c:pt>
                <c:pt idx="2">
                  <c:v>57.6</c:v>
                </c:pt>
                <c:pt idx="3">
                  <c:v>53.2</c:v>
                </c:pt>
                <c:pt idx="4">
                  <c:v>45.3</c:v>
                </c:pt>
                <c:pt idx="5">
                  <c:v>35.9</c:v>
                </c:pt>
                <c:pt idx="6">
                  <c:v>34.799999999999997</c:v>
                </c:pt>
                <c:pt idx="7">
                  <c:v>28.4</c:v>
                </c:pt>
                <c:pt idx="8">
                  <c:v>25.7</c:v>
                </c:pt>
                <c:pt idx="9">
                  <c:v>21.7</c:v>
                </c:pt>
                <c:pt idx="10">
                  <c:v>20.399999999999999</c:v>
                </c:pt>
                <c:pt idx="11">
                  <c:v>17.7</c:v>
                </c:pt>
                <c:pt idx="12">
                  <c:v>17</c:v>
                </c:pt>
                <c:pt idx="13">
                  <c:v>16.899999999999999</c:v>
                </c:pt>
                <c:pt idx="14">
                  <c:v>15.8</c:v>
                </c:pt>
                <c:pt idx="15">
                  <c:v>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22-4287-B902-798523E77C07}"/>
            </c:ext>
          </c:extLst>
        </c:ser>
        <c:ser>
          <c:idx val="1"/>
          <c:order val="1"/>
          <c:tx>
            <c:strRef>
              <c:f>'1.4.3'!$D$57</c:f>
              <c:strCache>
                <c:ptCount val="1"/>
                <c:pt idx="0">
                  <c:v>Comunidad de Madrid 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'1.4.3'!$B$58:$B$73</c:f>
              <c:strCache>
                <c:ptCount val="16"/>
                <c:pt idx="0">
                  <c:v>Alojamiento de vacaciones (hotel, apartamento, etc.)</c:v>
                </c:pt>
                <c:pt idx="1">
                  <c:v>Entradas para espectáculos (cine, teatros, conciertos,...)</c:v>
                </c:pt>
                <c:pt idx="2">
                  <c:v>Otros servicios para viajes (billetes de transporte público, alquiler de coches, etc.)</c:v>
                </c:pt>
                <c:pt idx="3">
                  <c:v>Material deportivo, ropa</c:v>
                </c:pt>
                <c:pt idx="4">
                  <c:v>Bienes para el hogar (de tipo duradero)</c:v>
                </c:pt>
                <c:pt idx="5">
                  <c:v>Productos de alimentación y otros de consumo no duraderos</c:v>
                </c:pt>
                <c:pt idx="6">
                  <c:v>Otros productos o servicios</c:v>
                </c:pt>
                <c:pt idx="7">
                  <c:v>Libros, revistas, periódicos (incluye libros electrónicos)</c:v>
                </c:pt>
                <c:pt idx="8">
                  <c:v>Equipamiento electrónico (p. ej. cámaras fotográficas)</c:v>
                </c:pt>
                <c:pt idx="9">
                  <c:v>Equipo informático (ordenadores y accesorios)</c:v>
                </c:pt>
                <c:pt idx="10">
                  <c:v>Servicios de telecomunicaciones (p. ej., contratos de banda  ancha, líneas telefónicas o TV, recarga de tarjetas prepago, etc.)</c:v>
                </c:pt>
                <c:pt idx="11">
                  <c:v>Otro software de ordenador y sus actualizaciones</c:v>
                </c:pt>
                <c:pt idx="12">
                  <c:v>Películas, música</c:v>
                </c:pt>
                <c:pt idx="13">
                  <c:v>Juegos de ordenador o videoconsolas y sus actualizaciones</c:v>
                </c:pt>
                <c:pt idx="14">
                  <c:v>Material formativo on line</c:v>
                </c:pt>
                <c:pt idx="15">
                  <c:v>Medicamentos</c:v>
                </c:pt>
              </c:strCache>
            </c:strRef>
          </c:cat>
          <c:val>
            <c:numRef>
              <c:f>'1.4.3'!$D$58:$D$73</c:f>
              <c:numCache>
                <c:formatCode>#,##0.0</c:formatCode>
                <c:ptCount val="16"/>
                <c:pt idx="0">
                  <c:v>67.5</c:v>
                </c:pt>
                <c:pt idx="1">
                  <c:v>62.5</c:v>
                </c:pt>
                <c:pt idx="2">
                  <c:v>58.5</c:v>
                </c:pt>
                <c:pt idx="3">
                  <c:v>43.2</c:v>
                </c:pt>
                <c:pt idx="4">
                  <c:v>30.8</c:v>
                </c:pt>
                <c:pt idx="5">
                  <c:v>19.100000000000001</c:v>
                </c:pt>
                <c:pt idx="6">
                  <c:v>18.600000000000001</c:v>
                </c:pt>
                <c:pt idx="7">
                  <c:v>27.4</c:v>
                </c:pt>
                <c:pt idx="8">
                  <c:v>16</c:v>
                </c:pt>
                <c:pt idx="9">
                  <c:v>25.4</c:v>
                </c:pt>
                <c:pt idx="10">
                  <c:v>10.3</c:v>
                </c:pt>
                <c:pt idx="11">
                  <c:v>27.3</c:v>
                </c:pt>
                <c:pt idx="12">
                  <c:v>19.899999999999999</c:v>
                </c:pt>
                <c:pt idx="13">
                  <c:v>20.9</c:v>
                </c:pt>
                <c:pt idx="14">
                  <c:v>15.8</c:v>
                </c:pt>
                <c:pt idx="15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22-4287-B902-798523E77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39121208"/>
        <c:axId val="1"/>
      </c:barChart>
      <c:catAx>
        <c:axId val="3391212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912120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200" b="1">
                <a:latin typeface="Arial" panose="020B0604020202020204" pitchFamily="34" charset="0"/>
                <a:cs typeface="Arial" panose="020B0604020202020204" pitchFamily="34" charset="0"/>
              </a:rPr>
              <a:t>España</a:t>
            </a:r>
          </a:p>
        </c:rich>
      </c:tx>
      <c:layout>
        <c:manualLayout>
          <c:xMode val="edge"/>
          <c:yMode val="edge"/>
          <c:x val="1.7058922680536492E-2"/>
          <c:y val="2.64583972457988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'1.4.4'!$B$39</c:f>
              <c:strCache>
                <c:ptCount val="1"/>
                <c:pt idx="0">
                  <c:v>Menos de 50 euros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'1.4.4'!$C$38:$G$38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strCache>
            </c:strRef>
          </c:cat>
          <c:val>
            <c:numRef>
              <c:f>'1.4.4'!$C$39:$G$39</c:f>
              <c:numCache>
                <c:formatCode>#,##0.0</c:formatCode>
                <c:ptCount val="5"/>
                <c:pt idx="0">
                  <c:v>17.600000000000001</c:v>
                </c:pt>
                <c:pt idx="1">
                  <c:v>18.7</c:v>
                </c:pt>
                <c:pt idx="2">
                  <c:v>20.2</c:v>
                </c:pt>
                <c:pt idx="3">
                  <c:v>20</c:v>
                </c:pt>
                <c:pt idx="4">
                  <c:v>22.7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65-488A-8FBF-E9A838F25710}"/>
            </c:ext>
          </c:extLst>
        </c:ser>
        <c:ser>
          <c:idx val="1"/>
          <c:order val="1"/>
          <c:tx>
            <c:strRef>
              <c:f>'1.4.4'!$B$40</c:f>
              <c:strCache>
                <c:ptCount val="1"/>
                <c:pt idx="0">
                  <c:v>De 50 a menos de 100 euros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'1.4.4'!$C$38:$G$38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strCache>
            </c:strRef>
          </c:cat>
          <c:val>
            <c:numRef>
              <c:f>'1.4.4'!$C$40:$G$40</c:f>
              <c:numCache>
                <c:formatCode>#,##0.0</c:formatCode>
                <c:ptCount val="5"/>
                <c:pt idx="0">
                  <c:v>27.5</c:v>
                </c:pt>
                <c:pt idx="1">
                  <c:v>26.3</c:v>
                </c:pt>
                <c:pt idx="2">
                  <c:v>27</c:v>
                </c:pt>
                <c:pt idx="3">
                  <c:v>27.7</c:v>
                </c:pt>
                <c:pt idx="4">
                  <c:v>27.7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65-488A-8FBF-E9A838F25710}"/>
            </c:ext>
          </c:extLst>
        </c:ser>
        <c:ser>
          <c:idx val="2"/>
          <c:order val="2"/>
          <c:tx>
            <c:strRef>
              <c:f>'1.4.4'!$B$41</c:f>
              <c:strCache>
                <c:ptCount val="1"/>
                <c:pt idx="0">
                  <c:v>De 100 a menos de 500 euros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'1.4.4'!$C$38:$G$38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strCache>
            </c:strRef>
          </c:cat>
          <c:val>
            <c:numRef>
              <c:f>'1.4.4'!$C$41:$G$41</c:f>
              <c:numCache>
                <c:formatCode>#,##0.0</c:formatCode>
                <c:ptCount val="5"/>
                <c:pt idx="0">
                  <c:v>38</c:v>
                </c:pt>
                <c:pt idx="1">
                  <c:v>37.799999999999997</c:v>
                </c:pt>
                <c:pt idx="2">
                  <c:v>35.1</c:v>
                </c:pt>
                <c:pt idx="3">
                  <c:v>35</c:v>
                </c:pt>
                <c:pt idx="4">
                  <c:v>33.6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65-488A-8FBF-E9A838F25710}"/>
            </c:ext>
          </c:extLst>
        </c:ser>
        <c:ser>
          <c:idx val="3"/>
          <c:order val="3"/>
          <c:tx>
            <c:strRef>
              <c:f>'1.4.4'!$B$42</c:f>
              <c:strCache>
                <c:ptCount val="1"/>
                <c:pt idx="0">
                  <c:v>De 500 a menos de 1.000 euros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'1.4.4'!$C$38:$G$38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strCache>
            </c:strRef>
          </c:cat>
          <c:val>
            <c:numRef>
              <c:f>'1.4.4'!$C$42:$G$42</c:f>
              <c:numCache>
                <c:formatCode>#,##0.0</c:formatCode>
                <c:ptCount val="5"/>
                <c:pt idx="0">
                  <c:v>8.6999999999999993</c:v>
                </c:pt>
                <c:pt idx="1">
                  <c:v>8.9</c:v>
                </c:pt>
                <c:pt idx="2">
                  <c:v>6.7</c:v>
                </c:pt>
                <c:pt idx="3">
                  <c:v>7.6</c:v>
                </c:pt>
                <c:pt idx="4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65-488A-8FBF-E9A838F25710}"/>
            </c:ext>
          </c:extLst>
        </c:ser>
        <c:ser>
          <c:idx val="4"/>
          <c:order val="4"/>
          <c:tx>
            <c:strRef>
              <c:f>'1.4.4'!$B$43</c:f>
              <c:strCache>
                <c:ptCount val="1"/>
                <c:pt idx="0">
                  <c:v>1.000 o más euros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'1.4.4'!$C$38:$G$38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strCache>
            </c:strRef>
          </c:cat>
          <c:val>
            <c:numRef>
              <c:f>'1.4.4'!$C$43:$G$43</c:f>
              <c:numCache>
                <c:formatCode>#,##0.0</c:formatCode>
                <c:ptCount val="5"/>
                <c:pt idx="0">
                  <c:v>5.3</c:v>
                </c:pt>
                <c:pt idx="1">
                  <c:v>5.6</c:v>
                </c:pt>
                <c:pt idx="2">
                  <c:v>4.5</c:v>
                </c:pt>
                <c:pt idx="3">
                  <c:v>4.7</c:v>
                </c:pt>
                <c:pt idx="4">
                  <c:v>4.5999999999999996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865-488A-8FBF-E9A838F25710}"/>
            </c:ext>
          </c:extLst>
        </c:ser>
        <c:ser>
          <c:idx val="5"/>
          <c:order val="5"/>
          <c:tx>
            <c:strRef>
              <c:f>'1.4.4'!$B$44</c:f>
              <c:strCache>
                <c:ptCount val="1"/>
                <c:pt idx="0">
                  <c:v>NS/NR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'1.4.4'!$C$38:$G$38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strCache>
            </c:strRef>
          </c:cat>
          <c:val>
            <c:numRef>
              <c:f>'1.4.4'!$C$44:$G$44</c:f>
              <c:numCache>
                <c:formatCode>#,##0.0</c:formatCode>
                <c:ptCount val="5"/>
                <c:pt idx="0">
                  <c:v>2.9</c:v>
                </c:pt>
                <c:pt idx="1">
                  <c:v>2.7</c:v>
                </c:pt>
                <c:pt idx="2">
                  <c:v>6.5</c:v>
                </c:pt>
                <c:pt idx="3">
                  <c:v>5</c:v>
                </c:pt>
                <c:pt idx="4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65-488A-8FBF-E9A838F25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39119568"/>
        <c:axId val="1"/>
      </c:barChart>
      <c:catAx>
        <c:axId val="33911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91195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200" b="1">
                <a:latin typeface="Arial" panose="020B0604020202020204" pitchFamily="34" charset="0"/>
                <a:cs typeface="Arial" panose="020B0604020202020204" pitchFamily="34" charset="0"/>
              </a:rPr>
              <a:t>Comunidad de Madrid</a:t>
            </a:r>
          </a:p>
        </c:rich>
      </c:tx>
      <c:layout>
        <c:manualLayout>
          <c:xMode val="edge"/>
          <c:yMode val="edge"/>
          <c:x val="1.7864528401839677E-2"/>
          <c:y val="2.64583972457988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'1.4.4'!$B$46</c:f>
              <c:strCache>
                <c:ptCount val="1"/>
                <c:pt idx="0">
                  <c:v>Menos de 50 euros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'1.4.4'!$C$38:$G$38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strCache>
            </c:strRef>
          </c:cat>
          <c:val>
            <c:numRef>
              <c:f>'1.4.4'!$C$46:$G$46</c:f>
              <c:numCache>
                <c:formatCode>#,##0.0</c:formatCode>
                <c:ptCount val="5"/>
                <c:pt idx="0">
                  <c:v>15.5</c:v>
                </c:pt>
                <c:pt idx="1">
                  <c:v>16.3</c:v>
                </c:pt>
                <c:pt idx="2">
                  <c:v>18.399999999999999</c:v>
                </c:pt>
                <c:pt idx="3">
                  <c:v>20.8</c:v>
                </c:pt>
                <c:pt idx="4">
                  <c:v>20.399999999999999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CF-4192-9FF3-A0E0D275F565}"/>
            </c:ext>
          </c:extLst>
        </c:ser>
        <c:ser>
          <c:idx val="1"/>
          <c:order val="1"/>
          <c:tx>
            <c:strRef>
              <c:f>'1.4.4'!$B$47</c:f>
              <c:strCache>
                <c:ptCount val="1"/>
                <c:pt idx="0">
                  <c:v>De 50 a menos de 100 euros</c:v>
                </c:pt>
              </c:strCache>
            </c:strRef>
          </c:tx>
          <c:spPr>
            <a:solidFill>
              <a:srgbClr val="548BD1"/>
            </a:solidFill>
            <a:ln>
              <a:noFill/>
            </a:ln>
            <a:effectLst/>
          </c:spPr>
          <c:invertIfNegative val="0"/>
          <c:cat>
            <c:strRef>
              <c:f>'1.4.4'!$C$38:$G$38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strCache>
            </c:strRef>
          </c:cat>
          <c:val>
            <c:numRef>
              <c:f>'1.4.4'!$C$47:$G$47</c:f>
              <c:numCache>
                <c:formatCode>#,##0.0</c:formatCode>
                <c:ptCount val="5"/>
                <c:pt idx="0">
                  <c:v>26.4</c:v>
                </c:pt>
                <c:pt idx="1">
                  <c:v>28</c:v>
                </c:pt>
                <c:pt idx="2">
                  <c:v>25.4</c:v>
                </c:pt>
                <c:pt idx="3">
                  <c:v>25.2</c:v>
                </c:pt>
                <c:pt idx="4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CF-4192-9FF3-A0E0D275F565}"/>
            </c:ext>
          </c:extLst>
        </c:ser>
        <c:ser>
          <c:idx val="2"/>
          <c:order val="2"/>
          <c:tx>
            <c:strRef>
              <c:f>'1.4.4'!$B$48</c:f>
              <c:strCache>
                <c:ptCount val="1"/>
                <c:pt idx="0">
                  <c:v>De 100 a menos de 500 euros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'1.4.4'!$C$38:$G$38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strCache>
            </c:strRef>
          </c:cat>
          <c:val>
            <c:numRef>
              <c:f>'1.4.4'!$C$48:$G$48</c:f>
              <c:numCache>
                <c:formatCode>#,##0.0</c:formatCode>
                <c:ptCount val="5"/>
                <c:pt idx="0">
                  <c:v>39.6</c:v>
                </c:pt>
                <c:pt idx="1">
                  <c:v>36.6</c:v>
                </c:pt>
                <c:pt idx="2">
                  <c:v>35.1</c:v>
                </c:pt>
                <c:pt idx="3">
                  <c:v>33.200000000000003</c:v>
                </c:pt>
                <c:pt idx="4">
                  <c:v>34.1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CF-4192-9FF3-A0E0D275F565}"/>
            </c:ext>
          </c:extLst>
        </c:ser>
        <c:ser>
          <c:idx val="3"/>
          <c:order val="3"/>
          <c:tx>
            <c:strRef>
              <c:f>'1.4.4'!$B$49</c:f>
              <c:strCache>
                <c:ptCount val="1"/>
                <c:pt idx="0">
                  <c:v>De 500 a menos de 1.000 euros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'1.4.4'!$C$38:$G$38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strCache>
            </c:strRef>
          </c:cat>
          <c:val>
            <c:numRef>
              <c:f>'1.4.4'!$C$49:$G$49</c:f>
              <c:numCache>
                <c:formatCode>#,##0.0</c:formatCode>
                <c:ptCount val="5"/>
                <c:pt idx="0">
                  <c:v>8.3000000000000007</c:v>
                </c:pt>
                <c:pt idx="1">
                  <c:v>10.3</c:v>
                </c:pt>
                <c:pt idx="2">
                  <c:v>8.6999999999999993</c:v>
                </c:pt>
                <c:pt idx="3">
                  <c:v>9.1</c:v>
                </c:pt>
                <c:pt idx="4">
                  <c:v>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ECF-4192-9FF3-A0E0D275F565}"/>
            </c:ext>
          </c:extLst>
        </c:ser>
        <c:ser>
          <c:idx val="4"/>
          <c:order val="4"/>
          <c:tx>
            <c:strRef>
              <c:f>'1.4.4'!$B$50</c:f>
              <c:strCache>
                <c:ptCount val="1"/>
                <c:pt idx="0">
                  <c:v>1.000 o más euros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'1.4.4'!$C$38:$G$38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strCache>
            </c:strRef>
          </c:cat>
          <c:val>
            <c:numRef>
              <c:f>'1.4.4'!$C$50:$G$50</c:f>
              <c:numCache>
                <c:formatCode>#,##0.0</c:formatCode>
                <c:ptCount val="5"/>
                <c:pt idx="0">
                  <c:v>5.6</c:v>
                </c:pt>
                <c:pt idx="1">
                  <c:v>5.5</c:v>
                </c:pt>
                <c:pt idx="2">
                  <c:v>5.4</c:v>
                </c:pt>
                <c:pt idx="3">
                  <c:v>6.3</c:v>
                </c:pt>
                <c:pt idx="4">
                  <c:v>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CF-4192-9FF3-A0E0D275F565}"/>
            </c:ext>
          </c:extLst>
        </c:ser>
        <c:ser>
          <c:idx val="5"/>
          <c:order val="5"/>
          <c:tx>
            <c:strRef>
              <c:f>'1.4.4'!$B$51</c:f>
              <c:strCache>
                <c:ptCount val="1"/>
                <c:pt idx="0">
                  <c:v>NS/NR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'1.4.4'!$C$38:$G$38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strCache>
            </c:strRef>
          </c:cat>
          <c:val>
            <c:numRef>
              <c:f>'1.4.4'!$C$51:$G$51</c:f>
              <c:numCache>
                <c:formatCode>#,##0.0</c:formatCode>
                <c:ptCount val="5"/>
                <c:pt idx="0">
                  <c:v>4.5999999999999996</c:v>
                </c:pt>
                <c:pt idx="1">
                  <c:v>3.3</c:v>
                </c:pt>
                <c:pt idx="2">
                  <c:v>7</c:v>
                </c:pt>
                <c:pt idx="3">
                  <c:v>5.5</c:v>
                </c:pt>
                <c:pt idx="4">
                  <c:v>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ECF-4192-9FF3-A0E0D275F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71710064"/>
        <c:axId val="1"/>
      </c:barChart>
      <c:catAx>
        <c:axId val="27171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7171006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200" b="1">
                <a:latin typeface="Arial" panose="020B0604020202020204" pitchFamily="34" charset="0"/>
                <a:cs typeface="Arial" panose="020B0604020202020204" pitchFamily="34" charset="0"/>
              </a:rPr>
              <a:t>Comunidad de Madrid 2015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0-D984-4652-9D96-98DFC35D602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984-4652-9D96-98DFC35D602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D984-4652-9D96-98DFC35D602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984-4652-9D96-98DFC35D602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4-D984-4652-9D96-98DFC35D602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984-4652-9D96-98DFC35D6021}"/>
              </c:ext>
            </c:extLst>
          </c:dPt>
          <c:cat>
            <c:strRef>
              <c:f>'1.4.4'!$B$46:$B$51</c:f>
              <c:strCache>
                <c:ptCount val="6"/>
                <c:pt idx="0">
                  <c:v>Menos de 50 euros</c:v>
                </c:pt>
                <c:pt idx="1">
                  <c:v>De 50 a menos de 100 euros</c:v>
                </c:pt>
                <c:pt idx="2">
                  <c:v>De 100 a menos de 500 euros</c:v>
                </c:pt>
                <c:pt idx="3">
                  <c:v>De 500 a menos de 1.000 euros</c:v>
                </c:pt>
                <c:pt idx="4">
                  <c:v>1.000 o más euros</c:v>
                </c:pt>
                <c:pt idx="5">
                  <c:v>NS/NR</c:v>
                </c:pt>
              </c:strCache>
            </c:strRef>
          </c:cat>
          <c:val>
            <c:numRef>
              <c:f>'1.4.4'!$C$46:$C$51</c:f>
              <c:numCache>
                <c:formatCode>#,##0.0</c:formatCode>
                <c:ptCount val="6"/>
                <c:pt idx="0">
                  <c:v>15.5</c:v>
                </c:pt>
                <c:pt idx="1">
                  <c:v>26.4</c:v>
                </c:pt>
                <c:pt idx="2">
                  <c:v>39.6</c:v>
                </c:pt>
                <c:pt idx="3">
                  <c:v>8.3000000000000007</c:v>
                </c:pt>
                <c:pt idx="4">
                  <c:v>5.6</c:v>
                </c:pt>
                <c:pt idx="5">
                  <c:v>4.5999999999999996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984-4652-9D96-98DFC35D6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'1.1.1'!$B$72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'1.1.1'!$C$38:$D$38</c:f>
              <c:strCache>
                <c:ptCount val="2"/>
                <c:pt idx="0">
                  <c:v>Total nacional</c:v>
                </c:pt>
                <c:pt idx="1">
                  <c:v>Comunidad de Madrid </c:v>
                </c:pt>
              </c:strCache>
            </c:strRef>
          </c:cat>
          <c:val>
            <c:numRef>
              <c:f>'1.1.1'!$C$72:$D$72</c:f>
              <c:numCache>
                <c:formatCode>#,##0.0</c:formatCode>
                <c:ptCount val="2"/>
                <c:pt idx="0">
                  <c:v>39.29</c:v>
                </c:pt>
                <c:pt idx="1">
                  <c:v>42.17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F0-40D2-8312-43A95118BA27}"/>
            </c:ext>
          </c:extLst>
        </c:ser>
        <c:ser>
          <c:idx val="1"/>
          <c:order val="1"/>
          <c:tx>
            <c:strRef>
              <c:f>'1.1.1'!$B$73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'1.1.1'!$C$38:$D$38</c:f>
              <c:strCache>
                <c:ptCount val="2"/>
                <c:pt idx="0">
                  <c:v>Total nacional</c:v>
                </c:pt>
                <c:pt idx="1">
                  <c:v>Comunidad de Madrid </c:v>
                </c:pt>
              </c:strCache>
            </c:strRef>
          </c:cat>
          <c:val>
            <c:numRef>
              <c:f>'1.1.1'!$C$73:$D$73</c:f>
              <c:numCache>
                <c:formatCode>#,##0.0</c:formatCode>
                <c:ptCount val="2"/>
                <c:pt idx="0">
                  <c:v>42.93</c:v>
                </c:pt>
                <c:pt idx="1">
                  <c:v>45.25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F0-40D2-8312-43A95118BA27}"/>
            </c:ext>
          </c:extLst>
        </c:ser>
        <c:ser>
          <c:idx val="2"/>
          <c:order val="2"/>
          <c:tx>
            <c:strRef>
              <c:f>'1.1.1'!$B$74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'1.1.1'!$C$38:$D$38</c:f>
              <c:strCache>
                <c:ptCount val="2"/>
                <c:pt idx="0">
                  <c:v>Total nacional</c:v>
                </c:pt>
                <c:pt idx="1">
                  <c:v>Comunidad de Madrid </c:v>
                </c:pt>
              </c:strCache>
            </c:strRef>
          </c:cat>
          <c:val>
            <c:numRef>
              <c:f>'1.1.1'!$C$74:$D$74</c:f>
              <c:numCache>
                <c:formatCode>#,##0.0</c:formatCode>
                <c:ptCount val="2"/>
                <c:pt idx="0">
                  <c:v>49.57</c:v>
                </c:pt>
                <c:pt idx="1">
                  <c:v>53.93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F0-40D2-8312-43A95118BA27}"/>
            </c:ext>
          </c:extLst>
        </c:ser>
        <c:ser>
          <c:idx val="3"/>
          <c:order val="3"/>
          <c:tx>
            <c:strRef>
              <c:f>'1.1.1'!$B$75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'1.1.1'!$C$38:$D$38</c:f>
              <c:strCache>
                <c:ptCount val="2"/>
                <c:pt idx="0">
                  <c:v>Total nacional</c:v>
                </c:pt>
                <c:pt idx="1">
                  <c:v>Comunidad de Madrid </c:v>
                </c:pt>
              </c:strCache>
            </c:strRef>
          </c:cat>
          <c:val>
            <c:numRef>
              <c:f>'1.1.1'!$C$75:$D$75</c:f>
              <c:numCache>
                <c:formatCode>#,##0.0</c:formatCode>
                <c:ptCount val="2"/>
                <c:pt idx="0">
                  <c:v>51.79</c:v>
                </c:pt>
                <c:pt idx="1">
                  <c:v>54.32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F0-40D2-8312-43A95118BA27}"/>
            </c:ext>
          </c:extLst>
        </c:ser>
        <c:ser>
          <c:idx val="4"/>
          <c:order val="4"/>
          <c:tx>
            <c:strRef>
              <c:f>'1.1.1'!$B$76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'1.1.1'!$C$38:$D$38</c:f>
              <c:strCache>
                <c:ptCount val="2"/>
                <c:pt idx="0">
                  <c:v>Total nacional</c:v>
                </c:pt>
                <c:pt idx="1">
                  <c:v>Comunidad de Madrid </c:v>
                </c:pt>
              </c:strCache>
            </c:strRef>
          </c:cat>
          <c:val>
            <c:numRef>
              <c:f>'1.1.1'!$C$76:$D$76</c:f>
              <c:numCache>
                <c:formatCode>#,##0.0</c:formatCode>
                <c:ptCount val="2"/>
                <c:pt idx="0">
                  <c:v>52.94</c:v>
                </c:pt>
                <c:pt idx="1">
                  <c:v>57.94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F0-40D2-8312-43A95118B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7476168"/>
        <c:axId val="1"/>
      </c:barChart>
      <c:catAx>
        <c:axId val="337476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374761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205"/>
      <c:rotY val="2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bar"/>
        <c:grouping val="clustered"/>
        <c:varyColors val="0"/>
        <c:ser>
          <c:idx val="1"/>
          <c:order val="0"/>
          <c:tx>
            <c:strRef>
              <c:f>'1.4.4'!$G$45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'1.4.4'!$B$46:$B$51</c:f>
              <c:strCache>
                <c:ptCount val="6"/>
                <c:pt idx="0">
                  <c:v>Menos de 50 euros</c:v>
                </c:pt>
                <c:pt idx="1">
                  <c:v>De 50 a menos de 100 euros</c:v>
                </c:pt>
                <c:pt idx="2">
                  <c:v>De 100 a menos de 500 euros</c:v>
                </c:pt>
                <c:pt idx="3">
                  <c:v>De 500 a menos de 1.000 euros</c:v>
                </c:pt>
                <c:pt idx="4">
                  <c:v>1.000 o más euros</c:v>
                </c:pt>
                <c:pt idx="5">
                  <c:v>NS/NR</c:v>
                </c:pt>
              </c:strCache>
            </c:strRef>
          </c:cat>
          <c:val>
            <c:numRef>
              <c:f>'1.4.4'!$G$46:$G$51</c:f>
              <c:numCache>
                <c:formatCode>#,##0.0</c:formatCode>
                <c:ptCount val="6"/>
                <c:pt idx="0">
                  <c:v>20.399999999999999</c:v>
                </c:pt>
                <c:pt idx="1">
                  <c:v>26</c:v>
                </c:pt>
                <c:pt idx="2">
                  <c:v>34.1</c:v>
                </c:pt>
                <c:pt idx="3">
                  <c:v>9.4</c:v>
                </c:pt>
                <c:pt idx="4">
                  <c:v>6.6</c:v>
                </c:pt>
                <c:pt idx="5">
                  <c:v>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24-4301-B325-AC537696320D}"/>
            </c:ext>
          </c:extLst>
        </c:ser>
        <c:ser>
          <c:idx val="0"/>
          <c:order val="1"/>
          <c:tx>
            <c:strRef>
              <c:f>'1.4.4'!$C$45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'1.4.4'!$B$46:$B$51</c:f>
              <c:strCache>
                <c:ptCount val="6"/>
                <c:pt idx="0">
                  <c:v>Menos de 50 euros</c:v>
                </c:pt>
                <c:pt idx="1">
                  <c:v>De 50 a menos de 100 euros</c:v>
                </c:pt>
                <c:pt idx="2">
                  <c:v>De 100 a menos de 500 euros</c:v>
                </c:pt>
                <c:pt idx="3">
                  <c:v>De 500 a menos de 1.000 euros</c:v>
                </c:pt>
                <c:pt idx="4">
                  <c:v>1.000 o más euros</c:v>
                </c:pt>
                <c:pt idx="5">
                  <c:v>NS/NR</c:v>
                </c:pt>
              </c:strCache>
            </c:strRef>
          </c:cat>
          <c:val>
            <c:numRef>
              <c:f>'1.4.4'!$C$46:$C$51</c:f>
              <c:numCache>
                <c:formatCode>#,##0.0</c:formatCode>
                <c:ptCount val="6"/>
                <c:pt idx="0">
                  <c:v>15.5</c:v>
                </c:pt>
                <c:pt idx="1">
                  <c:v>26.4</c:v>
                </c:pt>
                <c:pt idx="2">
                  <c:v>39.6</c:v>
                </c:pt>
                <c:pt idx="3">
                  <c:v>8.3000000000000007</c:v>
                </c:pt>
                <c:pt idx="4">
                  <c:v>5.6</c:v>
                </c:pt>
                <c:pt idx="5">
                  <c:v>4.5999999999999996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24-4301-B325-AC5376963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71709408"/>
        <c:axId val="1"/>
        <c:axId val="0"/>
      </c:bar3DChart>
      <c:catAx>
        <c:axId val="2717094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7170940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'1.4.5'!$C$38</c:f>
              <c:strCache>
                <c:ptCount val="1"/>
                <c:pt idx="0">
                  <c:v>Total nacional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'1.4.5'!$B$39:$B$43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'1.4.5'!$C$39:$C$43</c:f>
              <c:numCache>
                <c:formatCode>#,##0.0</c:formatCode>
                <c:ptCount val="5"/>
                <c:pt idx="0">
                  <c:v>12.8</c:v>
                </c:pt>
                <c:pt idx="1">
                  <c:v>14.7</c:v>
                </c:pt>
                <c:pt idx="2">
                  <c:v>15.5</c:v>
                </c:pt>
                <c:pt idx="3">
                  <c:v>13.1</c:v>
                </c:pt>
                <c:pt idx="4">
                  <c:v>15.5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BE-4924-B9A6-10554F4EF45F}"/>
            </c:ext>
          </c:extLst>
        </c:ser>
        <c:ser>
          <c:idx val="2"/>
          <c:order val="1"/>
          <c:tx>
            <c:strRef>
              <c:f>'1.4.5'!$D$38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'1.4.5'!$B$39:$B$43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'1.4.5'!$D$39:$D$43</c:f>
              <c:numCache>
                <c:formatCode>#,##0.0</c:formatCode>
                <c:ptCount val="5"/>
                <c:pt idx="0">
                  <c:v>14.7</c:v>
                </c:pt>
                <c:pt idx="1">
                  <c:v>15.4</c:v>
                </c:pt>
                <c:pt idx="2">
                  <c:v>18.3</c:v>
                </c:pt>
                <c:pt idx="3">
                  <c:v>16</c:v>
                </c:pt>
                <c:pt idx="4">
                  <c:v>19.2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BE-4924-B9A6-10554F4EF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2021000"/>
        <c:axId val="1"/>
      </c:lineChart>
      <c:catAx>
        <c:axId val="272021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27202100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200" b="1"/>
              <a:t>Alojamiento</a:t>
            </a:r>
          </a:p>
        </c:rich>
      </c:tx>
      <c:layout>
        <c:manualLayout>
          <c:xMode val="edge"/>
          <c:yMode val="edge"/>
          <c:x val="4.2946925966978078E-2"/>
          <c:y val="3.0868186931179056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8456808464979622E-2"/>
          <c:y val="0.18831507563901931"/>
          <c:w val="0.88795828587464298"/>
          <c:h val="0.582527242780098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'1.4.6'!$B$41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'1.4.6'!$C$38:$D$38</c:f>
              <c:strCache>
                <c:ptCount val="2"/>
                <c:pt idx="0">
                  <c:v>España</c:v>
                </c:pt>
                <c:pt idx="1">
                  <c:v>Madrid</c:v>
                </c:pt>
              </c:strCache>
            </c:strRef>
          </c:cat>
          <c:val>
            <c:numRef>
              <c:f>'1.4.6'!$C$41:$D$41</c:f>
              <c:numCache>
                <c:formatCode>#,##0.0</c:formatCode>
                <c:ptCount val="2"/>
                <c:pt idx="0">
                  <c:v>21.4</c:v>
                </c:pt>
                <c:pt idx="1">
                  <c:v>25.8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EE-49CD-B745-34F3DEF601B9}"/>
            </c:ext>
          </c:extLst>
        </c:ser>
        <c:ser>
          <c:idx val="1"/>
          <c:order val="1"/>
          <c:tx>
            <c:strRef>
              <c:f>'1.4.6'!$B$40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'1.4.6'!$C$38:$D$38</c:f>
              <c:strCache>
                <c:ptCount val="2"/>
                <c:pt idx="0">
                  <c:v>España</c:v>
                </c:pt>
                <c:pt idx="1">
                  <c:v>Madrid</c:v>
                </c:pt>
              </c:strCache>
            </c:strRef>
          </c:cat>
          <c:val>
            <c:numRef>
              <c:f>'1.4.6'!$C$40:$D$40</c:f>
              <c:numCache>
                <c:formatCode>#,##0.0</c:formatCode>
                <c:ptCount val="2"/>
                <c:pt idx="0">
                  <c:v>27.6</c:v>
                </c:pt>
                <c:pt idx="1">
                  <c:v>33.799999999999997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EE-49CD-B745-34F3DEF601B9}"/>
            </c:ext>
          </c:extLst>
        </c:ser>
        <c:ser>
          <c:idx val="0"/>
          <c:order val="2"/>
          <c:tx>
            <c:strRef>
              <c:f>'1.4.6'!$B$39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'1.4.6'!$C$38:$D$38</c:f>
              <c:strCache>
                <c:ptCount val="2"/>
                <c:pt idx="0">
                  <c:v>España</c:v>
                </c:pt>
                <c:pt idx="1">
                  <c:v>Madrid</c:v>
                </c:pt>
              </c:strCache>
            </c:strRef>
          </c:cat>
          <c:val>
            <c:numRef>
              <c:f>'1.4.6'!$C$39:$D$39</c:f>
              <c:numCache>
                <c:formatCode>#,##0.0</c:formatCode>
                <c:ptCount val="2"/>
                <c:pt idx="0">
                  <c:v>25.8</c:v>
                </c:pt>
                <c:pt idx="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EE-49CD-B745-34F3DEF60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72021984"/>
        <c:axId val="1"/>
      </c:barChart>
      <c:catAx>
        <c:axId val="272021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27202198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200" b="1"/>
              <a:t>Transporte</a:t>
            </a:r>
          </a:p>
        </c:rich>
      </c:tx>
      <c:layout>
        <c:manualLayout>
          <c:xMode val="edge"/>
          <c:yMode val="edge"/>
          <c:x val="1.5495064945035435E-2"/>
          <c:y val="2.64583972457988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'1.4.6'!$B$66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'1.4.6'!$C$38:$D$38</c:f>
              <c:strCache>
                <c:ptCount val="2"/>
                <c:pt idx="0">
                  <c:v>España</c:v>
                </c:pt>
                <c:pt idx="1">
                  <c:v>Madrid</c:v>
                </c:pt>
              </c:strCache>
            </c:strRef>
          </c:cat>
          <c:val>
            <c:numRef>
              <c:f>'1.4.6'!$C$66:$D$66</c:f>
              <c:numCache>
                <c:formatCode>#,##0.0</c:formatCode>
                <c:ptCount val="2"/>
                <c:pt idx="0">
                  <c:v>8.9</c:v>
                </c:pt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81-477E-A5AB-0D8EC44553C1}"/>
            </c:ext>
          </c:extLst>
        </c:ser>
        <c:ser>
          <c:idx val="1"/>
          <c:order val="1"/>
          <c:tx>
            <c:strRef>
              <c:f>'1.4.6'!$B$65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'1.4.6'!$C$38:$D$38</c:f>
              <c:strCache>
                <c:ptCount val="2"/>
                <c:pt idx="0">
                  <c:v>España</c:v>
                </c:pt>
                <c:pt idx="1">
                  <c:v>Madrid</c:v>
                </c:pt>
              </c:strCache>
            </c:strRef>
          </c:cat>
          <c:val>
            <c:numRef>
              <c:f>'1.4.6'!$C$65:$D$65</c:f>
              <c:numCache>
                <c:formatCode>#,##0.0</c:formatCode>
                <c:ptCount val="2"/>
                <c:pt idx="0">
                  <c:v>13.5</c:v>
                </c:pt>
                <c:pt idx="1">
                  <c:v>19.5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81-477E-A5AB-0D8EC44553C1}"/>
            </c:ext>
          </c:extLst>
        </c:ser>
        <c:ser>
          <c:idx val="0"/>
          <c:order val="2"/>
          <c:tx>
            <c:strRef>
              <c:f>'1.4.6'!$B$64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'1.4.6'!$C$38:$D$38</c:f>
              <c:strCache>
                <c:ptCount val="2"/>
                <c:pt idx="0">
                  <c:v>España</c:v>
                </c:pt>
                <c:pt idx="1">
                  <c:v>Madrid</c:v>
                </c:pt>
              </c:strCache>
            </c:strRef>
          </c:cat>
          <c:val>
            <c:numRef>
              <c:f>'1.4.6'!$C$64:$D$64</c:f>
              <c:numCache>
                <c:formatCode>#,##0.0</c:formatCode>
                <c:ptCount val="2"/>
                <c:pt idx="0">
                  <c:v>11.9</c:v>
                </c:pt>
                <c:pt idx="1">
                  <c:v>17.5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81-477E-A5AB-0D8EC4455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72021656"/>
        <c:axId val="1"/>
      </c:barChart>
      <c:catAx>
        <c:axId val="272021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27202165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'1.4.7'!$B$65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'1.4.7'!$C$39:$E$39</c:f>
              <c:strCache>
                <c:ptCount val="3"/>
                <c:pt idx="0">
                  <c:v>Comprar o vender acciones, bonos, fondos u otros productos de inversión financiera</c:v>
                </c:pt>
                <c:pt idx="1">
                  <c:v>Suscribir pólizas de seguros o renovar las existentes, incluyendo las ofrecidas como un paquete junto con otro servicio</c:v>
                </c:pt>
                <c:pt idx="2">
                  <c:v>Formalizar un préstamo o disponer de un crédito de bancos u otros proveedores financieros</c:v>
                </c:pt>
              </c:strCache>
            </c:strRef>
          </c:cat>
          <c:val>
            <c:numRef>
              <c:f>'1.4.7'!$C$65:$E$65</c:f>
              <c:numCache>
                <c:formatCode>#,##0.0</c:formatCode>
                <c:ptCount val="3"/>
                <c:pt idx="0">
                  <c:v>4.2</c:v>
                </c:pt>
                <c:pt idx="1">
                  <c:v>5.8</c:v>
                </c:pt>
                <c:pt idx="2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CF-4B85-892F-59C9892AE7DF}"/>
            </c:ext>
          </c:extLst>
        </c:ser>
        <c:ser>
          <c:idx val="1"/>
          <c:order val="1"/>
          <c:tx>
            <c:strRef>
              <c:f>'1.4.7'!$B$66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'1.4.7'!$C$39:$E$39</c:f>
              <c:strCache>
                <c:ptCount val="3"/>
                <c:pt idx="0">
                  <c:v>Comprar o vender acciones, bonos, fondos u otros productos de inversión financiera</c:v>
                </c:pt>
                <c:pt idx="1">
                  <c:v>Suscribir pólizas de seguros o renovar las existentes, incluyendo las ofrecidas como un paquete junto con otro servicio</c:v>
                </c:pt>
                <c:pt idx="2">
                  <c:v>Formalizar un préstamo o disponer de un crédito de bancos u otros proveedores financieros</c:v>
                </c:pt>
              </c:strCache>
            </c:strRef>
          </c:cat>
          <c:val>
            <c:numRef>
              <c:f>'1.4.7'!$C$66:$E$66</c:f>
              <c:numCache>
                <c:formatCode>#,##0.0</c:formatCode>
                <c:ptCount val="3"/>
                <c:pt idx="0">
                  <c:v>4.9000000000000004</c:v>
                </c:pt>
                <c:pt idx="1">
                  <c:v>11.7</c:v>
                </c:pt>
                <c:pt idx="2">
                  <c:v>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CF-4B85-892F-59C9892AE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72020344"/>
        <c:axId val="1"/>
      </c:barChart>
      <c:catAx>
        <c:axId val="272020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7202034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'1.4.7'!$B$40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'1.4.7'!$C$39:$E$39</c:f>
              <c:strCache>
                <c:ptCount val="3"/>
                <c:pt idx="0">
                  <c:v>Comprar o vender acciones, bonos, fondos u otros productos de inversión financiera</c:v>
                </c:pt>
                <c:pt idx="1">
                  <c:v>Suscribir pólizas de seguros o renovar las existentes, incluyendo las ofrecidas como un paquete junto con otro servicio</c:v>
                </c:pt>
                <c:pt idx="2">
                  <c:v>Formalizar un préstamo o disponer de un crédito de bancos u otros proveedores financieros</c:v>
                </c:pt>
              </c:strCache>
            </c:strRef>
          </c:cat>
          <c:val>
            <c:numRef>
              <c:f>'1.4.7'!$C$40:$E$40</c:f>
              <c:numCache>
                <c:formatCode>#,##0.0</c:formatCode>
                <c:ptCount val="3"/>
                <c:pt idx="0">
                  <c:v>2.5</c:v>
                </c:pt>
                <c:pt idx="1">
                  <c:v>8</c:v>
                </c:pt>
                <c:pt idx="2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4F-4973-91F5-824128CFC8CB}"/>
            </c:ext>
          </c:extLst>
        </c:ser>
        <c:ser>
          <c:idx val="1"/>
          <c:order val="1"/>
          <c:tx>
            <c:strRef>
              <c:f>'1.4.7'!$B$41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'1.4.7'!$C$39:$E$39</c:f>
              <c:strCache>
                <c:ptCount val="3"/>
                <c:pt idx="0">
                  <c:v>Comprar o vender acciones, bonos, fondos u otros productos de inversión financiera</c:v>
                </c:pt>
                <c:pt idx="1">
                  <c:v>Suscribir pólizas de seguros o renovar las existentes, incluyendo las ofrecidas como un paquete junto con otro servicio</c:v>
                </c:pt>
                <c:pt idx="2">
                  <c:v>Formalizar un préstamo o disponer de un crédito de bancos u otros proveedores financieros</c:v>
                </c:pt>
              </c:strCache>
            </c:strRef>
          </c:cat>
          <c:val>
            <c:numRef>
              <c:f>'1.4.7'!$C$41:$E$41</c:f>
              <c:numCache>
                <c:formatCode>#,##0.0</c:formatCode>
                <c:ptCount val="3"/>
                <c:pt idx="0">
                  <c:v>4.5999999999999996</c:v>
                </c:pt>
                <c:pt idx="1">
                  <c:v>11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4F-4973-91F5-824128CFC8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70844536"/>
        <c:axId val="1"/>
      </c:barChart>
      <c:catAx>
        <c:axId val="270844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708445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100" b="1"/>
              <a:t>España</a:t>
            </a:r>
          </a:p>
        </c:rich>
      </c:tx>
      <c:layout>
        <c:manualLayout>
          <c:xMode val="edge"/>
          <c:yMode val="edge"/>
          <c:x val="1.6535529036932541E-2"/>
          <c:y val="3.0868186931179056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'1.5.1'!$B$39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'1.5.1'!$C$38:$E$38</c:f>
              <c:strCache>
                <c:ptCount val="3"/>
                <c:pt idx="0">
                  <c:v>Curso on line (o parcialmente on line)</c:v>
                </c:pt>
                <c:pt idx="1">
                  <c:v>Utilizar material de aprendizaje on line</c:v>
                </c:pt>
                <c:pt idx="2">
                  <c:v>Comunicarse con monitores o alumnos</c:v>
                </c:pt>
              </c:strCache>
            </c:strRef>
          </c:cat>
          <c:val>
            <c:numRef>
              <c:f>'1.5.1'!$C$39:$E$39</c:f>
              <c:numCache>
                <c:formatCode>#,##0.0</c:formatCode>
                <c:ptCount val="3"/>
                <c:pt idx="0">
                  <c:v>13.4</c:v>
                </c:pt>
                <c:pt idx="1">
                  <c:v>23.9</c:v>
                </c:pt>
                <c:pt idx="2">
                  <c:v>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60-493D-8919-4CFB53315F83}"/>
            </c:ext>
          </c:extLst>
        </c:ser>
        <c:ser>
          <c:idx val="1"/>
          <c:order val="1"/>
          <c:tx>
            <c:strRef>
              <c:f>'1.5.1'!$B$40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'1.5.1'!$C$38:$E$38</c:f>
              <c:strCache>
                <c:ptCount val="3"/>
                <c:pt idx="0">
                  <c:v>Curso on line (o parcialmente on line)</c:v>
                </c:pt>
                <c:pt idx="1">
                  <c:v>Utilizar material de aprendizaje on line</c:v>
                </c:pt>
                <c:pt idx="2">
                  <c:v>Comunicarse con monitores o alumnos</c:v>
                </c:pt>
              </c:strCache>
            </c:strRef>
          </c:cat>
          <c:val>
            <c:numRef>
              <c:f>'1.5.1'!$C$40:$E$40</c:f>
              <c:numCache>
                <c:formatCode>#,##0.0</c:formatCode>
                <c:ptCount val="3"/>
                <c:pt idx="0">
                  <c:v>22.5</c:v>
                </c:pt>
                <c:pt idx="1">
                  <c:v>13.3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60-493D-8919-4CFB53315F83}"/>
            </c:ext>
          </c:extLst>
        </c:ser>
        <c:ser>
          <c:idx val="2"/>
          <c:order val="2"/>
          <c:tx>
            <c:strRef>
              <c:f>'1.5.1'!$B$41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'1.5.1'!$C$38:$E$38</c:f>
              <c:strCache>
                <c:ptCount val="3"/>
                <c:pt idx="0">
                  <c:v>Curso on line (o parcialmente on line)</c:v>
                </c:pt>
                <c:pt idx="1">
                  <c:v>Utilizar material de aprendizaje on line</c:v>
                </c:pt>
                <c:pt idx="2">
                  <c:v>Comunicarse con monitores o alumnos</c:v>
                </c:pt>
              </c:strCache>
            </c:strRef>
          </c:cat>
          <c:val>
            <c:numRef>
              <c:f>'1.5.1'!$C$41:$E$41</c:f>
              <c:numCache>
                <c:formatCode>#,##0.0</c:formatCode>
                <c:ptCount val="3"/>
                <c:pt idx="0">
                  <c:v>14.8</c:v>
                </c:pt>
                <c:pt idx="1">
                  <c:v>25.9</c:v>
                </c:pt>
                <c:pt idx="2">
                  <c:v>16.399999999999999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60-493D-8919-4CFB53315F83}"/>
            </c:ext>
          </c:extLst>
        </c:ser>
        <c:ser>
          <c:idx val="3"/>
          <c:order val="3"/>
          <c:tx>
            <c:strRef>
              <c:f>'1.5.1'!$B$42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'1.5.1'!$C$38:$E$38</c:f>
              <c:strCache>
                <c:ptCount val="3"/>
                <c:pt idx="0">
                  <c:v>Curso on line (o parcialmente on line)</c:v>
                </c:pt>
                <c:pt idx="1">
                  <c:v>Utilizar material de aprendizaje on line</c:v>
                </c:pt>
                <c:pt idx="2">
                  <c:v>Comunicarse con monitores o alumnos</c:v>
                </c:pt>
              </c:strCache>
            </c:strRef>
          </c:cat>
          <c:val>
            <c:numRef>
              <c:f>'1.5.1'!$C$42:$E$42</c:f>
              <c:numCache>
                <c:formatCode>#,##0.0</c:formatCode>
                <c:ptCount val="3"/>
                <c:pt idx="0">
                  <c:v>16.399999999999999</c:v>
                </c:pt>
                <c:pt idx="1">
                  <c:v>26.6</c:v>
                </c:pt>
                <c:pt idx="2">
                  <c:v>17.5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60-493D-8919-4CFB53315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70845192"/>
        <c:axId val="1"/>
      </c:barChart>
      <c:catAx>
        <c:axId val="270845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2708451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100" b="1"/>
              <a:t>Comunidad de Madrid</a:t>
            </a:r>
          </a:p>
        </c:rich>
      </c:tx>
      <c:layout>
        <c:manualLayout>
          <c:xMode val="edge"/>
          <c:yMode val="edge"/>
          <c:x val="1.6094660927895896E-2"/>
          <c:y val="3.086818031241240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'1.5.1'!$B$65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'1.5.1'!$C$38:$E$38</c:f>
              <c:strCache>
                <c:ptCount val="3"/>
                <c:pt idx="0">
                  <c:v>Curso on line (o parcialmente on line)</c:v>
                </c:pt>
                <c:pt idx="1">
                  <c:v>Utilizar material de aprendizaje on line</c:v>
                </c:pt>
                <c:pt idx="2">
                  <c:v>Comunicarse con monitores o alumnos</c:v>
                </c:pt>
              </c:strCache>
            </c:strRef>
          </c:cat>
          <c:val>
            <c:numRef>
              <c:f>'1.5.1'!$C$65:$E$65</c:f>
              <c:numCache>
                <c:formatCode>#,##0.0</c:formatCode>
                <c:ptCount val="3"/>
                <c:pt idx="0">
                  <c:v>15.6</c:v>
                </c:pt>
                <c:pt idx="1">
                  <c:v>28.1</c:v>
                </c:pt>
                <c:pt idx="2">
                  <c:v>16.600000000000001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17-45A1-A7D0-19901639AC57}"/>
            </c:ext>
          </c:extLst>
        </c:ser>
        <c:ser>
          <c:idx val="1"/>
          <c:order val="1"/>
          <c:tx>
            <c:strRef>
              <c:f>'1.5.1'!$B$66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'1.5.1'!$C$38:$E$38</c:f>
              <c:strCache>
                <c:ptCount val="3"/>
                <c:pt idx="0">
                  <c:v>Curso on line (o parcialmente on line)</c:v>
                </c:pt>
                <c:pt idx="1">
                  <c:v>Utilizar material de aprendizaje on line</c:v>
                </c:pt>
                <c:pt idx="2">
                  <c:v>Comunicarse con monitores o alumnos</c:v>
                </c:pt>
              </c:strCache>
            </c:strRef>
          </c:cat>
          <c:val>
            <c:numRef>
              <c:f>'1.5.1'!$C$66:$E$66</c:f>
              <c:numCache>
                <c:formatCode>#,##0.0</c:formatCode>
                <c:ptCount val="3"/>
                <c:pt idx="0">
                  <c:v>26</c:v>
                </c:pt>
                <c:pt idx="1">
                  <c:v>14.7</c:v>
                </c:pt>
                <c:pt idx="2">
                  <c:v>25.3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17-45A1-A7D0-19901639AC57}"/>
            </c:ext>
          </c:extLst>
        </c:ser>
        <c:ser>
          <c:idx val="2"/>
          <c:order val="2"/>
          <c:tx>
            <c:strRef>
              <c:f>'1.5.1'!$B$67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'1.5.1'!$C$38:$E$38</c:f>
              <c:strCache>
                <c:ptCount val="3"/>
                <c:pt idx="0">
                  <c:v>Curso on line (o parcialmente on line)</c:v>
                </c:pt>
                <c:pt idx="1">
                  <c:v>Utilizar material de aprendizaje on line</c:v>
                </c:pt>
                <c:pt idx="2">
                  <c:v>Comunicarse con monitores o alumnos</c:v>
                </c:pt>
              </c:strCache>
            </c:strRef>
          </c:cat>
          <c:val>
            <c:numRef>
              <c:f>'1.5.1'!$C$67:$E$67</c:f>
              <c:numCache>
                <c:formatCode>#,##0.0</c:formatCode>
                <c:ptCount val="3"/>
                <c:pt idx="0">
                  <c:v>15.3</c:v>
                </c:pt>
                <c:pt idx="1">
                  <c:v>31.2</c:v>
                </c:pt>
                <c:pt idx="2">
                  <c:v>16.5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17-45A1-A7D0-19901639AC57}"/>
            </c:ext>
          </c:extLst>
        </c:ser>
        <c:ser>
          <c:idx val="3"/>
          <c:order val="3"/>
          <c:tx>
            <c:strRef>
              <c:f>'1.5.1'!$B$68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'1.5.1'!$C$38:$E$38</c:f>
              <c:strCache>
                <c:ptCount val="3"/>
                <c:pt idx="0">
                  <c:v>Curso on line (o parcialmente on line)</c:v>
                </c:pt>
                <c:pt idx="1">
                  <c:v>Utilizar material de aprendizaje on line</c:v>
                </c:pt>
                <c:pt idx="2">
                  <c:v>Comunicarse con monitores o alumnos</c:v>
                </c:pt>
              </c:strCache>
            </c:strRef>
          </c:cat>
          <c:val>
            <c:numRef>
              <c:f>'1.5.1'!$C$68:$E$68</c:f>
              <c:numCache>
                <c:formatCode>#,##0.0</c:formatCode>
                <c:ptCount val="3"/>
                <c:pt idx="0">
                  <c:v>19</c:v>
                </c:pt>
                <c:pt idx="1">
                  <c:v>30.3</c:v>
                </c:pt>
                <c:pt idx="2">
                  <c:v>19.2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F17-45A1-A7D0-19901639A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70846504"/>
        <c:axId val="1"/>
      </c:barChart>
      <c:catAx>
        <c:axId val="270846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2708465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'1.5.2'!$C$39</c:f>
              <c:strCache>
                <c:ptCount val="1"/>
                <c:pt idx="0">
                  <c:v>Curso 2016-2017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'1.5.2'!$B$40:$B$41</c:f>
              <c:strCache>
                <c:ptCount val="2"/>
                <c:pt idx="0">
                  <c:v>Total nacional</c:v>
                </c:pt>
                <c:pt idx="1">
                  <c:v>Comunidad de Madrid</c:v>
                </c:pt>
              </c:strCache>
            </c:strRef>
          </c:cat>
          <c:val>
            <c:numRef>
              <c:f>'1.5.2'!$C$40:$C$41</c:f>
              <c:numCache>
                <c:formatCode>#,##0.0</c:formatCode>
                <c:ptCount val="2"/>
                <c:pt idx="0">
                  <c:v>40.1</c:v>
                </c:pt>
                <c:pt idx="1">
                  <c:v>41.3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4E-4E53-B87C-95C0517E13D6}"/>
            </c:ext>
          </c:extLst>
        </c:ser>
        <c:ser>
          <c:idx val="1"/>
          <c:order val="1"/>
          <c:tx>
            <c:strRef>
              <c:f>'1.5.2'!$D$39</c:f>
              <c:strCache>
                <c:ptCount val="1"/>
                <c:pt idx="0">
                  <c:v>Curso 2018-2019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'1.5.2'!$B$40:$B$41</c:f>
              <c:strCache>
                <c:ptCount val="2"/>
                <c:pt idx="0">
                  <c:v>Total nacional</c:v>
                </c:pt>
                <c:pt idx="1">
                  <c:v>Comunidad de Madrid</c:v>
                </c:pt>
              </c:strCache>
            </c:strRef>
          </c:cat>
          <c:val>
            <c:numRef>
              <c:f>'1.5.2'!$D$40:$D$41</c:f>
              <c:numCache>
                <c:formatCode>#,##0.0</c:formatCode>
                <c:ptCount val="2"/>
                <c:pt idx="0">
                  <c:v>45.4</c:v>
                </c:pt>
                <c:pt idx="1">
                  <c:v>50.4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4E-4E53-B87C-95C0517E1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40001768"/>
        <c:axId val="1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'1.5.2'!$B$40:$B$41</c15:sqref>
                        </c15:formulaRef>
                      </c:ext>
                    </c:extLst>
                    <c:strCache>
                      <c:ptCount val="2"/>
                      <c:pt idx="0">
                        <c:v>Total nacional</c:v>
                      </c:pt>
                      <c:pt idx="1">
                        <c:v>Comunidad de Madrid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'1.5.2'!$B$41</c15:sqref>
                        </c15:formulaRef>
                      </c:ext>
                    </c:extLst>
                    <c:numCache>
                      <c:formatCode>[$-F400]h:mm:ss\ AM/PM</c:formatCode>
                      <c:ptCount val="1"/>
                      <c:pt idx="0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AA4E-4E53-B87C-95C0517E13D6}"/>
                  </c:ext>
                </c:extLst>
              </c15:ser>
            </c15:filteredBarSeries>
          </c:ext>
        </c:extLst>
      </c:barChart>
      <c:catAx>
        <c:axId val="340001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00017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'1.5.2'!$B$64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'1.5.2'!$C$63:$G$63</c:f>
              <c:strCache>
                <c:ptCount val="5"/>
                <c:pt idx="0">
                  <c:v>Total Centros</c:v>
                </c:pt>
                <c:pt idx="1">
                  <c:v>Centros Públicos</c:v>
                </c:pt>
                <c:pt idx="2">
                  <c:v>Centros Públicos de Educación Primaria</c:v>
                </c:pt>
                <c:pt idx="3">
                  <c:v>Centros Públicos de Educación Secundaria y FP</c:v>
                </c:pt>
                <c:pt idx="4">
                  <c:v>Centros Privados</c:v>
                </c:pt>
              </c:strCache>
            </c:strRef>
          </c:cat>
          <c:val>
            <c:numRef>
              <c:f>'1.5.2'!$C$64:$G$64</c:f>
              <c:numCache>
                <c:formatCode>#,##0.0</c:formatCode>
                <c:ptCount val="5"/>
                <c:pt idx="0">
                  <c:v>45.4</c:v>
                </c:pt>
                <c:pt idx="1">
                  <c:v>42.3</c:v>
                </c:pt>
                <c:pt idx="2">
                  <c:v>29.6</c:v>
                </c:pt>
                <c:pt idx="3">
                  <c:v>74.8</c:v>
                </c:pt>
                <c:pt idx="4">
                  <c:v>55.8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AA-4654-99DB-D336B1D2B94F}"/>
            </c:ext>
          </c:extLst>
        </c:ser>
        <c:ser>
          <c:idx val="1"/>
          <c:order val="1"/>
          <c:tx>
            <c:strRef>
              <c:f>'1.5.2'!$B$65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'1.5.2'!$C$63:$G$63</c:f>
              <c:strCache>
                <c:ptCount val="5"/>
                <c:pt idx="0">
                  <c:v>Total Centros</c:v>
                </c:pt>
                <c:pt idx="1">
                  <c:v>Centros Públicos</c:v>
                </c:pt>
                <c:pt idx="2">
                  <c:v>Centros Públicos de Educación Primaria</c:v>
                </c:pt>
                <c:pt idx="3">
                  <c:v>Centros Públicos de Educación Secundaria y FP</c:v>
                </c:pt>
                <c:pt idx="4">
                  <c:v>Centros Privados</c:v>
                </c:pt>
              </c:strCache>
            </c:strRef>
          </c:cat>
          <c:val>
            <c:numRef>
              <c:f>'1.5.2'!$C$65:$G$65</c:f>
              <c:numCache>
                <c:formatCode>#,##0.0</c:formatCode>
                <c:ptCount val="5"/>
                <c:pt idx="0">
                  <c:v>50.4</c:v>
                </c:pt>
                <c:pt idx="1">
                  <c:v>46.3</c:v>
                </c:pt>
                <c:pt idx="2">
                  <c:v>29</c:v>
                </c:pt>
                <c:pt idx="3">
                  <c:v>86.4</c:v>
                </c:pt>
                <c:pt idx="4">
                  <c:v>57.1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AA-4654-99DB-D336B1D2B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9998160"/>
        <c:axId val="1"/>
      </c:barChart>
      <c:catAx>
        <c:axId val="33999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3999816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'1.1.1'!$B$89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'1.1.1'!$C$38:$D$38</c:f>
              <c:strCache>
                <c:ptCount val="2"/>
                <c:pt idx="0">
                  <c:v>Total nacional</c:v>
                </c:pt>
                <c:pt idx="1">
                  <c:v>Comunidad de Madrid </c:v>
                </c:pt>
              </c:strCache>
            </c:strRef>
          </c:cat>
          <c:val>
            <c:numRef>
              <c:f>'1.1.1'!$C$89:$D$89</c:f>
              <c:numCache>
                <c:formatCode>#,##0.0</c:formatCode>
                <c:ptCount val="2"/>
                <c:pt idx="0">
                  <c:v>59.27</c:v>
                </c:pt>
                <c:pt idx="1">
                  <c:v>68.33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41-4FC0-B0F4-3B42FA1D8D8F}"/>
            </c:ext>
          </c:extLst>
        </c:ser>
        <c:ser>
          <c:idx val="1"/>
          <c:order val="1"/>
          <c:tx>
            <c:strRef>
              <c:f>'1.1.1'!$B$90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'1.1.1'!$C$38:$D$38</c:f>
              <c:strCache>
                <c:ptCount val="2"/>
                <c:pt idx="0">
                  <c:v>Total nacional</c:v>
                </c:pt>
                <c:pt idx="1">
                  <c:v>Comunidad de Madrid </c:v>
                </c:pt>
              </c:strCache>
            </c:strRef>
          </c:cat>
          <c:val>
            <c:numRef>
              <c:f>'1.1.1'!$C$90:$D$90</c:f>
              <c:numCache>
                <c:formatCode>#,##0.0</c:formatCode>
                <c:ptCount val="2"/>
                <c:pt idx="0">
                  <c:v>59.63</c:v>
                </c:pt>
                <c:pt idx="1">
                  <c:v>69.11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41-4FC0-B0F4-3B42FA1D8D8F}"/>
            </c:ext>
          </c:extLst>
        </c:ser>
        <c:ser>
          <c:idx val="2"/>
          <c:order val="2"/>
          <c:tx>
            <c:strRef>
              <c:f>'1.1.1'!$B$91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'1.1.1'!$C$38:$D$38</c:f>
              <c:strCache>
                <c:ptCount val="2"/>
                <c:pt idx="0">
                  <c:v>Total nacional</c:v>
                </c:pt>
                <c:pt idx="1">
                  <c:v>Comunidad de Madrid </c:v>
                </c:pt>
              </c:strCache>
            </c:strRef>
          </c:cat>
          <c:val>
            <c:numRef>
              <c:f>'1.1.1'!$C$91:$D$91</c:f>
              <c:numCache>
                <c:formatCode>#,##0.0</c:formatCode>
                <c:ptCount val="2"/>
                <c:pt idx="0">
                  <c:v>60.14</c:v>
                </c:pt>
                <c:pt idx="1">
                  <c:v>69.900000000000006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41-4FC0-B0F4-3B42FA1D8D8F}"/>
            </c:ext>
          </c:extLst>
        </c:ser>
        <c:ser>
          <c:idx val="3"/>
          <c:order val="3"/>
          <c:tx>
            <c:strRef>
              <c:f>'1.1.1'!$B$92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'1.1.1'!$C$38:$D$38</c:f>
              <c:strCache>
                <c:ptCount val="2"/>
                <c:pt idx="0">
                  <c:v>Total nacional</c:v>
                </c:pt>
                <c:pt idx="1">
                  <c:v>Comunidad de Madrid </c:v>
                </c:pt>
              </c:strCache>
            </c:strRef>
          </c:cat>
          <c:val>
            <c:numRef>
              <c:f>'1.1.1'!$C$92:$D$92</c:f>
              <c:numCache>
                <c:formatCode>#,##0.0</c:formatCode>
                <c:ptCount val="2"/>
                <c:pt idx="0">
                  <c:v>60.12</c:v>
                </c:pt>
                <c:pt idx="1">
                  <c:v>70.02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41-4FC0-B0F4-3B42FA1D8D8F}"/>
            </c:ext>
          </c:extLst>
        </c:ser>
        <c:ser>
          <c:idx val="4"/>
          <c:order val="4"/>
          <c:tx>
            <c:strRef>
              <c:f>'1.1.1'!$B$93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'1.1.1'!$C$38:$D$38</c:f>
              <c:strCache>
                <c:ptCount val="2"/>
                <c:pt idx="0">
                  <c:v>Total nacional</c:v>
                </c:pt>
                <c:pt idx="1">
                  <c:v>Comunidad de Madrid </c:v>
                </c:pt>
              </c:strCache>
            </c:strRef>
          </c:cat>
          <c:val>
            <c:numRef>
              <c:f>'1.1.1'!$C$93:$D$93</c:f>
              <c:numCache>
                <c:formatCode>#,##0.0</c:formatCode>
                <c:ptCount val="2"/>
                <c:pt idx="0">
                  <c:v>60.37</c:v>
                </c:pt>
                <c:pt idx="1">
                  <c:v>67.94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41-4FC0-B0F4-3B42FA1D8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7475512"/>
        <c:axId val="1"/>
      </c:barChart>
      <c:catAx>
        <c:axId val="337475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374755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'1.5.3'!$B$43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'1.5.3'!$C$41:$F$42</c:f>
              <c:multiLvlStrCache>
                <c:ptCount val="4"/>
                <c:lvl>
                  <c:pt idx="0">
                    <c:v>Alumnado</c:v>
                  </c:pt>
                  <c:pt idx="1">
                    <c:v>Familias</c:v>
                  </c:pt>
                  <c:pt idx="2">
                    <c:v>Alumnado</c:v>
                  </c:pt>
                  <c:pt idx="3">
                    <c:v>Familias</c:v>
                  </c:pt>
                </c:lvl>
                <c:lvl>
                  <c:pt idx="0">
                    <c:v>Curso 2016-2017</c:v>
                  </c:pt>
                  <c:pt idx="2">
                    <c:v>Curso 2018-2019</c:v>
                  </c:pt>
                </c:lvl>
              </c:multiLvlStrCache>
            </c:multiLvlStrRef>
          </c:cat>
          <c:val>
            <c:numRef>
              <c:f>'1.5.3'!$C$43:$F$43</c:f>
              <c:numCache>
                <c:formatCode>#,##0.0</c:formatCode>
                <c:ptCount val="4"/>
                <c:pt idx="0">
                  <c:v>88.7</c:v>
                </c:pt>
                <c:pt idx="1">
                  <c:v>27.8</c:v>
                </c:pt>
                <c:pt idx="2">
                  <c:v>84.5</c:v>
                </c:pt>
                <c:pt idx="3">
                  <c:v>23.5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BA-45CB-A555-7A7F56583F2A}"/>
            </c:ext>
          </c:extLst>
        </c:ser>
        <c:ser>
          <c:idx val="1"/>
          <c:order val="1"/>
          <c:tx>
            <c:strRef>
              <c:f>'1.5.3'!$B$44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'1.5.3'!$C$41:$F$42</c:f>
              <c:multiLvlStrCache>
                <c:ptCount val="4"/>
                <c:lvl>
                  <c:pt idx="0">
                    <c:v>Alumnado</c:v>
                  </c:pt>
                  <c:pt idx="1">
                    <c:v>Familias</c:v>
                  </c:pt>
                  <c:pt idx="2">
                    <c:v>Alumnado</c:v>
                  </c:pt>
                  <c:pt idx="3">
                    <c:v>Familias</c:v>
                  </c:pt>
                </c:lvl>
                <c:lvl>
                  <c:pt idx="0">
                    <c:v>Curso 2016-2017</c:v>
                  </c:pt>
                  <c:pt idx="2">
                    <c:v>Curso 2018-2019</c:v>
                  </c:pt>
                </c:lvl>
              </c:multiLvlStrCache>
            </c:multiLvlStrRef>
          </c:cat>
          <c:val>
            <c:numRef>
              <c:f>'1.5.3'!$C$44:$F$44</c:f>
              <c:numCache>
                <c:formatCode>#,##0.0</c:formatCode>
                <c:ptCount val="4"/>
                <c:pt idx="0">
                  <c:v>86.7</c:v>
                </c:pt>
                <c:pt idx="1">
                  <c:v>29.9</c:v>
                </c:pt>
                <c:pt idx="2">
                  <c:v>87</c:v>
                </c:pt>
                <c:pt idx="3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BA-45CB-A555-7A7F56583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002752"/>
        <c:axId val="1"/>
      </c:barChart>
      <c:catAx>
        <c:axId val="34000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000275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'1.5.4'!$C$39</c:f>
              <c:strCache>
                <c:ptCount val="1"/>
                <c:pt idx="0">
                  <c:v>Curso 2016-2017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'1.5.4'!$B$40:$B$41</c:f>
              <c:strCache>
                <c:ptCount val="2"/>
                <c:pt idx="0">
                  <c:v>Total nacional</c:v>
                </c:pt>
                <c:pt idx="1">
                  <c:v>Comunidad de Madrid</c:v>
                </c:pt>
              </c:strCache>
            </c:strRef>
          </c:cat>
          <c:val>
            <c:numRef>
              <c:f>'1.5.4'!$C$40:$C$41</c:f>
              <c:numCache>
                <c:formatCode>#,##0.0</c:formatCode>
                <c:ptCount val="2"/>
                <c:pt idx="0">
                  <c:v>50.9</c:v>
                </c:pt>
                <c:pt idx="1">
                  <c:v>50.9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6C-4702-8DF7-438172B4AF80}"/>
            </c:ext>
          </c:extLst>
        </c:ser>
        <c:ser>
          <c:idx val="1"/>
          <c:order val="1"/>
          <c:tx>
            <c:strRef>
              <c:f>'1.5.4'!$D$39</c:f>
              <c:strCache>
                <c:ptCount val="1"/>
                <c:pt idx="0">
                  <c:v>Curso 2018-2019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'1.5.4'!$B$40:$B$41</c:f>
              <c:strCache>
                <c:ptCount val="2"/>
                <c:pt idx="0">
                  <c:v>Total nacional</c:v>
                </c:pt>
                <c:pt idx="1">
                  <c:v>Comunidad de Madrid</c:v>
                </c:pt>
              </c:strCache>
            </c:strRef>
          </c:cat>
          <c:val>
            <c:numRef>
              <c:f>'1.5.4'!$D$40:$D$41</c:f>
              <c:numCache>
                <c:formatCode>#,##0.0</c:formatCode>
                <c:ptCount val="2"/>
                <c:pt idx="0">
                  <c:v>59.2</c:v>
                </c:pt>
                <c:pt idx="1">
                  <c:v>68.400000000000006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6C-4702-8DF7-438172B4A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9993568"/>
        <c:axId val="1"/>
      </c:barChart>
      <c:catAx>
        <c:axId val="33999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399935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'1.5.4'!$B$64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'1.5.4'!$C$63:$G$63</c:f>
              <c:strCache>
                <c:ptCount val="5"/>
                <c:pt idx="0">
                  <c:v>Total Centros</c:v>
                </c:pt>
                <c:pt idx="1">
                  <c:v>Centros Públicos</c:v>
                </c:pt>
                <c:pt idx="2">
                  <c:v>Centros Públicos de Educación Primaria</c:v>
                </c:pt>
                <c:pt idx="3">
                  <c:v>Centros Públicos de Educación Secundaria y FP</c:v>
                </c:pt>
                <c:pt idx="4">
                  <c:v>Centros Privados</c:v>
                </c:pt>
              </c:strCache>
            </c:strRef>
          </c:cat>
          <c:val>
            <c:numRef>
              <c:f>'1.5.4'!$C$64:$G$64</c:f>
              <c:numCache>
                <c:formatCode>#,##0.0</c:formatCode>
                <c:ptCount val="5"/>
                <c:pt idx="0">
                  <c:v>59.2</c:v>
                </c:pt>
                <c:pt idx="1">
                  <c:v>55.5</c:v>
                </c:pt>
                <c:pt idx="2">
                  <c:v>49.8</c:v>
                </c:pt>
                <c:pt idx="3">
                  <c:v>69.900000000000006</c:v>
                </c:pt>
                <c:pt idx="4">
                  <c:v>71.599999999999994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BB-4873-BF22-0DDE3C297FFD}"/>
            </c:ext>
          </c:extLst>
        </c:ser>
        <c:ser>
          <c:idx val="1"/>
          <c:order val="1"/>
          <c:tx>
            <c:strRef>
              <c:f>'1.5.4'!$B$65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'1.5.4'!$C$63:$G$63</c:f>
              <c:strCache>
                <c:ptCount val="5"/>
                <c:pt idx="0">
                  <c:v>Total Centros</c:v>
                </c:pt>
                <c:pt idx="1">
                  <c:v>Centros Públicos</c:v>
                </c:pt>
                <c:pt idx="2">
                  <c:v>Centros Públicos de Educación Primaria</c:v>
                </c:pt>
                <c:pt idx="3">
                  <c:v>Centros Públicos de Educación Secundaria y FP</c:v>
                </c:pt>
                <c:pt idx="4">
                  <c:v>Centros Privados</c:v>
                </c:pt>
              </c:strCache>
            </c:strRef>
          </c:cat>
          <c:val>
            <c:numRef>
              <c:f>'1.5.4'!$C$65:$G$65</c:f>
              <c:numCache>
                <c:formatCode>#,##0.0</c:formatCode>
                <c:ptCount val="5"/>
                <c:pt idx="0">
                  <c:v>68.400000000000006</c:v>
                </c:pt>
                <c:pt idx="1">
                  <c:v>62.7</c:v>
                </c:pt>
                <c:pt idx="2">
                  <c:v>56.7</c:v>
                </c:pt>
                <c:pt idx="3">
                  <c:v>76.5</c:v>
                </c:pt>
                <c:pt idx="4">
                  <c:v>77.599999999999994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BB-4873-BF22-0DDE3C297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40001440"/>
        <c:axId val="1"/>
      </c:barChart>
      <c:catAx>
        <c:axId val="340001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00014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'1.5.5'!$B$24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'1.5.5'!$C$23:$E$23</c:f>
              <c:numCache>
                <c:formatCode>General</c:formatCode>
                <c:ptCount val="3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</c:numCache>
            </c:numRef>
          </c:cat>
          <c:val>
            <c:numRef>
              <c:f>'1.5.5'!$C$24:$E$24</c:f>
              <c:numCache>
                <c:formatCode>#,##0.0</c:formatCode>
                <c:ptCount val="3"/>
                <c:pt idx="0">
                  <c:v>5.91</c:v>
                </c:pt>
                <c:pt idx="1">
                  <c:v>6.65</c:v>
                </c:pt>
                <c:pt idx="2">
                  <c:v>10.86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63-4420-A40B-BB083CB3A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40004392"/>
        <c:axId val="1"/>
      </c:barChart>
      <c:catAx>
        <c:axId val="340004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00043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'1.5.5'!$B$47</c:f>
              <c:strCache>
                <c:ptCount val="1"/>
                <c:pt idx="0">
                  <c:v>Número de titulaciones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'1.5.5'!$C$46:$E$46</c:f>
              <c:numCache>
                <c:formatCode>General</c:formatCode>
                <c:ptCount val="3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</c:numCache>
            </c:numRef>
          </c:cat>
          <c:val>
            <c:numRef>
              <c:f>'1.5.5'!$C$47:$E$47</c:f>
              <c:numCache>
                <c:formatCode>#,##0.0</c:formatCode>
                <c:ptCount val="3"/>
                <c:pt idx="0">
                  <c:v>9.02</c:v>
                </c:pt>
                <c:pt idx="1">
                  <c:v>8.76</c:v>
                </c:pt>
                <c:pt idx="2">
                  <c:v>10.76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85-432B-950C-EF80256F0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003736"/>
        <c:axId val="1"/>
      </c:lineChart>
      <c:lineChart>
        <c:grouping val="standard"/>
        <c:varyColors val="0"/>
        <c:ser>
          <c:idx val="2"/>
          <c:order val="1"/>
          <c:tx>
            <c:strRef>
              <c:f>'1.5.5'!$B$48</c:f>
              <c:strCache>
                <c:ptCount val="1"/>
                <c:pt idx="0">
                  <c:v>Porcentaje de titulaciones no presenciales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'1.5.5'!$C$46:$E$46</c:f>
              <c:numCache>
                <c:formatCode>General</c:formatCode>
                <c:ptCount val="3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</c:numCache>
            </c:numRef>
          </c:cat>
          <c:val>
            <c:numRef>
              <c:f>'1.5.5'!$C$48:$E$48</c:f>
              <c:numCache>
                <c:formatCode>0.0%</c:formatCode>
                <c:ptCount val="3"/>
                <c:pt idx="0">
                  <c:v>8.0600000000000005E-2</c:v>
                </c:pt>
                <c:pt idx="1">
                  <c:v>7.2800000000000004E-2</c:v>
                </c:pt>
                <c:pt idx="2">
                  <c:v>7.3499999999999996E-2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85-432B-950C-EF80256F0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340003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000373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'1.5.5'!$B$71</c:f>
              <c:strCache>
                <c:ptCount val="1"/>
                <c:pt idx="0">
                  <c:v>Total nacional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'1.5.5'!$C$70:$E$70</c:f>
              <c:numCache>
                <c:formatCode>General</c:formatCode>
                <c:ptCount val="3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</c:numCache>
            </c:numRef>
          </c:cat>
          <c:val>
            <c:numRef>
              <c:f>'1.5.5'!$C$71:$E$71</c:f>
              <c:numCache>
                <c:formatCode>0.0%</c:formatCode>
                <c:ptCount val="3"/>
                <c:pt idx="0" formatCode="0.00%">
                  <c:v>0.91810000000000003</c:v>
                </c:pt>
                <c:pt idx="1">
                  <c:v>0.90859999999999996</c:v>
                </c:pt>
                <c:pt idx="2">
                  <c:v>0.90549999999999997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BE-40EC-8B15-D12474975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228024"/>
        <c:axId val="1"/>
      </c:lineChart>
      <c:catAx>
        <c:axId val="340228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022802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'1.6.2'!$C$17:$E$17</c:f>
              <c:numCache>
                <c:formatCode>General</c:formatCode>
                <c:ptCount val="3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</c:numCache>
            </c:numRef>
          </c:cat>
          <c:val>
            <c:numRef>
              <c:f>'1.6.2'!$C$18:$E$18</c:f>
              <c:numCache>
                <c:formatCode>0.0%</c:formatCode>
                <c:ptCount val="3"/>
                <c:pt idx="0">
                  <c:v>0.67400000000000004</c:v>
                </c:pt>
                <c:pt idx="1">
                  <c:v>0.78</c:v>
                </c:pt>
                <c:pt idx="2">
                  <c:v>0.85799999999999998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02-4DE4-85BE-51E418AD7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230320"/>
        <c:axId val="1"/>
      </c:lineChart>
      <c:catAx>
        <c:axId val="34023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0230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'1.6.3'!$B$39</c:f>
              <c:strCache>
                <c:ptCount val="1"/>
                <c:pt idx="0">
                  <c:v>Total nacional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'1.6.3'!$C$38:$G$38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'1.6.3'!$C$39:$G$39</c:f>
              <c:numCache>
                <c:formatCode>#,##0.0</c:formatCode>
                <c:ptCount val="5"/>
                <c:pt idx="0">
                  <c:v>65.900000000000006</c:v>
                </c:pt>
                <c:pt idx="1">
                  <c:v>61</c:v>
                </c:pt>
                <c:pt idx="2">
                  <c:v>67.3</c:v>
                </c:pt>
                <c:pt idx="3">
                  <c:v>63.7</c:v>
                </c:pt>
                <c:pt idx="4">
                  <c:v>66.3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AD-4480-B9D1-2313173799E4}"/>
            </c:ext>
          </c:extLst>
        </c:ser>
        <c:ser>
          <c:idx val="1"/>
          <c:order val="1"/>
          <c:tx>
            <c:strRef>
              <c:f>'1.6.3'!$B$40</c:f>
              <c:strCache>
                <c:ptCount val="1"/>
                <c:pt idx="0">
                  <c:v>Madrid (Comunidad de)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'1.6.3'!$C$38:$G$38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'1.6.3'!$C$40:$G$40</c:f>
              <c:numCache>
                <c:formatCode>#,##0.0</c:formatCode>
                <c:ptCount val="5"/>
                <c:pt idx="0">
                  <c:v>71.5</c:v>
                </c:pt>
                <c:pt idx="1">
                  <c:v>66.3</c:v>
                </c:pt>
                <c:pt idx="2">
                  <c:v>69.099999999999994</c:v>
                </c:pt>
                <c:pt idx="3">
                  <c:v>69.8</c:v>
                </c:pt>
                <c:pt idx="4">
                  <c:v>69.7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AD-4480-B9D1-231317379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217528"/>
        <c:axId val="1"/>
      </c:lineChart>
      <c:catAx>
        <c:axId val="340217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021752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 Narrow" panose="020B060602020203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11220472440945"/>
          <c:y val="4.0404040404040407E-2"/>
          <c:w val="0.79844335083114615"/>
          <c:h val="0.72066610991807845"/>
        </c:manualLayout>
      </c:layout>
      <c:lineChart>
        <c:grouping val="standard"/>
        <c:varyColors val="0"/>
        <c:ser>
          <c:idx val="0"/>
          <c:order val="0"/>
          <c:tx>
            <c:strRef>
              <c:f>'1.7.1'!$B$20</c:f>
              <c:strCache>
                <c:ptCount val="1"/>
                <c:pt idx="0">
                  <c:v>Total nacional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'1.7.1'!$C$19:$F$19</c:f>
              <c:strCach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 (ene-sep)</c:v>
                </c:pt>
              </c:strCache>
            </c:strRef>
          </c:cat>
          <c:val>
            <c:numRef>
              <c:f>'1.7.1'!$C$20:$F$20</c:f>
              <c:numCache>
                <c:formatCode>#,##0</c:formatCode>
                <c:ptCount val="4"/>
                <c:pt idx="0">
                  <c:v>771269</c:v>
                </c:pt>
                <c:pt idx="1">
                  <c:v>25367566</c:v>
                </c:pt>
                <c:pt idx="2">
                  <c:v>112921489</c:v>
                </c:pt>
                <c:pt idx="3">
                  <c:v>129277866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33-4BAB-99AA-B40A4511D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216872"/>
        <c:axId val="1"/>
      </c:lineChart>
      <c:catAx>
        <c:axId val="340216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021687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'1.7.2'!$B$19</c:f>
              <c:strCache>
                <c:ptCount val="1"/>
                <c:pt idx="0">
                  <c:v>Total nacional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'1.7.2'!$C$18:$F$18</c:f>
              <c:strCach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 (ene-sep)</c:v>
                </c:pt>
              </c:strCache>
            </c:strRef>
          </c:cat>
          <c:val>
            <c:numRef>
              <c:f>'1.7.2'!$C$19:$F$19</c:f>
              <c:numCache>
                <c:formatCode>#,##0</c:formatCode>
                <c:ptCount val="4"/>
                <c:pt idx="0">
                  <c:v>8405259</c:v>
                </c:pt>
                <c:pt idx="1">
                  <c:v>54858349</c:v>
                </c:pt>
                <c:pt idx="2">
                  <c:v>173322962</c:v>
                </c:pt>
                <c:pt idx="3">
                  <c:v>232306372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4E-4DC4-997F-B9FE942EC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222120"/>
        <c:axId val="1"/>
      </c:lineChart>
      <c:catAx>
        <c:axId val="340222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0222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'1.1.2'!$B$66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'1.1.2'!$C$65:$G$65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'1.1.2'!$C$66:$G$66</c:f>
              <c:numCache>
                <c:formatCode>#,##0.0</c:formatCode>
                <c:ptCount val="5"/>
                <c:pt idx="0">
                  <c:v>34.479999999999997</c:v>
                </c:pt>
                <c:pt idx="1">
                  <c:v>33.549999999999997</c:v>
                </c:pt>
                <c:pt idx="2">
                  <c:v>31.08</c:v>
                </c:pt>
                <c:pt idx="3">
                  <c:v>27.03</c:v>
                </c:pt>
                <c:pt idx="4">
                  <c:v>23.16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71-4EE3-AE6E-FA60DA67057F}"/>
            </c:ext>
          </c:extLst>
        </c:ser>
        <c:ser>
          <c:idx val="1"/>
          <c:order val="1"/>
          <c:tx>
            <c:strRef>
              <c:f>'1.1.2'!$B$67</c:f>
              <c:strCache>
                <c:ptCount val="1"/>
                <c:pt idx="0">
                  <c:v>Total nacional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'1.1.2'!$C$65:$G$65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'1.1.2'!$C$67:$G$67</c:f>
              <c:numCache>
                <c:formatCode>#,##0.0</c:formatCode>
                <c:ptCount val="5"/>
                <c:pt idx="0">
                  <c:v>26.47</c:v>
                </c:pt>
                <c:pt idx="1">
                  <c:v>26.34</c:v>
                </c:pt>
                <c:pt idx="2">
                  <c:v>22.06</c:v>
                </c:pt>
                <c:pt idx="3">
                  <c:v>19.22</c:v>
                </c:pt>
                <c:pt idx="4">
                  <c:v>17.440000000000001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71-4EE3-AE6E-FA60DA670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264096"/>
        <c:axId val="1"/>
      </c:lineChart>
      <c:catAx>
        <c:axId val="338264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3826409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'1.7.2'!$B$42</c:f>
              <c:strCache>
                <c:ptCount val="1"/>
                <c:pt idx="0">
                  <c:v>Entidades Locales en la Comunidad de Madrid (eje izquierdo)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'1.7.2'!$C$18:$F$18</c:f>
              <c:strCach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 (ene-sep)</c:v>
                </c:pt>
              </c:strCache>
            </c:strRef>
          </c:cat>
          <c:val>
            <c:numRef>
              <c:f>'1.7.2'!$C$42:$F$42</c:f>
              <c:numCache>
                <c:formatCode>#,##0</c:formatCode>
                <c:ptCount val="4"/>
                <c:pt idx="0">
                  <c:v>38559</c:v>
                </c:pt>
                <c:pt idx="1">
                  <c:v>923782</c:v>
                </c:pt>
                <c:pt idx="2">
                  <c:v>1472800</c:v>
                </c:pt>
                <c:pt idx="3">
                  <c:v>1852389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9C-42E9-9C2A-796EDD3D1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224416"/>
        <c:axId val="1"/>
      </c:lineChart>
      <c:lineChart>
        <c:grouping val="standard"/>
        <c:varyColors val="0"/>
        <c:ser>
          <c:idx val="1"/>
          <c:order val="1"/>
          <c:tx>
            <c:strRef>
              <c:f>'1.7.2'!$B$43</c:f>
              <c:strCache>
                <c:ptCount val="1"/>
                <c:pt idx="0">
                  <c:v>Entidades Locales a nivel nacional (eje derecho)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'1.7.2'!$C$18:$F$18</c:f>
              <c:strCach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 (ene-sep)</c:v>
                </c:pt>
              </c:strCache>
            </c:strRef>
          </c:cat>
          <c:val>
            <c:numRef>
              <c:f>'1.7.2'!$C$43:$F$43</c:f>
              <c:numCache>
                <c:formatCode>#,##0</c:formatCode>
                <c:ptCount val="4"/>
                <c:pt idx="0">
                  <c:v>104589</c:v>
                </c:pt>
                <c:pt idx="1">
                  <c:v>2447147</c:v>
                </c:pt>
                <c:pt idx="2">
                  <c:v>6141865</c:v>
                </c:pt>
                <c:pt idx="3">
                  <c:v>9614840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9C-42E9-9C2A-796EDD3D1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34022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022441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'1.7.3'!$C$19:$F$19</c:f>
              <c:strCach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 (ene-sep)</c:v>
                </c:pt>
              </c:strCache>
            </c:strRef>
          </c:cat>
          <c:val>
            <c:numRef>
              <c:f>'1.7.3'!$C$20:$F$20</c:f>
              <c:numCache>
                <c:formatCode>#,##0</c:formatCode>
                <c:ptCount val="4"/>
                <c:pt idx="0">
                  <c:v>9772164</c:v>
                </c:pt>
                <c:pt idx="1">
                  <c:v>11492023</c:v>
                </c:pt>
                <c:pt idx="2">
                  <c:v>12737505</c:v>
                </c:pt>
                <c:pt idx="3">
                  <c:v>8949257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3A-4EB7-A8AE-CC09A8A96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600344"/>
        <c:axId val="1"/>
      </c:lineChart>
      <c:catAx>
        <c:axId val="340600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0600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'1.7.4'!$B$20</c:f>
              <c:strCache>
                <c:ptCount val="1"/>
                <c:pt idx="0">
                  <c:v>Total nacional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'1.7.4'!$C$19:$F$19</c:f>
              <c:strCach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 (ene-sep)</c:v>
                </c:pt>
              </c:strCache>
            </c:strRef>
          </c:cat>
          <c:val>
            <c:numRef>
              <c:f>'1.7.4'!$C$20:$F$20</c:f>
              <c:numCache>
                <c:formatCode>#,##0</c:formatCode>
                <c:ptCount val="4"/>
                <c:pt idx="0">
                  <c:v>405852</c:v>
                </c:pt>
                <c:pt idx="1">
                  <c:v>1010885</c:v>
                </c:pt>
                <c:pt idx="2">
                  <c:v>1696816</c:v>
                </c:pt>
                <c:pt idx="3">
                  <c:v>4072325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B8-4E6A-9945-FD3A95B82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606248"/>
        <c:axId val="1"/>
      </c:lineChart>
      <c:catAx>
        <c:axId val="340606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0606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'1.7.5'!$B$39</c:f>
              <c:strCache>
                <c:ptCount val="1"/>
                <c:pt idx="0">
                  <c:v>Total nacional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'1.7.5'!$C$38:$G$38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'1.7.5'!$C$39:$G$39</c:f>
              <c:numCache>
                <c:formatCode>#,##0.0</c:formatCode>
                <c:ptCount val="5"/>
                <c:pt idx="0">
                  <c:v>62</c:v>
                </c:pt>
                <c:pt idx="1">
                  <c:v>61.6</c:v>
                </c:pt>
                <c:pt idx="2">
                  <c:v>61.5</c:v>
                </c:pt>
                <c:pt idx="3">
                  <c:v>65.400000000000006</c:v>
                </c:pt>
                <c:pt idx="4">
                  <c:v>63.3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4D-4C05-A3B6-44FBA4E49B89}"/>
            </c:ext>
          </c:extLst>
        </c:ser>
        <c:ser>
          <c:idx val="1"/>
          <c:order val="1"/>
          <c:tx>
            <c:strRef>
              <c:f>'1.7.5'!$B$40</c:f>
              <c:strCache>
                <c:ptCount val="1"/>
                <c:pt idx="0">
                  <c:v>Madrid (Comunidad de)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'1.7.5'!$C$38:$G$38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'1.7.5'!$C$40:$G$40</c:f>
              <c:numCache>
                <c:formatCode>#,##0.0</c:formatCode>
                <c:ptCount val="5"/>
                <c:pt idx="0">
                  <c:v>72.099999999999994</c:v>
                </c:pt>
                <c:pt idx="1">
                  <c:v>69.900000000000006</c:v>
                </c:pt>
                <c:pt idx="2">
                  <c:v>72.599999999999994</c:v>
                </c:pt>
                <c:pt idx="3">
                  <c:v>73.400000000000006</c:v>
                </c:pt>
                <c:pt idx="4">
                  <c:v>70.7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4D-4C05-A3B6-44FBA4E49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602640"/>
        <c:axId val="1"/>
      </c:lineChart>
      <c:catAx>
        <c:axId val="34060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06026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7284791648234979E-2"/>
          <c:y val="0.10603964960811434"/>
          <c:w val="0.93398861659146537"/>
          <c:h val="0.69142679779135496"/>
        </c:manualLayout>
      </c:layout>
      <c:lineChart>
        <c:grouping val="standard"/>
        <c:varyColors val="0"/>
        <c:ser>
          <c:idx val="0"/>
          <c:order val="0"/>
          <c:tx>
            <c:strRef>
              <c:f>'1.7.6'!$B$22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'1.7.6'!$C$21:$F$21</c:f>
              <c:numCache>
                <c:formatCode>General</c:formatCod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</c:numCache>
            </c:numRef>
          </c:cat>
          <c:val>
            <c:numRef>
              <c:f>'1.7.6'!$C$22:$F$22</c:f>
              <c:numCache>
                <c:formatCode>General</c:formatCode>
                <c:ptCount val="4"/>
                <c:pt idx="0">
                  <c:v>72.2</c:v>
                </c:pt>
                <c:pt idx="1">
                  <c:v>72.7</c:v>
                </c:pt>
                <c:pt idx="2">
                  <c:v>72.2</c:v>
                </c:pt>
                <c:pt idx="3">
                  <c:v>71.599999999999994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AD-497F-8713-11140C08106B}"/>
            </c:ext>
          </c:extLst>
        </c:ser>
        <c:ser>
          <c:idx val="1"/>
          <c:order val="1"/>
          <c:tx>
            <c:strRef>
              <c:f>'1.7.6'!$B$23</c:f>
              <c:strCache>
                <c:ptCount val="1"/>
                <c:pt idx="0">
                  <c:v>Total nacional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'1.7.6'!$C$21:$F$21</c:f>
              <c:numCache>
                <c:formatCode>General</c:formatCod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</c:numCache>
            </c:numRef>
          </c:cat>
          <c:val>
            <c:numRef>
              <c:f>'1.7.6'!$C$23:$F$23</c:f>
              <c:numCache>
                <c:formatCode>General</c:formatCode>
                <c:ptCount val="4"/>
                <c:pt idx="0">
                  <c:v>62.3</c:v>
                </c:pt>
                <c:pt idx="1">
                  <c:v>63</c:v>
                </c:pt>
                <c:pt idx="2">
                  <c:v>66.3</c:v>
                </c:pt>
                <c:pt idx="3">
                  <c:v>66.599999999999994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AD-497F-8713-11140C081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603952"/>
        <c:axId val="1"/>
      </c:lineChart>
      <c:catAx>
        <c:axId val="34060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060395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'1.8.1'!$B$21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'1.8.1'!$C$19:$R$19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'1.8.1'!$C$21:$R$21</c:f>
              <c:numCache>
                <c:formatCode>General</c:formatCode>
                <c:ptCount val="16"/>
                <c:pt idx="0">
                  <c:v>100</c:v>
                </c:pt>
                <c:pt idx="1">
                  <c:v>110</c:v>
                </c:pt>
                <c:pt idx="2">
                  <c:v>120</c:v>
                </c:pt>
                <c:pt idx="3">
                  <c:v>135</c:v>
                </c:pt>
                <c:pt idx="4">
                  <c:v>138</c:v>
                </c:pt>
                <c:pt idx="5">
                  <c:v>143</c:v>
                </c:pt>
                <c:pt idx="6">
                  <c:v>155</c:v>
                </c:pt>
                <c:pt idx="7">
                  <c:v>158</c:v>
                </c:pt>
                <c:pt idx="8">
                  <c:v>163</c:v>
                </c:pt>
                <c:pt idx="9">
                  <c:v>165</c:v>
                </c:pt>
                <c:pt idx="10">
                  <c:v>177</c:v>
                </c:pt>
                <c:pt idx="11">
                  <c:v>181</c:v>
                </c:pt>
                <c:pt idx="12">
                  <c:v>183</c:v>
                </c:pt>
                <c:pt idx="13">
                  <c:v>193</c:v>
                </c:pt>
                <c:pt idx="14">
                  <c:v>199</c:v>
                </c:pt>
                <c:pt idx="15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F5-42AC-B244-F04802067108}"/>
            </c:ext>
          </c:extLst>
        </c:ser>
        <c:ser>
          <c:idx val="0"/>
          <c:order val="1"/>
          <c:tx>
            <c:strRef>
              <c:f>'1.8.1'!$B$20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'1.8.1'!$C$19:$R$19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'1.8.1'!$C$20:$R$20</c:f>
              <c:numCache>
                <c:formatCode>General</c:formatCode>
                <c:ptCount val="16"/>
                <c:pt idx="0">
                  <c:v>100</c:v>
                </c:pt>
                <c:pt idx="1">
                  <c:v>110</c:v>
                </c:pt>
                <c:pt idx="2">
                  <c:v>120</c:v>
                </c:pt>
                <c:pt idx="3">
                  <c:v>140</c:v>
                </c:pt>
                <c:pt idx="4">
                  <c:v>145</c:v>
                </c:pt>
                <c:pt idx="5">
                  <c:v>158</c:v>
                </c:pt>
                <c:pt idx="6">
                  <c:v>173</c:v>
                </c:pt>
                <c:pt idx="7">
                  <c:v>178</c:v>
                </c:pt>
                <c:pt idx="8">
                  <c:v>186</c:v>
                </c:pt>
                <c:pt idx="9">
                  <c:v>192</c:v>
                </c:pt>
                <c:pt idx="10">
                  <c:v>205</c:v>
                </c:pt>
                <c:pt idx="11">
                  <c:v>215</c:v>
                </c:pt>
                <c:pt idx="12">
                  <c:v>220</c:v>
                </c:pt>
                <c:pt idx="13">
                  <c:v>228</c:v>
                </c:pt>
                <c:pt idx="14">
                  <c:v>237</c:v>
                </c:pt>
                <c:pt idx="15">
                  <c:v>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F5-42AC-B244-F0480206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610184"/>
        <c:axId val="1"/>
      </c:lineChart>
      <c:catAx>
        <c:axId val="340610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061018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 Narrow" panose="020B060602020203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'2.1.1'!$B$63</c:f>
              <c:strCache>
                <c:ptCount val="1"/>
                <c:pt idx="0">
                  <c:v>Total nacional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'2.1.1'!$C$62:$F$62</c:f>
              <c:numCache>
                <c:formatCode>General</c:formatCod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</c:numCache>
            </c:numRef>
          </c:cat>
          <c:val>
            <c:numRef>
              <c:f>'2.1.1'!$C$63:$F$63</c:f>
              <c:numCache>
                <c:formatCode>0.0%</c:formatCode>
                <c:ptCount val="4"/>
                <c:pt idx="0">
                  <c:v>1.2223393869653579E-2</c:v>
                </c:pt>
                <c:pt idx="1">
                  <c:v>1.1904554514113338E-2</c:v>
                </c:pt>
                <c:pt idx="2">
                  <c:v>1.2104062560785212E-2</c:v>
                </c:pt>
                <c:pt idx="3">
                  <c:v>1.2432023809820886E-2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E6-4E44-9E99-3127EBC3EEDB}"/>
            </c:ext>
          </c:extLst>
        </c:ser>
        <c:ser>
          <c:idx val="1"/>
          <c:order val="1"/>
          <c:tx>
            <c:strRef>
              <c:f>'2.1.1'!$B$64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'2.1.1'!$C$62:$F$62</c:f>
              <c:numCache>
                <c:formatCode>General</c:formatCod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</c:numCache>
            </c:numRef>
          </c:cat>
          <c:val>
            <c:numRef>
              <c:f>'2.1.1'!$C$64:$F$64</c:f>
              <c:numCache>
                <c:formatCode>0.0%</c:formatCode>
                <c:ptCount val="4"/>
                <c:pt idx="0">
                  <c:v>1.7042018712824829E-2</c:v>
                </c:pt>
                <c:pt idx="1">
                  <c:v>1.6557913381417572E-2</c:v>
                </c:pt>
                <c:pt idx="2">
                  <c:v>1.6685206542739729E-2</c:v>
                </c:pt>
                <c:pt idx="3">
                  <c:v>1.6996882962538998E-2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E6-4E44-9E99-3127EBC3E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582304"/>
        <c:axId val="1"/>
      </c:lineChart>
      <c:catAx>
        <c:axId val="34058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05823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'2.1.1'!$B$39</c:f>
              <c:strCache>
                <c:ptCount val="1"/>
                <c:pt idx="0">
                  <c:v>Total nacional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'2.1.1'!$C$38:$F$38</c:f>
              <c:numCache>
                <c:formatCode>General</c:formatCod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</c:numCache>
            </c:numRef>
          </c:cat>
          <c:val>
            <c:numRef>
              <c:f>'2.1.1'!$C$39:$F$39</c:f>
              <c:numCache>
                <c:formatCode>#,##0</c:formatCode>
                <c:ptCount val="4"/>
                <c:pt idx="0">
                  <c:v>13171807</c:v>
                </c:pt>
                <c:pt idx="1">
                  <c:v>13259769</c:v>
                </c:pt>
                <c:pt idx="2">
                  <c:v>14063444</c:v>
                </c:pt>
                <c:pt idx="3">
                  <c:v>14945692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71-4EA3-9625-2DDEC8C870DE}"/>
            </c:ext>
          </c:extLst>
        </c:ser>
        <c:ser>
          <c:idx val="1"/>
          <c:order val="1"/>
          <c:tx>
            <c:strRef>
              <c:f>'2.1.1'!$B$40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'2.1.1'!$C$38:$F$38</c:f>
              <c:numCache>
                <c:formatCode>General</c:formatCod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</c:numCache>
            </c:numRef>
          </c:cat>
          <c:val>
            <c:numRef>
              <c:f>'2.1.1'!$C$40:$F$40</c:f>
              <c:numCache>
                <c:formatCode>#,##0</c:formatCode>
                <c:ptCount val="4"/>
                <c:pt idx="0">
                  <c:v>3480739</c:v>
                </c:pt>
                <c:pt idx="1">
                  <c:v>3504858</c:v>
                </c:pt>
                <c:pt idx="2">
                  <c:v>3694649</c:v>
                </c:pt>
                <c:pt idx="3">
                  <c:v>3922792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71-4EA3-9625-2DDEC8C87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586240"/>
        <c:axId val="1"/>
      </c:lineChart>
      <c:catAx>
        <c:axId val="340586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05862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416666666666669"/>
          <c:y val="0.14120370370370369"/>
          <c:w val="0.81388888888888888"/>
          <c:h val="0.77314814814814814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0-4BD4-498F-B7EB-6CD2FB7E79E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BD4-498F-B7EB-6CD2FB7E79E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4BD4-498F-B7EB-6CD2FB7E79E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BD4-498F-B7EB-6CD2FB7E79ED}"/>
              </c:ext>
            </c:extLst>
          </c:dPt>
          <c:dLbls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'2.1.1'!$D$13:$G$13</c:f>
              <c:strCache>
                <c:ptCount val="4"/>
                <c:pt idx="0">
                  <c:v>Empresas</c:v>
                </c:pt>
                <c:pt idx="1">
                  <c:v>Administración Pública</c:v>
                </c:pt>
                <c:pt idx="2">
                  <c:v>Enseñanza Superior</c:v>
                </c:pt>
                <c:pt idx="3">
                  <c:v>IPSFL</c:v>
                </c:pt>
              </c:strCache>
            </c:strRef>
          </c:cat>
          <c:val>
            <c:numRef>
              <c:f>'2.1.1'!$D$27:$G$27</c:f>
              <c:numCache>
                <c:formatCode>#,##0</c:formatCode>
                <c:ptCount val="4"/>
                <c:pt idx="0">
                  <c:v>2305794</c:v>
                </c:pt>
                <c:pt idx="1">
                  <c:v>887682</c:v>
                </c:pt>
                <c:pt idx="2">
                  <c:v>719440</c:v>
                </c:pt>
                <c:pt idx="3">
                  <c:v>9877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D4-498F-B7EB-6CD2FB7E7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'2.2.1'!$B$37</c:f>
              <c:strCache>
                <c:ptCount val="1"/>
                <c:pt idx="0">
                  <c:v>Total nacional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'2.2.1'!$C$36:$F$36</c:f>
              <c:numCache>
                <c:formatCode>General</c:formatCod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</c:numCache>
            </c:numRef>
          </c:cat>
          <c:val>
            <c:numRef>
              <c:f>'2.2.1'!$C$37:$F$37</c:f>
              <c:numCache>
                <c:formatCode>#,##0.0</c:formatCode>
                <c:ptCount val="4"/>
                <c:pt idx="0">
                  <c:v>200865.8</c:v>
                </c:pt>
                <c:pt idx="1">
                  <c:v>205872.9</c:v>
                </c:pt>
                <c:pt idx="2">
                  <c:v>215744.5</c:v>
                </c:pt>
                <c:pt idx="3">
                  <c:v>225696.4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47-4950-9055-B8255F399184}"/>
            </c:ext>
          </c:extLst>
        </c:ser>
        <c:ser>
          <c:idx val="1"/>
          <c:order val="1"/>
          <c:tx>
            <c:strRef>
              <c:f>'2.2.1'!$B$38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'2.2.1'!$C$36:$F$36</c:f>
              <c:numCache>
                <c:formatCode>General</c:formatCod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</c:numCache>
            </c:numRef>
          </c:cat>
          <c:val>
            <c:numRef>
              <c:f>'2.2.1'!$C$38:$F$38</c:f>
              <c:numCache>
                <c:formatCode>#,##0.0</c:formatCode>
                <c:ptCount val="4"/>
                <c:pt idx="0">
                  <c:v>47358.400000000001</c:v>
                </c:pt>
                <c:pt idx="1">
                  <c:v>48701.1</c:v>
                </c:pt>
                <c:pt idx="2">
                  <c:v>51634.2</c:v>
                </c:pt>
                <c:pt idx="3">
                  <c:v>54221.7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47-4950-9055-B8255F399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585256"/>
        <c:axId val="1"/>
      </c:lineChart>
      <c:catAx>
        <c:axId val="340585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058525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'1.1.2'!$B$40:$B$59</c:f>
              <c:strCache>
                <c:ptCount val="20"/>
                <c:pt idx="0">
                  <c:v>    Cataluña</c:v>
                </c:pt>
                <c:pt idx="1">
                  <c:v>    Madrid, Comunidad de</c:v>
                </c:pt>
                <c:pt idx="2">
                  <c:v>    Navarra, Comunidad Foral de</c:v>
                </c:pt>
                <c:pt idx="3">
                  <c:v>    Aragón</c:v>
                </c:pt>
                <c:pt idx="4">
                  <c:v>    Total nacional</c:v>
                </c:pt>
                <c:pt idx="5">
                  <c:v>    País Vasco</c:v>
                </c:pt>
                <c:pt idx="6">
                  <c:v>    Comunitat Valenciana</c:v>
                </c:pt>
                <c:pt idx="7">
                  <c:v>    Ceuta</c:v>
                </c:pt>
                <c:pt idx="8">
                  <c:v>    Murcia, Región de</c:v>
                </c:pt>
                <c:pt idx="9">
                  <c:v>    Asturias, Principado de</c:v>
                </c:pt>
                <c:pt idx="10">
                  <c:v>    Castilla y León</c:v>
                </c:pt>
                <c:pt idx="11">
                  <c:v>    Balears, Illes</c:v>
                </c:pt>
                <c:pt idx="12">
                  <c:v>    Melilla</c:v>
                </c:pt>
                <c:pt idx="13">
                  <c:v>    Galicia</c:v>
                </c:pt>
                <c:pt idx="14">
                  <c:v>    Rioja, La</c:v>
                </c:pt>
                <c:pt idx="15">
                  <c:v>    Andalucía</c:v>
                </c:pt>
                <c:pt idx="16">
                  <c:v>    Cantabria</c:v>
                </c:pt>
                <c:pt idx="17">
                  <c:v>    Extremadura</c:v>
                </c:pt>
                <c:pt idx="18">
                  <c:v>    Canarias</c:v>
                </c:pt>
                <c:pt idx="19">
                  <c:v>    Castilla-La Mancha</c:v>
                </c:pt>
              </c:strCache>
            </c:strRef>
          </c:cat>
          <c:val>
            <c:numRef>
              <c:f>'1.1.2'!$C$40:$C$59</c:f>
              <c:numCache>
                <c:formatCode>#,##0.0</c:formatCode>
                <c:ptCount val="20"/>
                <c:pt idx="0">
                  <c:v>23.29</c:v>
                </c:pt>
                <c:pt idx="1">
                  <c:v>23.16</c:v>
                </c:pt>
                <c:pt idx="2">
                  <c:v>20.61</c:v>
                </c:pt>
                <c:pt idx="3">
                  <c:v>18.12</c:v>
                </c:pt>
                <c:pt idx="4">
                  <c:v>17.440000000000001</c:v>
                </c:pt>
                <c:pt idx="5">
                  <c:v>17.309999999999999</c:v>
                </c:pt>
                <c:pt idx="6">
                  <c:v>16.16</c:v>
                </c:pt>
                <c:pt idx="7">
                  <c:v>15.87</c:v>
                </c:pt>
                <c:pt idx="8">
                  <c:v>15.69</c:v>
                </c:pt>
                <c:pt idx="9">
                  <c:v>14.94</c:v>
                </c:pt>
                <c:pt idx="10">
                  <c:v>13.87</c:v>
                </c:pt>
                <c:pt idx="11">
                  <c:v>13.83</c:v>
                </c:pt>
                <c:pt idx="12">
                  <c:v>13.33</c:v>
                </c:pt>
                <c:pt idx="13">
                  <c:v>12.71</c:v>
                </c:pt>
                <c:pt idx="14">
                  <c:v>12.55</c:v>
                </c:pt>
                <c:pt idx="15">
                  <c:v>11.68</c:v>
                </c:pt>
                <c:pt idx="16">
                  <c:v>11.13</c:v>
                </c:pt>
                <c:pt idx="17">
                  <c:v>10.93</c:v>
                </c:pt>
                <c:pt idx="18">
                  <c:v>10.78</c:v>
                </c:pt>
                <c:pt idx="19">
                  <c:v>9.99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95-45E1-97B5-CC2A74694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38261144"/>
        <c:axId val="1"/>
      </c:barChart>
      <c:catAx>
        <c:axId val="3382611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38261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'2.2.1'!$B$61</c:f>
              <c:strCache>
                <c:ptCount val="1"/>
                <c:pt idx="0">
                  <c:v>Total nacional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'2.2.1'!$C$36:$F$36</c:f>
              <c:numCache>
                <c:formatCode>General</c:formatCod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</c:numCache>
            </c:numRef>
          </c:cat>
          <c:val>
            <c:numRef>
              <c:f>'2.2.1'!$C$61:$F$61</c:f>
              <c:numCache>
                <c:formatCode>#,##0.0</c:formatCode>
                <c:ptCount val="4"/>
                <c:pt idx="0">
                  <c:v>122437</c:v>
                </c:pt>
                <c:pt idx="1">
                  <c:v>126633.4</c:v>
                </c:pt>
                <c:pt idx="2">
                  <c:v>133213.20000000001</c:v>
                </c:pt>
                <c:pt idx="3">
                  <c:v>140120.1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D6-4B52-8174-5B11247090BD}"/>
            </c:ext>
          </c:extLst>
        </c:ser>
        <c:ser>
          <c:idx val="1"/>
          <c:order val="1"/>
          <c:tx>
            <c:strRef>
              <c:f>'2.2.1'!$B$62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'2.2.1'!$C$36:$F$36</c:f>
              <c:numCache>
                <c:formatCode>General</c:formatCod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</c:numCache>
            </c:numRef>
          </c:cat>
          <c:val>
            <c:numRef>
              <c:f>'2.2.1'!$C$62:$F$62</c:f>
              <c:numCache>
                <c:formatCode>#,##0.0</c:formatCode>
                <c:ptCount val="4"/>
                <c:pt idx="0">
                  <c:v>28202</c:v>
                </c:pt>
                <c:pt idx="1">
                  <c:v>29287.3</c:v>
                </c:pt>
                <c:pt idx="2">
                  <c:v>31673.5</c:v>
                </c:pt>
                <c:pt idx="3">
                  <c:v>34016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D6-4B52-8174-5B1124709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588208"/>
        <c:axId val="1"/>
      </c:lineChart>
      <c:catAx>
        <c:axId val="340588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058820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'2.2.1'!$B$93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'2.2.1'!$C$85:$F$85</c:f>
              <c:numCache>
                <c:formatCode>General</c:formatCod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</c:numCache>
            </c:numRef>
          </c:cat>
          <c:val>
            <c:numRef>
              <c:f>'2.2.1'!$C$93:$F$93</c:f>
              <c:numCache>
                <c:formatCode>0.0%</c:formatCode>
                <c:ptCount val="4"/>
                <c:pt idx="0">
                  <c:v>0.40473390691695649</c:v>
                </c:pt>
                <c:pt idx="1">
                  <c:v>0.40370830740714297</c:v>
                </c:pt>
                <c:pt idx="2">
                  <c:v>0.40026002980377251</c:v>
                </c:pt>
                <c:pt idx="3">
                  <c:v>0.40038698003158224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11-46A2-B825-78D5BF03D760}"/>
            </c:ext>
          </c:extLst>
        </c:ser>
        <c:ser>
          <c:idx val="1"/>
          <c:order val="1"/>
          <c:tx>
            <c:strRef>
              <c:f>'2.2.1'!$B$94</c:f>
              <c:strCache>
                <c:ptCount val="1"/>
                <c:pt idx="0">
                  <c:v>Madrid (Comunidad de)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'2.2.1'!$C$85:$F$85</c:f>
              <c:numCache>
                <c:formatCode>General</c:formatCod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</c:numCache>
            </c:numRef>
          </c:cat>
          <c:val>
            <c:numRef>
              <c:f>'2.2.1'!$C$94:$F$94</c:f>
              <c:numCache>
                <c:formatCode>0.0%</c:formatCode>
                <c:ptCount val="4"/>
                <c:pt idx="0">
                  <c:v>0.40170064867056321</c:v>
                </c:pt>
                <c:pt idx="1">
                  <c:v>0.39923328220512472</c:v>
                </c:pt>
                <c:pt idx="2">
                  <c:v>0.39314833966634521</c:v>
                </c:pt>
                <c:pt idx="3">
                  <c:v>0.39813764599782009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11-46A2-B825-78D5BF03D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40595424"/>
        <c:axId val="1"/>
      </c:barChart>
      <c:catAx>
        <c:axId val="34059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0.42000000000000004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059542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200" b="1">
                <a:latin typeface="Arial" panose="020B0604020202020204" pitchFamily="34" charset="0"/>
                <a:cs typeface="Arial" panose="020B0604020202020204" pitchFamily="34" charset="0"/>
              </a:rPr>
              <a:t>2 Técnicos y profesionales científicos e intelectuales</a:t>
            </a:r>
          </a:p>
        </c:rich>
      </c:tx>
      <c:layout>
        <c:manualLayout>
          <c:xMode val="edge"/>
          <c:yMode val="edge"/>
          <c:x val="2.0863518518518517E-2"/>
          <c:y val="1.851875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'2.2.2'!$C$82</c:f>
              <c:strCache>
                <c:ptCount val="1"/>
                <c:pt idx="0">
                  <c:v>Total Nacional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'2.2.2'!$B$83:$B$104</c:f>
              <c:strCache>
                <c:ptCount val="22"/>
                <c:pt idx="0">
                  <c:v>2015T1</c:v>
                </c:pt>
                <c:pt idx="1">
                  <c:v>2015T2</c:v>
                </c:pt>
                <c:pt idx="2">
                  <c:v>2015T3</c:v>
                </c:pt>
                <c:pt idx="3">
                  <c:v>2015T4</c:v>
                </c:pt>
                <c:pt idx="4">
                  <c:v>2016T1</c:v>
                </c:pt>
                <c:pt idx="5">
                  <c:v>2016T2</c:v>
                </c:pt>
                <c:pt idx="6">
                  <c:v>2016T3</c:v>
                </c:pt>
                <c:pt idx="7">
                  <c:v>2016T4</c:v>
                </c:pt>
                <c:pt idx="8">
                  <c:v>2017T1</c:v>
                </c:pt>
                <c:pt idx="9">
                  <c:v>2017T2</c:v>
                </c:pt>
                <c:pt idx="10">
                  <c:v>2017T3</c:v>
                </c:pt>
                <c:pt idx="11">
                  <c:v>2017T4</c:v>
                </c:pt>
                <c:pt idx="12">
                  <c:v>2018T1</c:v>
                </c:pt>
                <c:pt idx="13">
                  <c:v>2018T2</c:v>
                </c:pt>
                <c:pt idx="14">
                  <c:v>2018T3</c:v>
                </c:pt>
                <c:pt idx="15">
                  <c:v>2018T4</c:v>
                </c:pt>
                <c:pt idx="16">
                  <c:v>2019T1</c:v>
                </c:pt>
                <c:pt idx="17">
                  <c:v>2019T2</c:v>
                </c:pt>
                <c:pt idx="18">
                  <c:v>2019T3</c:v>
                </c:pt>
                <c:pt idx="19">
                  <c:v>2019T4</c:v>
                </c:pt>
                <c:pt idx="20">
                  <c:v>2020T1</c:v>
                </c:pt>
                <c:pt idx="21">
                  <c:v>2020T2</c:v>
                </c:pt>
              </c:strCache>
            </c:strRef>
          </c:cat>
          <c:val>
            <c:numRef>
              <c:f>'2.2.2'!$C$83:$C$104</c:f>
              <c:numCache>
                <c:formatCode>#,##0.0</c:formatCode>
                <c:ptCount val="22"/>
                <c:pt idx="0">
                  <c:v>3048.5</c:v>
                </c:pt>
                <c:pt idx="1">
                  <c:v>3111.3</c:v>
                </c:pt>
                <c:pt idx="2">
                  <c:v>3095.6</c:v>
                </c:pt>
                <c:pt idx="3">
                  <c:v>3206.7</c:v>
                </c:pt>
                <c:pt idx="4">
                  <c:v>3252.2</c:v>
                </c:pt>
                <c:pt idx="5">
                  <c:v>3297.8</c:v>
                </c:pt>
                <c:pt idx="6">
                  <c:v>3250.3</c:v>
                </c:pt>
                <c:pt idx="7">
                  <c:v>3321.1</c:v>
                </c:pt>
                <c:pt idx="8">
                  <c:v>3323.2</c:v>
                </c:pt>
                <c:pt idx="9">
                  <c:v>3371.4</c:v>
                </c:pt>
                <c:pt idx="10">
                  <c:v>3350.1</c:v>
                </c:pt>
                <c:pt idx="11">
                  <c:v>3394.3</c:v>
                </c:pt>
                <c:pt idx="12">
                  <c:v>3378.8</c:v>
                </c:pt>
                <c:pt idx="13">
                  <c:v>3423.3</c:v>
                </c:pt>
                <c:pt idx="14">
                  <c:v>3441.2</c:v>
                </c:pt>
                <c:pt idx="15">
                  <c:v>3585.2</c:v>
                </c:pt>
                <c:pt idx="16">
                  <c:v>3632.1</c:v>
                </c:pt>
                <c:pt idx="17">
                  <c:v>3670.5</c:v>
                </c:pt>
                <c:pt idx="18">
                  <c:v>3621.8</c:v>
                </c:pt>
                <c:pt idx="19">
                  <c:v>3737.7</c:v>
                </c:pt>
                <c:pt idx="20">
                  <c:v>3756.9</c:v>
                </c:pt>
                <c:pt idx="21">
                  <c:v>3670.7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07-45CD-A6E0-C62952E1988E}"/>
            </c:ext>
          </c:extLst>
        </c:ser>
        <c:ser>
          <c:idx val="1"/>
          <c:order val="1"/>
          <c:tx>
            <c:strRef>
              <c:f>'2.2.2'!$D$82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'2.2.2'!$B$83:$B$104</c:f>
              <c:strCache>
                <c:ptCount val="22"/>
                <c:pt idx="0">
                  <c:v>2015T1</c:v>
                </c:pt>
                <c:pt idx="1">
                  <c:v>2015T2</c:v>
                </c:pt>
                <c:pt idx="2">
                  <c:v>2015T3</c:v>
                </c:pt>
                <c:pt idx="3">
                  <c:v>2015T4</c:v>
                </c:pt>
                <c:pt idx="4">
                  <c:v>2016T1</c:v>
                </c:pt>
                <c:pt idx="5">
                  <c:v>2016T2</c:v>
                </c:pt>
                <c:pt idx="6">
                  <c:v>2016T3</c:v>
                </c:pt>
                <c:pt idx="7">
                  <c:v>2016T4</c:v>
                </c:pt>
                <c:pt idx="8">
                  <c:v>2017T1</c:v>
                </c:pt>
                <c:pt idx="9">
                  <c:v>2017T2</c:v>
                </c:pt>
                <c:pt idx="10">
                  <c:v>2017T3</c:v>
                </c:pt>
                <c:pt idx="11">
                  <c:v>2017T4</c:v>
                </c:pt>
                <c:pt idx="12">
                  <c:v>2018T1</c:v>
                </c:pt>
                <c:pt idx="13">
                  <c:v>2018T2</c:v>
                </c:pt>
                <c:pt idx="14">
                  <c:v>2018T3</c:v>
                </c:pt>
                <c:pt idx="15">
                  <c:v>2018T4</c:v>
                </c:pt>
                <c:pt idx="16">
                  <c:v>2019T1</c:v>
                </c:pt>
                <c:pt idx="17">
                  <c:v>2019T2</c:v>
                </c:pt>
                <c:pt idx="18">
                  <c:v>2019T3</c:v>
                </c:pt>
                <c:pt idx="19">
                  <c:v>2019T4</c:v>
                </c:pt>
                <c:pt idx="20">
                  <c:v>2020T1</c:v>
                </c:pt>
                <c:pt idx="21">
                  <c:v>2020T2</c:v>
                </c:pt>
              </c:strCache>
            </c:strRef>
          </c:cat>
          <c:val>
            <c:numRef>
              <c:f>'2.2.2'!$D$83:$D$104</c:f>
              <c:numCache>
                <c:formatCode>#,##0.0</c:formatCode>
                <c:ptCount val="22"/>
                <c:pt idx="0">
                  <c:v>680.7</c:v>
                </c:pt>
                <c:pt idx="1">
                  <c:v>695.3</c:v>
                </c:pt>
                <c:pt idx="2">
                  <c:v>689.2</c:v>
                </c:pt>
                <c:pt idx="3">
                  <c:v>705.9</c:v>
                </c:pt>
                <c:pt idx="4">
                  <c:v>705.8</c:v>
                </c:pt>
                <c:pt idx="5">
                  <c:v>709.2</c:v>
                </c:pt>
                <c:pt idx="6">
                  <c:v>710.3</c:v>
                </c:pt>
                <c:pt idx="7">
                  <c:v>723.5</c:v>
                </c:pt>
                <c:pt idx="8">
                  <c:v>723.9</c:v>
                </c:pt>
                <c:pt idx="9">
                  <c:v>727.3</c:v>
                </c:pt>
                <c:pt idx="10">
                  <c:v>743.6</c:v>
                </c:pt>
                <c:pt idx="11">
                  <c:v>739</c:v>
                </c:pt>
                <c:pt idx="12">
                  <c:v>738.8</c:v>
                </c:pt>
                <c:pt idx="13">
                  <c:v>737.9</c:v>
                </c:pt>
                <c:pt idx="14">
                  <c:v>729</c:v>
                </c:pt>
                <c:pt idx="15">
                  <c:v>746.7</c:v>
                </c:pt>
                <c:pt idx="16">
                  <c:v>769.2</c:v>
                </c:pt>
                <c:pt idx="17">
                  <c:v>787.8</c:v>
                </c:pt>
                <c:pt idx="18">
                  <c:v>793.3</c:v>
                </c:pt>
                <c:pt idx="19">
                  <c:v>811.7</c:v>
                </c:pt>
                <c:pt idx="20">
                  <c:v>833.6</c:v>
                </c:pt>
                <c:pt idx="21">
                  <c:v>807.7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07-45CD-A6E0-C62952E19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592144"/>
        <c:axId val="1"/>
      </c:lineChart>
      <c:catAx>
        <c:axId val="34059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059214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2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2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3 Técnicos; profesionales de apoyo</a:t>
            </a:r>
          </a:p>
        </c:rich>
      </c:tx>
      <c:layout>
        <c:manualLayout>
          <c:xMode val="edge"/>
          <c:yMode val="edge"/>
          <c:x val="1.4395899470899469E-2"/>
          <c:y val="1.3303623188405797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'2.2.2'!$C$82</c:f>
              <c:strCache>
                <c:ptCount val="1"/>
                <c:pt idx="0">
                  <c:v>Total Nacional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'2.2.2'!$B$109:$B$130</c:f>
              <c:strCache>
                <c:ptCount val="22"/>
                <c:pt idx="0">
                  <c:v>2015T1</c:v>
                </c:pt>
                <c:pt idx="1">
                  <c:v>2015T2</c:v>
                </c:pt>
                <c:pt idx="2">
                  <c:v>2015T3</c:v>
                </c:pt>
                <c:pt idx="3">
                  <c:v>2015T4</c:v>
                </c:pt>
                <c:pt idx="4">
                  <c:v>2016T1</c:v>
                </c:pt>
                <c:pt idx="5">
                  <c:v>2016T2</c:v>
                </c:pt>
                <c:pt idx="6">
                  <c:v>2016T3</c:v>
                </c:pt>
                <c:pt idx="7">
                  <c:v>2016T4</c:v>
                </c:pt>
                <c:pt idx="8">
                  <c:v>2017T1</c:v>
                </c:pt>
                <c:pt idx="9">
                  <c:v>2017T2</c:v>
                </c:pt>
                <c:pt idx="10">
                  <c:v>2017T3</c:v>
                </c:pt>
                <c:pt idx="11">
                  <c:v>2017T4</c:v>
                </c:pt>
                <c:pt idx="12">
                  <c:v>2018T1</c:v>
                </c:pt>
                <c:pt idx="13">
                  <c:v>2018T2</c:v>
                </c:pt>
                <c:pt idx="14">
                  <c:v>2018T3</c:v>
                </c:pt>
                <c:pt idx="15">
                  <c:v>2018T4</c:v>
                </c:pt>
                <c:pt idx="16">
                  <c:v>2019T1</c:v>
                </c:pt>
                <c:pt idx="17">
                  <c:v>2019T2</c:v>
                </c:pt>
                <c:pt idx="18">
                  <c:v>2019T3</c:v>
                </c:pt>
                <c:pt idx="19">
                  <c:v>2019T4</c:v>
                </c:pt>
                <c:pt idx="20">
                  <c:v>2020T1</c:v>
                </c:pt>
                <c:pt idx="21">
                  <c:v>2020T2</c:v>
                </c:pt>
              </c:strCache>
            </c:strRef>
          </c:cat>
          <c:val>
            <c:numRef>
              <c:f>'2.2.2'!$C$109:$C$130</c:f>
              <c:numCache>
                <c:formatCode>#,##0.0</c:formatCode>
                <c:ptCount val="22"/>
                <c:pt idx="0">
                  <c:v>1868.1</c:v>
                </c:pt>
                <c:pt idx="1">
                  <c:v>1895.4</c:v>
                </c:pt>
                <c:pt idx="2">
                  <c:v>1895.4</c:v>
                </c:pt>
                <c:pt idx="3">
                  <c:v>1914.6</c:v>
                </c:pt>
                <c:pt idx="4">
                  <c:v>1941.7</c:v>
                </c:pt>
                <c:pt idx="5">
                  <c:v>1946.8</c:v>
                </c:pt>
                <c:pt idx="6">
                  <c:v>1926.7</c:v>
                </c:pt>
                <c:pt idx="7">
                  <c:v>1975</c:v>
                </c:pt>
                <c:pt idx="8">
                  <c:v>1992.2</c:v>
                </c:pt>
                <c:pt idx="9">
                  <c:v>2005.5</c:v>
                </c:pt>
                <c:pt idx="10">
                  <c:v>2027.1</c:v>
                </c:pt>
                <c:pt idx="11">
                  <c:v>2036.2</c:v>
                </c:pt>
                <c:pt idx="12">
                  <c:v>2043.2</c:v>
                </c:pt>
                <c:pt idx="13">
                  <c:v>2067.6</c:v>
                </c:pt>
                <c:pt idx="14">
                  <c:v>2056</c:v>
                </c:pt>
                <c:pt idx="15">
                  <c:v>2095.8000000000002</c:v>
                </c:pt>
                <c:pt idx="16">
                  <c:v>2077.6</c:v>
                </c:pt>
                <c:pt idx="17">
                  <c:v>2099.8000000000002</c:v>
                </c:pt>
                <c:pt idx="18">
                  <c:v>2119.6999999999998</c:v>
                </c:pt>
                <c:pt idx="19">
                  <c:v>2186.6999999999998</c:v>
                </c:pt>
                <c:pt idx="20">
                  <c:v>2174.1999999999998</c:v>
                </c:pt>
                <c:pt idx="21">
                  <c:v>2127.3000000000002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D-47AB-B621-44C059D861A0}"/>
            </c:ext>
          </c:extLst>
        </c:ser>
        <c:ser>
          <c:idx val="1"/>
          <c:order val="1"/>
          <c:tx>
            <c:strRef>
              <c:f>'2.2.2'!$D$82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'2.2.2'!$B$109:$B$130</c:f>
              <c:strCache>
                <c:ptCount val="22"/>
                <c:pt idx="0">
                  <c:v>2015T1</c:v>
                </c:pt>
                <c:pt idx="1">
                  <c:v>2015T2</c:v>
                </c:pt>
                <c:pt idx="2">
                  <c:v>2015T3</c:v>
                </c:pt>
                <c:pt idx="3">
                  <c:v>2015T4</c:v>
                </c:pt>
                <c:pt idx="4">
                  <c:v>2016T1</c:v>
                </c:pt>
                <c:pt idx="5">
                  <c:v>2016T2</c:v>
                </c:pt>
                <c:pt idx="6">
                  <c:v>2016T3</c:v>
                </c:pt>
                <c:pt idx="7">
                  <c:v>2016T4</c:v>
                </c:pt>
                <c:pt idx="8">
                  <c:v>2017T1</c:v>
                </c:pt>
                <c:pt idx="9">
                  <c:v>2017T2</c:v>
                </c:pt>
                <c:pt idx="10">
                  <c:v>2017T3</c:v>
                </c:pt>
                <c:pt idx="11">
                  <c:v>2017T4</c:v>
                </c:pt>
                <c:pt idx="12">
                  <c:v>2018T1</c:v>
                </c:pt>
                <c:pt idx="13">
                  <c:v>2018T2</c:v>
                </c:pt>
                <c:pt idx="14">
                  <c:v>2018T3</c:v>
                </c:pt>
                <c:pt idx="15">
                  <c:v>2018T4</c:v>
                </c:pt>
                <c:pt idx="16">
                  <c:v>2019T1</c:v>
                </c:pt>
                <c:pt idx="17">
                  <c:v>2019T2</c:v>
                </c:pt>
                <c:pt idx="18">
                  <c:v>2019T3</c:v>
                </c:pt>
                <c:pt idx="19">
                  <c:v>2019T4</c:v>
                </c:pt>
                <c:pt idx="20">
                  <c:v>2020T1</c:v>
                </c:pt>
                <c:pt idx="21">
                  <c:v>2020T2</c:v>
                </c:pt>
              </c:strCache>
            </c:strRef>
          </c:cat>
          <c:val>
            <c:numRef>
              <c:f>'2.2.2'!$D$109:$D$130</c:f>
              <c:numCache>
                <c:formatCode>#,##0.0</c:formatCode>
                <c:ptCount val="22"/>
                <c:pt idx="0">
                  <c:v>425.2</c:v>
                </c:pt>
                <c:pt idx="1">
                  <c:v>434</c:v>
                </c:pt>
                <c:pt idx="2">
                  <c:v>442</c:v>
                </c:pt>
                <c:pt idx="3">
                  <c:v>439.4</c:v>
                </c:pt>
                <c:pt idx="4">
                  <c:v>444.2</c:v>
                </c:pt>
                <c:pt idx="5">
                  <c:v>423.9</c:v>
                </c:pt>
                <c:pt idx="6">
                  <c:v>429.5</c:v>
                </c:pt>
                <c:pt idx="7">
                  <c:v>444.2</c:v>
                </c:pt>
                <c:pt idx="8">
                  <c:v>456.3</c:v>
                </c:pt>
                <c:pt idx="9">
                  <c:v>463.9</c:v>
                </c:pt>
                <c:pt idx="10">
                  <c:v>465</c:v>
                </c:pt>
                <c:pt idx="11">
                  <c:v>472.1</c:v>
                </c:pt>
                <c:pt idx="12">
                  <c:v>461.2</c:v>
                </c:pt>
                <c:pt idx="13">
                  <c:v>461.2</c:v>
                </c:pt>
                <c:pt idx="14">
                  <c:v>427.6</c:v>
                </c:pt>
                <c:pt idx="15">
                  <c:v>449</c:v>
                </c:pt>
                <c:pt idx="16">
                  <c:v>434.8</c:v>
                </c:pt>
                <c:pt idx="17">
                  <c:v>442</c:v>
                </c:pt>
                <c:pt idx="18">
                  <c:v>462.4</c:v>
                </c:pt>
                <c:pt idx="19">
                  <c:v>468.7</c:v>
                </c:pt>
                <c:pt idx="20">
                  <c:v>453</c:v>
                </c:pt>
                <c:pt idx="21">
                  <c:v>450.5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2D-47AB-B621-44C059D86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593784"/>
        <c:axId val="1"/>
      </c:lineChart>
      <c:catAx>
        <c:axId val="340593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059378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'2.2.2'!$E$134</c:f>
              <c:strCache>
                <c:ptCount val="1"/>
                <c:pt idx="0">
                  <c:v>Total Nacional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'2.2.2'!$B$139:$B$156</c:f>
              <c:strCache>
                <c:ptCount val="18"/>
                <c:pt idx="0">
                  <c:v>2016T1</c:v>
                </c:pt>
                <c:pt idx="1">
                  <c:v>2016T2</c:v>
                </c:pt>
                <c:pt idx="2">
                  <c:v>2016T3</c:v>
                </c:pt>
                <c:pt idx="3">
                  <c:v>2016T4</c:v>
                </c:pt>
                <c:pt idx="4">
                  <c:v>2017T1</c:v>
                </c:pt>
                <c:pt idx="5">
                  <c:v>2017T2</c:v>
                </c:pt>
                <c:pt idx="6">
                  <c:v>2017T3</c:v>
                </c:pt>
                <c:pt idx="7">
                  <c:v>2017T4</c:v>
                </c:pt>
                <c:pt idx="8">
                  <c:v>2018T1</c:v>
                </c:pt>
                <c:pt idx="9">
                  <c:v>2018T2</c:v>
                </c:pt>
                <c:pt idx="10">
                  <c:v>2018T3</c:v>
                </c:pt>
                <c:pt idx="11">
                  <c:v>2018T4</c:v>
                </c:pt>
                <c:pt idx="12">
                  <c:v>2019T1</c:v>
                </c:pt>
                <c:pt idx="13">
                  <c:v>2019T2</c:v>
                </c:pt>
                <c:pt idx="14">
                  <c:v>2019T3</c:v>
                </c:pt>
                <c:pt idx="15">
                  <c:v>2019T4</c:v>
                </c:pt>
                <c:pt idx="16">
                  <c:v>2020T1</c:v>
                </c:pt>
                <c:pt idx="17">
                  <c:v>2020T2</c:v>
                </c:pt>
              </c:strCache>
            </c:strRef>
          </c:cat>
          <c:val>
            <c:numRef>
              <c:f>'2.2.2'!$E$139:$E$156</c:f>
              <c:numCache>
                <c:formatCode>0.0</c:formatCode>
                <c:ptCount val="18"/>
                <c:pt idx="0">
                  <c:v>5.6400764756132133</c:v>
                </c:pt>
                <c:pt idx="1">
                  <c:v>4.7516328120318692</c:v>
                </c:pt>
                <c:pt idx="2">
                  <c:v>3.7267080745341614</c:v>
                </c:pt>
                <c:pt idx="3">
                  <c:v>3.4131958682366021</c:v>
                </c:pt>
                <c:pt idx="4">
                  <c:v>2.3392826199965344</c:v>
                </c:pt>
                <c:pt idx="5">
                  <c:v>2.5225946688021823</c:v>
                </c:pt>
                <c:pt idx="6">
                  <c:v>3.8671045006760636</c:v>
                </c:pt>
                <c:pt idx="7">
                  <c:v>2.5377164328468047</c:v>
                </c:pt>
                <c:pt idx="8">
                  <c:v>2.005493471798931</c:v>
                </c:pt>
                <c:pt idx="9">
                  <c:v>2.1201807733080402</c:v>
                </c:pt>
                <c:pt idx="10">
                  <c:v>2.2316447221602322</c:v>
                </c:pt>
                <c:pt idx="11">
                  <c:v>4.6128349139121632</c:v>
                </c:pt>
                <c:pt idx="12">
                  <c:v>5.3061600885282152</c:v>
                </c:pt>
                <c:pt idx="13">
                  <c:v>5.0884190205613029</c:v>
                </c:pt>
                <c:pt idx="14">
                  <c:v>4.4440806228625513</c:v>
                </c:pt>
                <c:pt idx="15">
                  <c:v>4.2844569618024932</c:v>
                </c:pt>
                <c:pt idx="16">
                  <c:v>3.8776117834562331</c:v>
                </c:pt>
                <c:pt idx="17">
                  <c:v>0.48004436511099624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3A-4031-86CD-DBA0B550725F}"/>
            </c:ext>
          </c:extLst>
        </c:ser>
        <c:ser>
          <c:idx val="1"/>
          <c:order val="1"/>
          <c:tx>
            <c:strRef>
              <c:f>'2.2.2'!$F$134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'2.2.2'!$B$139:$B$156</c:f>
              <c:strCache>
                <c:ptCount val="18"/>
                <c:pt idx="0">
                  <c:v>2016T1</c:v>
                </c:pt>
                <c:pt idx="1">
                  <c:v>2016T2</c:v>
                </c:pt>
                <c:pt idx="2">
                  <c:v>2016T3</c:v>
                </c:pt>
                <c:pt idx="3">
                  <c:v>2016T4</c:v>
                </c:pt>
                <c:pt idx="4">
                  <c:v>2017T1</c:v>
                </c:pt>
                <c:pt idx="5">
                  <c:v>2017T2</c:v>
                </c:pt>
                <c:pt idx="6">
                  <c:v>2017T3</c:v>
                </c:pt>
                <c:pt idx="7">
                  <c:v>2017T4</c:v>
                </c:pt>
                <c:pt idx="8">
                  <c:v>2018T1</c:v>
                </c:pt>
                <c:pt idx="9">
                  <c:v>2018T2</c:v>
                </c:pt>
                <c:pt idx="10">
                  <c:v>2018T3</c:v>
                </c:pt>
                <c:pt idx="11">
                  <c:v>2018T4</c:v>
                </c:pt>
                <c:pt idx="12">
                  <c:v>2019T1</c:v>
                </c:pt>
                <c:pt idx="13">
                  <c:v>2019T2</c:v>
                </c:pt>
                <c:pt idx="14">
                  <c:v>2019T3</c:v>
                </c:pt>
                <c:pt idx="15">
                  <c:v>2019T4</c:v>
                </c:pt>
                <c:pt idx="16">
                  <c:v>2020T1</c:v>
                </c:pt>
                <c:pt idx="17">
                  <c:v>2020T2</c:v>
                </c:pt>
              </c:strCache>
            </c:strRef>
          </c:cat>
          <c:val>
            <c:numRef>
              <c:f>'2.2.2'!$F$139:$F$156</c:f>
              <c:numCache>
                <c:formatCode>0.0</c:formatCode>
                <c:ptCount val="18"/>
                <c:pt idx="0">
                  <c:v>3.9877023238990783</c:v>
                </c:pt>
                <c:pt idx="1">
                  <c:v>0.33649163198441112</c:v>
                </c:pt>
                <c:pt idx="2">
                  <c:v>0.76025459688825214</c:v>
                </c:pt>
                <c:pt idx="3">
                  <c:v>1.9558194359556529</c:v>
                </c:pt>
                <c:pt idx="4">
                  <c:v>2.6260869565217431</c:v>
                </c:pt>
                <c:pt idx="5">
                  <c:v>5.1275262554055168</c:v>
                </c:pt>
                <c:pt idx="6">
                  <c:v>6.0361466924021725</c:v>
                </c:pt>
                <c:pt idx="7">
                  <c:v>3.7167080585766774</c:v>
                </c:pt>
                <c:pt idx="8">
                  <c:v>1.6776817488561222</c:v>
                </c:pt>
                <c:pt idx="9">
                  <c:v>0.66319677635998087</c:v>
                </c:pt>
                <c:pt idx="10">
                  <c:v>-4.3024987588945889</c:v>
                </c:pt>
                <c:pt idx="11">
                  <c:v>-1.271571298819244</c:v>
                </c:pt>
                <c:pt idx="12">
                  <c:v>0.33333333333333331</c:v>
                </c:pt>
                <c:pt idx="13">
                  <c:v>2.5602535234759443</c:v>
                </c:pt>
                <c:pt idx="14">
                  <c:v>8.5682171883105589</c:v>
                </c:pt>
                <c:pt idx="15">
                  <c:v>7.0837166513339493</c:v>
                </c:pt>
                <c:pt idx="16">
                  <c:v>6.8604651162790624</c:v>
                </c:pt>
                <c:pt idx="17">
                  <c:v>2.3093185883883631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3A-4031-86CD-DBA0B5507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596736"/>
        <c:axId val="1"/>
      </c:lineChart>
      <c:catAx>
        <c:axId val="34059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05967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'2.2.2'!$E$160</c:f>
              <c:strCache>
                <c:ptCount val="1"/>
                <c:pt idx="0">
                  <c:v>Total Nacional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'2.2.2'!$B$162:$B$166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'2.2.2'!$E$162:$E$166</c:f>
              <c:numCache>
                <c:formatCode>0.0</c:formatCode>
                <c:ptCount val="5"/>
                <c:pt idx="0">
                  <c:v>4.3722174529337785</c:v>
                </c:pt>
                <c:pt idx="1">
                  <c:v>2.8137493066049535</c:v>
                </c:pt>
                <c:pt idx="2">
                  <c:v>2.7493023255813887</c:v>
                </c:pt>
                <c:pt idx="3">
                  <c:v>4.7747735513396936</c:v>
                </c:pt>
                <c:pt idx="4">
                  <c:v>1.3492670408150007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8F-463C-90E8-FDD26A2A2BD9}"/>
            </c:ext>
          </c:extLst>
        </c:ser>
        <c:ser>
          <c:idx val="1"/>
          <c:order val="1"/>
          <c:tx>
            <c:strRef>
              <c:f>'2.2.2'!$F$160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'2.2.2'!$B$162:$B$166</c:f>
              <c:numCache>
                <c:formatCode>General</c:formatCod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numCache>
            </c:numRef>
          </c:cat>
          <c:val>
            <c:numRef>
              <c:f>'2.2.2'!$F$162:$F$166</c:f>
              <c:numCache>
                <c:formatCode>0.0</c:formatCode>
                <c:ptCount val="5"/>
                <c:pt idx="0">
                  <c:v>1.7487864884633206</c:v>
                </c:pt>
                <c:pt idx="1">
                  <c:v>4.3676207903106352</c:v>
                </c:pt>
                <c:pt idx="2">
                  <c:v>-0.828619732420526</c:v>
                </c:pt>
                <c:pt idx="3">
                  <c:v>4.5986446100096821</c:v>
                </c:pt>
                <c:pt idx="4">
                  <c:v>2.4084991649731533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8F-463C-90E8-FDD26A2A2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003232"/>
        <c:axId val="1"/>
      </c:lineChart>
      <c:catAx>
        <c:axId val="338003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800323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'2.3.1'!$B$39</c:f>
              <c:strCache>
                <c:ptCount val="1"/>
                <c:pt idx="0">
                  <c:v>Total nacional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'2.3.1'!$C$38:$G$38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</c:numCache>
            </c:numRef>
          </c:cat>
          <c:val>
            <c:numRef>
              <c:f>'2.3.1'!$C$39:$F$39</c:f>
              <c:numCache>
                <c:formatCode>#,##0</c:formatCode>
                <c:ptCount val="4"/>
                <c:pt idx="0">
                  <c:v>15736</c:v>
                </c:pt>
                <c:pt idx="1">
                  <c:v>15648</c:v>
                </c:pt>
                <c:pt idx="2" formatCode="[$-F400]h:mm:ss\ AM/PM">
                  <c:v>15648</c:v>
                </c:pt>
                <c:pt idx="3">
                  <c:v>22742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EF-4497-B4EC-A15A4FF4BB97}"/>
            </c:ext>
          </c:extLst>
        </c:ser>
        <c:ser>
          <c:idx val="1"/>
          <c:order val="1"/>
          <c:tx>
            <c:strRef>
              <c:f>'2.3.1'!$B$40</c:f>
              <c:strCache>
                <c:ptCount val="1"/>
                <c:pt idx="0">
                  <c:v>Madrid (Comunidad de)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'2.3.1'!$C$38:$G$38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</c:numCache>
            </c:numRef>
          </c:cat>
          <c:val>
            <c:numRef>
              <c:f>'2.3.1'!$C$40:$F$40</c:f>
              <c:numCache>
                <c:formatCode>#,##0</c:formatCode>
                <c:ptCount val="4"/>
                <c:pt idx="0">
                  <c:v>2854</c:v>
                </c:pt>
                <c:pt idx="1">
                  <c:v>2958</c:v>
                </c:pt>
                <c:pt idx="2" formatCode="[$-F400]h:mm:ss\ AM/PM">
                  <c:v>2958</c:v>
                </c:pt>
                <c:pt idx="3">
                  <c:v>3949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EF-4497-B4EC-A15A4FF4B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002248"/>
        <c:axId val="1"/>
      </c:lineChart>
      <c:catAx>
        <c:axId val="338002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3800224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'2.3.1'!$B$63</c:f>
              <c:strCache>
                <c:ptCount val="1"/>
                <c:pt idx="0">
                  <c:v>Total nacional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'2.3.1'!$C$38:$G$38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</c:numCache>
            </c:numRef>
          </c:cat>
          <c:val>
            <c:numRef>
              <c:f>'2.3.1'!$C$63:$F$63</c:f>
              <c:numCache>
                <c:formatCode>#,##0</c:formatCode>
                <c:ptCount val="4"/>
                <c:pt idx="0">
                  <c:v>13674177</c:v>
                </c:pt>
                <c:pt idx="1">
                  <c:v>13857481</c:v>
                </c:pt>
                <c:pt idx="2">
                  <c:v>14821454</c:v>
                </c:pt>
                <c:pt idx="3">
                  <c:v>18688949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A3-4F4E-BF6F-C34ECB5E6016}"/>
            </c:ext>
          </c:extLst>
        </c:ser>
        <c:ser>
          <c:idx val="1"/>
          <c:order val="1"/>
          <c:tx>
            <c:strRef>
              <c:f>'2.3.1'!$B$64</c:f>
              <c:strCache>
                <c:ptCount val="1"/>
                <c:pt idx="0">
                  <c:v>Madrid (Comunidad de)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'2.3.1'!$C$38:$G$38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</c:numCache>
            </c:numRef>
          </c:cat>
          <c:val>
            <c:numRef>
              <c:f>'2.3.1'!$C$64:$F$64</c:f>
              <c:numCache>
                <c:formatCode>#,##0</c:formatCode>
                <c:ptCount val="4"/>
                <c:pt idx="0">
                  <c:v>5199519</c:v>
                </c:pt>
                <c:pt idx="1">
                  <c:v>5127755</c:v>
                </c:pt>
                <c:pt idx="2">
                  <c:v>5206856</c:v>
                </c:pt>
                <c:pt idx="3">
                  <c:v>5846002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A3-4F4E-BF6F-C34ECB5E6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000280"/>
        <c:axId val="1"/>
      </c:lineChart>
      <c:catAx>
        <c:axId val="338000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3800028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'2.3.3'!$B$39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'2.3.3'!$D$38:$H$38</c:f>
              <c:strCache>
                <c:ptCount val="5"/>
                <c:pt idx="0">
                  <c:v>Empresas innovadoras de producto</c:v>
                </c:pt>
                <c:pt idx="1">
                  <c:v>Exclusivamente innovadoras de producto</c:v>
                </c:pt>
                <c:pt idx="2">
                  <c:v>Empresas innovadoras de procesos de negocio</c:v>
                </c:pt>
                <c:pt idx="3">
                  <c:v>Exclusivamente innovadoras de procesos de negocio</c:v>
                </c:pt>
                <c:pt idx="4">
                  <c:v>Empresas innovadoras de producto y de procesos de negocio</c:v>
                </c:pt>
              </c:strCache>
            </c:strRef>
          </c:cat>
          <c:val>
            <c:numRef>
              <c:f>'2.3.3'!$D$39:$H$39</c:f>
              <c:numCache>
                <c:formatCode>#,##0.0</c:formatCode>
                <c:ptCount val="5"/>
                <c:pt idx="0">
                  <c:v>48.80812569433423</c:v>
                </c:pt>
                <c:pt idx="1">
                  <c:v>12.232978892239327</c:v>
                </c:pt>
                <c:pt idx="2">
                  <c:v>87.770195207109978</c:v>
                </c:pt>
                <c:pt idx="3">
                  <c:v>51.191874305665763</c:v>
                </c:pt>
                <c:pt idx="4">
                  <c:v>36.575146802094906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00-4B0F-8F34-BFE811394B23}"/>
            </c:ext>
          </c:extLst>
        </c:ser>
        <c:ser>
          <c:idx val="1"/>
          <c:order val="1"/>
          <c:tx>
            <c:strRef>
              <c:f>'2.3.3'!$B$40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'2.3.3'!$D$38:$H$38</c:f>
              <c:strCache>
                <c:ptCount val="5"/>
                <c:pt idx="0">
                  <c:v>Empresas innovadoras de producto</c:v>
                </c:pt>
                <c:pt idx="1">
                  <c:v>Exclusivamente innovadoras de producto</c:v>
                </c:pt>
                <c:pt idx="2">
                  <c:v>Empresas innovadoras de procesos de negocio</c:v>
                </c:pt>
                <c:pt idx="3">
                  <c:v>Exclusivamente innovadoras de procesos de negocio</c:v>
                </c:pt>
                <c:pt idx="4">
                  <c:v>Empresas innovadoras de producto y de procesos de negocio</c:v>
                </c:pt>
              </c:strCache>
            </c:strRef>
          </c:cat>
          <c:val>
            <c:numRef>
              <c:f>'2.3.3'!$D$40:$H$40</c:f>
              <c:numCache>
                <c:formatCode>#,##0.0</c:formatCode>
                <c:ptCount val="5"/>
                <c:pt idx="0">
                  <c:v>44.499557130203719</c:v>
                </c:pt>
                <c:pt idx="1">
                  <c:v>10.628875110717448</c:v>
                </c:pt>
                <c:pt idx="2">
                  <c:v>89.371124889282555</c:v>
                </c:pt>
                <c:pt idx="3">
                  <c:v>55.500442869796288</c:v>
                </c:pt>
                <c:pt idx="4">
                  <c:v>33.870682019486267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00-4B0F-8F34-BFE811394B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8006840"/>
        <c:axId val="1"/>
      </c:barChart>
      <c:catAx>
        <c:axId val="338006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80068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'2.3.4'!$B$43:$B$61</c:f>
              <c:strCache>
                <c:ptCount val="19"/>
                <c:pt idx="0">
                  <c:v>Actividades inmobiliarias</c:v>
                </c:pt>
                <c:pt idx="1">
                  <c:v>Intermediación financiera   </c:v>
                </c:pt>
                <c:pt idx="2">
                  <c:v>Energía eléctrica, gas y agua</c:v>
                </c:pt>
                <c:pt idx="3">
                  <c:v>Servicios empresariales</c:v>
                </c:pt>
                <c:pt idx="4">
                  <c:v>TOTAL</c:v>
                </c:pt>
                <c:pt idx="5">
                  <c:v>Comercio</c:v>
                </c:pt>
                <c:pt idx="6">
                  <c:v>Construcción </c:v>
                </c:pt>
                <c:pt idx="7">
                  <c:v>Servicios de información</c:v>
                </c:pt>
                <c:pt idx="8">
                  <c:v>Actividades sanitarias y servicios sociales</c:v>
                </c:pt>
                <c:pt idx="9">
                  <c:v>Educación</c:v>
                </c:pt>
                <c:pt idx="10">
                  <c:v>Industria del papel; edición y artes gráficas</c:v>
                </c:pt>
                <c:pt idx="11">
                  <c:v>Automóviles y sus componentes</c:v>
                </c:pt>
                <c:pt idx="12">
                  <c:v>Industria farmacéutica</c:v>
                </c:pt>
                <c:pt idx="13">
                  <c:v>Industria alimentación</c:v>
                </c:pt>
                <c:pt idx="14">
                  <c:v>Actividades recreativas: Juego</c:v>
                </c:pt>
                <c:pt idx="15">
                  <c:v>Transportes</c:v>
                </c:pt>
                <c:pt idx="16">
                  <c:v>Servicios personales</c:v>
                </c:pt>
                <c:pt idx="17">
                  <c:v>Restauración</c:v>
                </c:pt>
                <c:pt idx="18">
                  <c:v>Industria del metal</c:v>
                </c:pt>
              </c:strCache>
            </c:strRef>
          </c:cat>
          <c:val>
            <c:numRef>
              <c:f>'2.3.4'!$C$43:$C$61</c:f>
              <c:numCache>
                <c:formatCode>#,##0.0</c:formatCode>
                <c:ptCount val="19"/>
                <c:pt idx="0">
                  <c:v>80</c:v>
                </c:pt>
                <c:pt idx="1">
                  <c:v>75</c:v>
                </c:pt>
                <c:pt idx="2">
                  <c:v>75</c:v>
                </c:pt>
                <c:pt idx="3">
                  <c:v>60</c:v>
                </c:pt>
                <c:pt idx="4">
                  <c:v>50.39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25</c:v>
                </c:pt>
                <c:pt idx="15">
                  <c:v>16.670000000000002</c:v>
                </c:pt>
                <c:pt idx="16">
                  <c:v>16.670000000000002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3C-4480-A1F2-8F1000709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38001592"/>
        <c:axId val="1"/>
      </c:barChart>
      <c:catAx>
        <c:axId val="3380015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38001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'1.1.3'!$B$64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'1.1.3'!$C$63:$F$63</c:f>
              <c:numCache>
                <c:formatCode>General</c:formatCod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</c:numCache>
            </c:numRef>
          </c:cat>
          <c:val>
            <c:numRef>
              <c:f>'1.1.3'!$C$64:$F$64</c:f>
              <c:numCache>
                <c:formatCode>#,##0</c:formatCode>
                <c:ptCount val="4"/>
                <c:pt idx="0">
                  <c:v>7190222.3700000001</c:v>
                </c:pt>
                <c:pt idx="1">
                  <c:v>7453745.4400000004</c:v>
                </c:pt>
                <c:pt idx="2">
                  <c:v>8712966.5999999996</c:v>
                </c:pt>
                <c:pt idx="3">
                  <c:v>6905888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74-4D10-904B-1961C1EB981C}"/>
            </c:ext>
          </c:extLst>
        </c:ser>
        <c:ser>
          <c:idx val="1"/>
          <c:order val="1"/>
          <c:tx>
            <c:strRef>
              <c:f>'1.1.3'!$B$65</c:f>
              <c:strCache>
                <c:ptCount val="1"/>
                <c:pt idx="0">
                  <c:v>Total nacional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'1.1.3'!$C$63:$F$63</c:f>
              <c:numCache>
                <c:formatCode>General</c:formatCod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</c:numCache>
            </c:numRef>
          </c:cat>
          <c:val>
            <c:numRef>
              <c:f>'1.1.3'!$C$65:$F$65</c:f>
              <c:numCache>
                <c:formatCode>#,##0</c:formatCode>
                <c:ptCount val="4"/>
                <c:pt idx="0">
                  <c:v>13228376.390000001</c:v>
                </c:pt>
                <c:pt idx="1">
                  <c:v>12408271.959999999</c:v>
                </c:pt>
                <c:pt idx="2">
                  <c:v>15179417.239999998</c:v>
                </c:pt>
                <c:pt idx="3">
                  <c:v>13825524.629999999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74-4D10-904B-1961C1EB9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263768"/>
        <c:axId val="1"/>
      </c:lineChart>
      <c:catAx>
        <c:axId val="338263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382637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'2.4.1'!$B$34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'2.4.1'!$C$33:$E$33</c:f>
              <c:strCache>
                <c:ptCount val="3"/>
                <c:pt idx="0">
                  <c:v>2016</c:v>
                </c:pt>
                <c:pt idx="1">
                  <c:v>2017 (P)</c:v>
                </c:pt>
                <c:pt idx="2">
                  <c:v>2018 (A)</c:v>
                </c:pt>
              </c:strCache>
            </c:strRef>
          </c:cat>
          <c:val>
            <c:numRef>
              <c:f>'2.4.1'!$C$34:$E$34</c:f>
              <c:numCache>
                <c:formatCode>0.00</c:formatCode>
                <c:ptCount val="3"/>
                <c:pt idx="0">
                  <c:v>35.605716154970487</c:v>
                </c:pt>
                <c:pt idx="1">
                  <c:v>36.441083558247058</c:v>
                </c:pt>
                <c:pt idx="2">
                  <c:v>36.662181826696603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41-43C8-802E-6819283DE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011432"/>
        <c:axId val="1"/>
      </c:lineChart>
      <c:catAx>
        <c:axId val="338011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3801143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'2.4.1'!$C$58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'2.4.1'!$B$59:$B$69</c:f>
              <c:strCache>
                <c:ptCount val="11"/>
                <c:pt idx="0">
                  <c:v>Actividades financieras y de seguros</c:v>
                </c:pt>
                <c:pt idx="1">
                  <c:v>Industrias extractivas; industria manufacturera; suministro de energía eléctrica, gas, vapor y aire acondicionado; suministro de agua, actividades de saneamiento, gestión de residuos y descontaminación</c:v>
                </c:pt>
                <c:pt idx="2">
                  <c:v>Información y comunicaciones</c:v>
                </c:pt>
                <c:pt idx="3">
                  <c:v>Industria manufacturera</c:v>
                </c:pt>
                <c:pt idx="4">
                  <c:v>TOTAL</c:v>
                </c:pt>
                <c:pt idx="5">
                  <c:v>Comercio al por mayor y al por menor; reparación de vehículos de motor y motocicletas; transporte y almacenamiento; hostelería</c:v>
                </c:pt>
                <c:pt idx="6">
                  <c:v>Actividades profesionales, científicas y técnicas; actividades administrativas y servicios auxiliares</c:v>
                </c:pt>
                <c:pt idx="7">
                  <c:v>Administración pública y defensa; seguridad social obligatoria; educación; actividades sanitarias y de servicios sociales</c:v>
                </c:pt>
                <c:pt idx="8">
                  <c:v>Construcción</c:v>
                </c:pt>
                <c:pt idx="9">
                  <c:v>Actividades artísticas, recreativas y de entretenimiento; reparación de artículos de uso doméstico y otros servicios</c:v>
                </c:pt>
                <c:pt idx="10">
                  <c:v>Agricultura, ganadería, silvicultura y pesca </c:v>
                </c:pt>
              </c:strCache>
            </c:strRef>
          </c:cat>
          <c:val>
            <c:numRef>
              <c:f>'2.4.1'!$C$59:$C$69</c:f>
              <c:numCache>
                <c:formatCode>0.00</c:formatCode>
                <c:ptCount val="11"/>
                <c:pt idx="0">
                  <c:v>65.623793094225576</c:v>
                </c:pt>
                <c:pt idx="1">
                  <c:v>55.573608920138561</c:v>
                </c:pt>
                <c:pt idx="2">
                  <c:v>49.365487926036735</c:v>
                </c:pt>
                <c:pt idx="3">
                  <c:v>41.575498854976033</c:v>
                </c:pt>
                <c:pt idx="4">
                  <c:v>35.605716154970487</c:v>
                </c:pt>
                <c:pt idx="5">
                  <c:v>28.867593862140154</c:v>
                </c:pt>
                <c:pt idx="6">
                  <c:v>28.544404445080211</c:v>
                </c:pt>
                <c:pt idx="7">
                  <c:v>28.863922838763717</c:v>
                </c:pt>
                <c:pt idx="8">
                  <c:v>29.188284114973193</c:v>
                </c:pt>
                <c:pt idx="9">
                  <c:v>21.309766326662498</c:v>
                </c:pt>
                <c:pt idx="10">
                  <c:v>20.814538274042761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20-4E83-8634-9AF57E3A6AA0}"/>
            </c:ext>
          </c:extLst>
        </c:ser>
        <c:ser>
          <c:idx val="1"/>
          <c:order val="1"/>
          <c:tx>
            <c:strRef>
              <c:f>'2.4.1'!$D$58</c:f>
              <c:strCache>
                <c:ptCount val="1"/>
                <c:pt idx="0">
                  <c:v>2017 (P)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'2.4.1'!$B$59:$B$69</c:f>
              <c:strCache>
                <c:ptCount val="11"/>
                <c:pt idx="0">
                  <c:v>Actividades financieras y de seguros</c:v>
                </c:pt>
                <c:pt idx="1">
                  <c:v>Industrias extractivas; industria manufacturera; suministro de energía eléctrica, gas, vapor y aire acondicionado; suministro de agua, actividades de saneamiento, gestión de residuos y descontaminación</c:v>
                </c:pt>
                <c:pt idx="2">
                  <c:v>Información y comunicaciones</c:v>
                </c:pt>
                <c:pt idx="3">
                  <c:v>Industria manufacturera</c:v>
                </c:pt>
                <c:pt idx="4">
                  <c:v>TOTAL</c:v>
                </c:pt>
                <c:pt idx="5">
                  <c:v>Comercio al por mayor y al por menor; reparación de vehículos de motor y motocicletas; transporte y almacenamiento; hostelería</c:v>
                </c:pt>
                <c:pt idx="6">
                  <c:v>Actividades profesionales, científicas y técnicas; actividades administrativas y servicios auxiliares</c:v>
                </c:pt>
                <c:pt idx="7">
                  <c:v>Administración pública y defensa; seguridad social obligatoria; educación; actividades sanitarias y de servicios sociales</c:v>
                </c:pt>
                <c:pt idx="8">
                  <c:v>Construcción</c:v>
                </c:pt>
                <c:pt idx="9">
                  <c:v>Actividades artísticas, recreativas y de entretenimiento; reparación de artículos de uso doméstico y otros servicios</c:v>
                </c:pt>
                <c:pt idx="10">
                  <c:v>Agricultura, ganadería, silvicultura y pesca </c:v>
                </c:pt>
              </c:strCache>
            </c:strRef>
          </c:cat>
          <c:val>
            <c:numRef>
              <c:f>'2.4.1'!$D$59:$D$69</c:f>
              <c:numCache>
                <c:formatCode>0.00</c:formatCode>
                <c:ptCount val="11"/>
                <c:pt idx="0">
                  <c:v>68.052229373882113</c:v>
                </c:pt>
                <c:pt idx="1">
                  <c:v>56.084264440631067</c:v>
                </c:pt>
                <c:pt idx="2">
                  <c:v>50.840420285148383</c:v>
                </c:pt>
                <c:pt idx="3">
                  <c:v>40.952257690572402</c:v>
                </c:pt>
                <c:pt idx="4">
                  <c:v>36.441083558247058</c:v>
                </c:pt>
                <c:pt idx="5">
                  <c:v>30.342074819442225</c:v>
                </c:pt>
                <c:pt idx="6">
                  <c:v>30.026999737955936</c:v>
                </c:pt>
                <c:pt idx="7">
                  <c:v>28.165893339167091</c:v>
                </c:pt>
                <c:pt idx="8">
                  <c:v>29.077569329721378</c:v>
                </c:pt>
                <c:pt idx="9">
                  <c:v>21.944190851526812</c:v>
                </c:pt>
                <c:pt idx="10">
                  <c:v>16.241141491759212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20-4E83-8634-9AF57E3A6AA0}"/>
            </c:ext>
          </c:extLst>
        </c:ser>
        <c:ser>
          <c:idx val="2"/>
          <c:order val="2"/>
          <c:tx>
            <c:strRef>
              <c:f>'2.4.1'!$E$58</c:f>
              <c:strCache>
                <c:ptCount val="1"/>
                <c:pt idx="0">
                  <c:v>2018 (A)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'2.4.1'!$B$59:$B$69</c:f>
              <c:strCache>
                <c:ptCount val="11"/>
                <c:pt idx="0">
                  <c:v>Actividades financieras y de seguros</c:v>
                </c:pt>
                <c:pt idx="1">
                  <c:v>Industrias extractivas; industria manufacturera; suministro de energía eléctrica, gas, vapor y aire acondicionado; suministro de agua, actividades de saneamiento, gestión de residuos y descontaminación</c:v>
                </c:pt>
                <c:pt idx="2">
                  <c:v>Información y comunicaciones</c:v>
                </c:pt>
                <c:pt idx="3">
                  <c:v>Industria manufacturera</c:v>
                </c:pt>
                <c:pt idx="4">
                  <c:v>TOTAL</c:v>
                </c:pt>
                <c:pt idx="5">
                  <c:v>Comercio al por mayor y al por menor; reparación de vehículos de motor y motocicletas; transporte y almacenamiento; hostelería</c:v>
                </c:pt>
                <c:pt idx="6">
                  <c:v>Actividades profesionales, científicas y técnicas; actividades administrativas y servicios auxiliares</c:v>
                </c:pt>
                <c:pt idx="7">
                  <c:v>Administración pública y defensa; seguridad social obligatoria; educación; actividades sanitarias y de servicios sociales</c:v>
                </c:pt>
                <c:pt idx="8">
                  <c:v>Construcción</c:v>
                </c:pt>
                <c:pt idx="9">
                  <c:v>Actividades artísticas, recreativas y de entretenimiento; reparación de artículos de uso doméstico y otros servicios</c:v>
                </c:pt>
                <c:pt idx="10">
                  <c:v>Agricultura, ganadería, silvicultura y pesca </c:v>
                </c:pt>
              </c:strCache>
            </c:strRef>
          </c:cat>
          <c:val>
            <c:numRef>
              <c:f>'2.4.1'!$E$59:$E$69</c:f>
              <c:numCache>
                <c:formatCode>0.00</c:formatCode>
                <c:ptCount val="11"/>
                <c:pt idx="0">
                  <c:v>73.862873277148154</c:v>
                </c:pt>
                <c:pt idx="1">
                  <c:v>55.595971512212174</c:v>
                </c:pt>
                <c:pt idx="2">
                  <c:v>50.669344944791938</c:v>
                </c:pt>
                <c:pt idx="3">
                  <c:v>41.468980880175906</c:v>
                </c:pt>
                <c:pt idx="4">
                  <c:v>36.662181826696603</c:v>
                </c:pt>
                <c:pt idx="5">
                  <c:v>31.297564794345917</c:v>
                </c:pt>
                <c:pt idx="6">
                  <c:v>29.939046373321826</c:v>
                </c:pt>
                <c:pt idx="7">
                  <c:v>28.162095978803382</c:v>
                </c:pt>
                <c:pt idx="8">
                  <c:v>27.68723854747352</c:v>
                </c:pt>
                <c:pt idx="9">
                  <c:v>21.677456182257806</c:v>
                </c:pt>
                <c:pt idx="10">
                  <c:v>19.492386592781948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20-4E83-8634-9AF57E3A6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38012744"/>
        <c:axId val="1"/>
      </c:barChart>
      <c:catAx>
        <c:axId val="3380127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3801274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208661417322837E-2"/>
          <c:y val="5.6065239551478081E-2"/>
          <c:w val="0.88123578302712158"/>
          <c:h val="0.73506625891946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'3.1.1'!$B$31</c:f>
              <c:strCache>
                <c:ptCount val="1"/>
                <c:pt idx="0">
                  <c:v>Hogar y familia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'3.1.1'!$C$30:$D$30</c:f>
              <c:strCache>
                <c:ptCount val="2"/>
                <c:pt idx="0">
                  <c:v>Comunidad de Madrid</c:v>
                </c:pt>
                <c:pt idx="1">
                  <c:v>España</c:v>
                </c:pt>
              </c:strCache>
            </c:strRef>
          </c:cat>
          <c:val>
            <c:numRef>
              <c:f>'3.1.1'!$C$31:$D$31</c:f>
              <c:numCache>
                <c:formatCode>h:mm</c:formatCode>
                <c:ptCount val="2"/>
                <c:pt idx="0" formatCode="[$-F400]h:mm:ss\ AM/PM">
                  <c:v>0.1451388888888889</c:v>
                </c:pt>
                <c:pt idx="1">
                  <c:v>0.15138888888888888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4D-4052-A92A-6DC240A7CE9B}"/>
            </c:ext>
          </c:extLst>
        </c:ser>
        <c:ser>
          <c:idx val="1"/>
          <c:order val="1"/>
          <c:tx>
            <c:strRef>
              <c:f>'3.1.1'!$B$32</c:f>
              <c:strCache>
                <c:ptCount val="1"/>
                <c:pt idx="0">
                  <c:v>Trayectos y empleo del tiempo no especificado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'3.1.1'!$C$30:$D$30</c:f>
              <c:strCache>
                <c:ptCount val="2"/>
                <c:pt idx="0">
                  <c:v>Comunidad de Madrid</c:v>
                </c:pt>
                <c:pt idx="1">
                  <c:v>España</c:v>
                </c:pt>
              </c:strCache>
            </c:strRef>
          </c:cat>
          <c:val>
            <c:numRef>
              <c:f>'3.1.1'!$C$32:$D$32</c:f>
              <c:numCache>
                <c:formatCode>h:mm</c:formatCode>
                <c:ptCount val="2"/>
                <c:pt idx="0" formatCode="[$-F400]h:mm:ss\ AM/PM">
                  <c:v>6.5972222222222224E-2</c:v>
                </c:pt>
                <c:pt idx="1">
                  <c:v>5.7638888888888885E-2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4D-4052-A92A-6DC240A7C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007496"/>
        <c:axId val="1"/>
      </c:barChart>
      <c:catAx>
        <c:axId val="338007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h:mm;@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3800749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'3.1.1'!$C$53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'3.1.1'!$B$54:$B$58</c:f>
              <c:strCache>
                <c:ptCount val="5"/>
                <c:pt idx="0">
                  <c:v>Hogar y familia</c:v>
                </c:pt>
                <c:pt idx="1">
                  <c:v>Vida social y diversión</c:v>
                </c:pt>
                <c:pt idx="2">
                  <c:v>Deportes y actividades al aire libre</c:v>
                </c:pt>
                <c:pt idx="3">
                  <c:v>Aficiones e informática</c:v>
                </c:pt>
                <c:pt idx="4">
                  <c:v>Trayectos y empleo del tiempo no especificado</c:v>
                </c:pt>
              </c:strCache>
            </c:strRef>
          </c:cat>
          <c:val>
            <c:numRef>
              <c:f>'3.1.1'!$C$54:$C$58</c:f>
              <c:numCache>
                <c:formatCode>[$-F400]h:mm:ss\ AM/PM</c:formatCode>
                <c:ptCount val="5"/>
                <c:pt idx="0">
                  <c:v>0.1451388888888889</c:v>
                </c:pt>
                <c:pt idx="1">
                  <c:v>7.4999999999999997E-2</c:v>
                </c:pt>
                <c:pt idx="2">
                  <c:v>7.5694444444444439E-2</c:v>
                </c:pt>
                <c:pt idx="3">
                  <c:v>7.0833333333333331E-2</c:v>
                </c:pt>
                <c:pt idx="4">
                  <c:v>6.5972222222222224E-2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97-4443-9DD2-D5959C088BB7}"/>
            </c:ext>
          </c:extLst>
        </c:ser>
        <c:ser>
          <c:idx val="1"/>
          <c:order val="1"/>
          <c:tx>
            <c:strRef>
              <c:f>'3.1.1'!$D$53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'3.1.1'!$B$54:$B$58</c:f>
              <c:strCache>
                <c:ptCount val="5"/>
                <c:pt idx="0">
                  <c:v>Hogar y familia</c:v>
                </c:pt>
                <c:pt idx="1">
                  <c:v>Vida social y diversión</c:v>
                </c:pt>
                <c:pt idx="2">
                  <c:v>Deportes y actividades al aire libre</c:v>
                </c:pt>
                <c:pt idx="3">
                  <c:v>Aficiones e informática</c:v>
                </c:pt>
                <c:pt idx="4">
                  <c:v>Trayectos y empleo del tiempo no especificado</c:v>
                </c:pt>
              </c:strCache>
            </c:strRef>
          </c:cat>
          <c:val>
            <c:numRef>
              <c:f>'3.1.1'!$D$54:$D$58</c:f>
              <c:numCache>
                <c:formatCode>[$-F400]h:mm:ss\ AM/PM</c:formatCode>
                <c:ptCount val="5"/>
                <c:pt idx="0">
                  <c:v>0.15138888888888888</c:v>
                </c:pt>
                <c:pt idx="1">
                  <c:v>7.5694444444444439E-2</c:v>
                </c:pt>
                <c:pt idx="2">
                  <c:v>7.7777777777777779E-2</c:v>
                </c:pt>
                <c:pt idx="3">
                  <c:v>7.9166666666666663E-2</c:v>
                </c:pt>
                <c:pt idx="4">
                  <c:v>5.7638888888888885E-2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97-4443-9DD2-D5959C088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8009136"/>
        <c:axId val="1"/>
      </c:barChart>
      <c:catAx>
        <c:axId val="33800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h:mm;@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380091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'3.1.2'!$C$37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'3.1.2'!$B$38:$B$43</c:f>
              <c:strCache>
                <c:ptCount val="6"/>
                <c:pt idx="0">
                  <c:v>Medidas para conciliar la vida personal, familiar y laboral</c:v>
                </c:pt>
                <c:pt idx="1">
                  <c:v>Permisos retribuidos por circunstancias familiares o personales que mejoren la legislación vigente</c:v>
                </c:pt>
                <c:pt idx="2">
                  <c:v>Medidas en materia de excedencia por cuidado de familiares que mejoren la legislación vigente</c:v>
                </c:pt>
                <c:pt idx="3">
                  <c:v>Acumulación de la lactancia en jornadas completas</c:v>
                </c:pt>
                <c:pt idx="4">
                  <c:v>Cláusulas relativas a horas extraordinarias</c:v>
                </c:pt>
                <c:pt idx="5">
                  <c:v>Compensación de horas extraordinarias con tiempo de descanso</c:v>
                </c:pt>
              </c:strCache>
            </c:strRef>
          </c:cat>
          <c:val>
            <c:numRef>
              <c:f>'3.1.2'!$C$38:$C$43</c:f>
              <c:numCache>
                <c:formatCode>#,##0</c:formatCode>
                <c:ptCount val="6"/>
                <c:pt idx="0">
                  <c:v>672</c:v>
                </c:pt>
                <c:pt idx="1">
                  <c:v>870</c:v>
                </c:pt>
                <c:pt idx="2">
                  <c:v>327</c:v>
                </c:pt>
                <c:pt idx="3">
                  <c:v>783</c:v>
                </c:pt>
                <c:pt idx="4">
                  <c:v>297</c:v>
                </c:pt>
                <c:pt idx="5">
                  <c:v>1002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C6-40DC-815E-5230CB8D94E5}"/>
            </c:ext>
          </c:extLst>
        </c:ser>
        <c:ser>
          <c:idx val="1"/>
          <c:order val="1"/>
          <c:tx>
            <c:strRef>
              <c:f>'3.1.2'!$D$37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'3.1.2'!$B$38:$B$43</c:f>
              <c:strCache>
                <c:ptCount val="6"/>
                <c:pt idx="0">
                  <c:v>Medidas para conciliar la vida personal, familiar y laboral</c:v>
                </c:pt>
                <c:pt idx="1">
                  <c:v>Permisos retribuidos por circunstancias familiares o personales que mejoren la legislación vigente</c:v>
                </c:pt>
                <c:pt idx="2">
                  <c:v>Medidas en materia de excedencia por cuidado de familiares que mejoren la legislación vigente</c:v>
                </c:pt>
                <c:pt idx="3">
                  <c:v>Acumulación de la lactancia en jornadas completas</c:v>
                </c:pt>
                <c:pt idx="4">
                  <c:v>Cláusulas relativas a horas extraordinarias</c:v>
                </c:pt>
                <c:pt idx="5">
                  <c:v>Compensación de horas extraordinarias con tiempo de descanso</c:v>
                </c:pt>
              </c:strCache>
            </c:strRef>
          </c:cat>
          <c:val>
            <c:numRef>
              <c:f>'3.1.2'!$D$38:$D$43</c:f>
              <c:numCache>
                <c:formatCode>#,##0</c:formatCode>
                <c:ptCount val="6"/>
                <c:pt idx="0">
                  <c:v>750</c:v>
                </c:pt>
                <c:pt idx="1">
                  <c:v>1023</c:v>
                </c:pt>
                <c:pt idx="2">
                  <c:v>358</c:v>
                </c:pt>
                <c:pt idx="3">
                  <c:v>912</c:v>
                </c:pt>
                <c:pt idx="4">
                  <c:v>282</c:v>
                </c:pt>
                <c:pt idx="5">
                  <c:v>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C6-40DC-815E-5230CB8D9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8024552"/>
        <c:axId val="1"/>
      </c:barChart>
      <c:catAx>
        <c:axId val="33802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3802455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'3.1.2'!$C$37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'3.1.2'!$B$52:$B$57</c:f>
              <c:strCache>
                <c:ptCount val="6"/>
                <c:pt idx="0">
                  <c:v>Medidas para conciliar la vida personal, familiar y laboral</c:v>
                </c:pt>
                <c:pt idx="1">
                  <c:v>Permisos retribuidos por circunstancias familiares o personales que mejoren la legislación vigente</c:v>
                </c:pt>
                <c:pt idx="2">
                  <c:v>Medidas en materia de excedencia por cuidado de familiares que mejoren la legislación vigente</c:v>
                </c:pt>
                <c:pt idx="3">
                  <c:v>Acumulación de la lactancia en jornadas completas</c:v>
                </c:pt>
                <c:pt idx="4">
                  <c:v>Cláusulas relativas a horas extraordinarias</c:v>
                </c:pt>
                <c:pt idx="5">
                  <c:v>Compensación de horas extraordinarias con tiempo de descanso</c:v>
                </c:pt>
              </c:strCache>
            </c:strRef>
          </c:cat>
          <c:val>
            <c:numRef>
              <c:f>'3.1.2'!$C$52:$C$57</c:f>
              <c:numCache>
                <c:formatCode>#,##0</c:formatCode>
                <c:ptCount val="6"/>
                <c:pt idx="0">
                  <c:v>1816204</c:v>
                </c:pt>
                <c:pt idx="1">
                  <c:v>2629369</c:v>
                </c:pt>
                <c:pt idx="2">
                  <c:v>1125152</c:v>
                </c:pt>
                <c:pt idx="3">
                  <c:v>2594409</c:v>
                </c:pt>
                <c:pt idx="4">
                  <c:v>839897</c:v>
                </c:pt>
                <c:pt idx="5">
                  <c:v>2802296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44-44D8-8282-A3D6CAD826D2}"/>
            </c:ext>
          </c:extLst>
        </c:ser>
        <c:ser>
          <c:idx val="1"/>
          <c:order val="1"/>
          <c:tx>
            <c:strRef>
              <c:f>'3.1.2'!$D$37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'3.1.2'!$B$52:$B$57</c:f>
              <c:strCache>
                <c:ptCount val="6"/>
                <c:pt idx="0">
                  <c:v>Medidas para conciliar la vida personal, familiar y laboral</c:v>
                </c:pt>
                <c:pt idx="1">
                  <c:v>Permisos retribuidos por circunstancias familiares o personales que mejoren la legislación vigente</c:v>
                </c:pt>
                <c:pt idx="2">
                  <c:v>Medidas en materia de excedencia por cuidado de familiares que mejoren la legislación vigente</c:v>
                </c:pt>
                <c:pt idx="3">
                  <c:v>Acumulación de la lactancia en jornadas completas</c:v>
                </c:pt>
                <c:pt idx="4">
                  <c:v>Cláusulas relativas a horas extraordinarias</c:v>
                </c:pt>
                <c:pt idx="5">
                  <c:v>Compensación de horas extraordinarias con tiempo de descanso</c:v>
                </c:pt>
              </c:strCache>
            </c:strRef>
          </c:cat>
          <c:val>
            <c:numRef>
              <c:f>'3.1.2'!$D$52:$D$57</c:f>
              <c:numCache>
                <c:formatCode>#,##0</c:formatCode>
                <c:ptCount val="6"/>
                <c:pt idx="0">
                  <c:v>2325758</c:v>
                </c:pt>
                <c:pt idx="1">
                  <c:v>3432420</c:v>
                </c:pt>
                <c:pt idx="2">
                  <c:v>1487722</c:v>
                </c:pt>
                <c:pt idx="3">
                  <c:v>3495241</c:v>
                </c:pt>
                <c:pt idx="4">
                  <c:v>640556</c:v>
                </c:pt>
                <c:pt idx="5">
                  <c:v>2047323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44-44D8-8282-A3D6CAD82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8025208"/>
        <c:axId val="1"/>
      </c:barChart>
      <c:catAx>
        <c:axId val="338025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3802520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/>
            </a:pPr>
            <a:r>
              <a:rPr lang="en-US" sz="1200" b="1" i="0" baseline="0">
                <a:effectLst/>
              </a:rPr>
              <a:t>Digitalización</a:t>
            </a:r>
            <a:endParaRPr lang="es-ES" sz="1200" b="1">
              <a:effectLst/>
            </a:endParaRPr>
          </a:p>
        </c:rich>
      </c:tx>
      <c:layout>
        <c:manualLayout>
          <c:xMode val="edge"/>
          <c:yMode val="edge"/>
          <c:x val="1.2095238095238095E-2"/>
          <c:y val="1.959876543209876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'3.2.1'!$C$47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\ &quot;€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'3.2.1'!$B$48:$B$52</c:f>
              <c:strCache>
                <c:ptCount val="5"/>
                <c:pt idx="0">
                  <c:v>Equipos de telefonía y fax</c:v>
                </c:pt>
                <c:pt idx="1">
                  <c:v>Servicios postales, de telefonía y fax</c:v>
                </c:pt>
                <c:pt idx="2">
                  <c:v>Equipos para la recepción, registro y reproducción de sonido e imagen</c:v>
                </c:pt>
                <c:pt idx="3">
                  <c:v>Equipos de procesamiento de la información</c:v>
                </c:pt>
                <c:pt idx="4">
                  <c:v>Soportes de imagen, sonido y datos</c:v>
                </c:pt>
              </c:strCache>
            </c:strRef>
          </c:cat>
          <c:val>
            <c:numRef>
              <c:f>'3.2.1'!$C$48:$C$52</c:f>
              <c:numCache>
                <c:formatCode>#,##0.00</c:formatCode>
                <c:ptCount val="5"/>
                <c:pt idx="0">
                  <c:v>68.28</c:v>
                </c:pt>
                <c:pt idx="1">
                  <c:v>799.37</c:v>
                </c:pt>
                <c:pt idx="2">
                  <c:v>48.1</c:v>
                </c:pt>
                <c:pt idx="3">
                  <c:v>77.849999999999994</c:v>
                </c:pt>
                <c:pt idx="4">
                  <c:v>37.97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9-4771-B8FB-7FC401711BD9}"/>
            </c:ext>
          </c:extLst>
        </c:ser>
        <c:ser>
          <c:idx val="1"/>
          <c:order val="1"/>
          <c:tx>
            <c:strRef>
              <c:f>'3.2.1'!$D$47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4.469122585725630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49-4771-B8FB-7FC401711BD9}"/>
                </c:ext>
              </c:extLst>
            </c:dLbl>
            <c:dLbl>
              <c:idx val="2"/>
              <c:layout>
                <c:manualLayout>
                  <c:x val="1.2885842847000149E-2"/>
                  <c:y val="-3.47598423334215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49-4771-B8FB-7FC401711BD9}"/>
                </c:ext>
              </c:extLst>
            </c:dLbl>
            <c:dLbl>
              <c:idx val="3"/>
              <c:layout>
                <c:manualLayout>
                  <c:x val="1.6107303558750067E-2"/>
                  <c:y val="-5.4622609381091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49-4771-B8FB-7FC401711BD9}"/>
                </c:ext>
              </c:extLst>
            </c:dLbl>
            <c:dLbl>
              <c:idx val="4"/>
              <c:layout>
                <c:manualLayout>
                  <c:x val="9.6643821352501106E-3"/>
                  <c:y val="-3.47598423334215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49-4771-B8FB-7FC401711BD9}"/>
                </c:ext>
              </c:extLst>
            </c:dLbl>
            <c:numFmt formatCode="#,##0\ &quot;€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'3.2.1'!$B$48:$B$52</c:f>
              <c:strCache>
                <c:ptCount val="5"/>
                <c:pt idx="0">
                  <c:v>Equipos de telefonía y fax</c:v>
                </c:pt>
                <c:pt idx="1">
                  <c:v>Servicios postales, de telefonía y fax</c:v>
                </c:pt>
                <c:pt idx="2">
                  <c:v>Equipos para la recepción, registro y reproducción de sonido e imagen</c:v>
                </c:pt>
                <c:pt idx="3">
                  <c:v>Equipos de procesamiento de la información</c:v>
                </c:pt>
                <c:pt idx="4">
                  <c:v>Soportes de imagen, sonido y datos</c:v>
                </c:pt>
              </c:strCache>
            </c:strRef>
          </c:cat>
          <c:val>
            <c:numRef>
              <c:f>'3.2.1'!$D$48:$D$52</c:f>
              <c:numCache>
                <c:formatCode>#,##0.00</c:formatCode>
                <c:ptCount val="5"/>
                <c:pt idx="0">
                  <c:v>95.7</c:v>
                </c:pt>
                <c:pt idx="1">
                  <c:v>982.65</c:v>
                </c:pt>
                <c:pt idx="2">
                  <c:v>56.53</c:v>
                </c:pt>
                <c:pt idx="3">
                  <c:v>78.569999999999993</c:v>
                </c:pt>
                <c:pt idx="4">
                  <c:v>40.31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B49-4771-B8FB-7FC401711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338022584"/>
        <c:axId val="1"/>
      </c:barChart>
      <c:catAx>
        <c:axId val="338022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3802258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200" b="1"/>
              <a:t>Transición energética y sostenibilidad</a:t>
            </a:r>
          </a:p>
        </c:rich>
      </c:tx>
      <c:layout>
        <c:manualLayout>
          <c:xMode val="edge"/>
          <c:yMode val="edge"/>
          <c:x val="1.2537191358024691E-2"/>
          <c:y val="2.3518518518518518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'3.2.1'!$C$47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1.4280858954309339E-2"/>
                  <c:y val="4.5691591666281302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25-4242-BB84-2D4A678249DD}"/>
                </c:ext>
              </c:extLst>
            </c:dLbl>
            <c:numFmt formatCode="_(\€* #,##0_);_(\€* \(#,##0\);_(\€* &quot;-&quot;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'3.2.1'!$B$108:$B$111</c:f>
              <c:strCache>
                <c:ptCount val="4"/>
                <c:pt idx="0">
                  <c:v>Suministro de agua</c:v>
                </c:pt>
                <c:pt idx="1">
                  <c:v>Electricidad</c:v>
                </c:pt>
                <c:pt idx="2">
                  <c:v>Gas</c:v>
                </c:pt>
                <c:pt idx="3">
                  <c:v>Combustibles líquidos</c:v>
                </c:pt>
              </c:strCache>
            </c:strRef>
          </c:cat>
          <c:val>
            <c:numRef>
              <c:f>'3.2.1'!$C$108:$C$111</c:f>
              <c:numCache>
                <c:formatCode>0.00</c:formatCode>
                <c:ptCount val="4"/>
                <c:pt idx="0">
                  <c:v>246.92</c:v>
                </c:pt>
                <c:pt idx="1">
                  <c:v>693.53</c:v>
                </c:pt>
                <c:pt idx="2">
                  <c:v>512.84</c:v>
                </c:pt>
                <c:pt idx="3">
                  <c:v>66.150000000000006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25-4242-BB84-2D4A678249DD}"/>
            </c:ext>
          </c:extLst>
        </c:ser>
        <c:ser>
          <c:idx val="1"/>
          <c:order val="1"/>
          <c:tx>
            <c:strRef>
              <c:f>'3.2.1'!$D$47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0166210877098516E-2"/>
                  <c:y val="-3.402265242741483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25-4242-BB84-2D4A678249DD}"/>
                </c:ext>
              </c:extLst>
            </c:dLbl>
            <c:dLbl>
              <c:idx val="2"/>
              <c:layout>
                <c:manualLayout>
                  <c:x val="1.0710644215732052E-2"/>
                  <c:y val="-4.984594854485158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25-4242-BB84-2D4A678249DD}"/>
                </c:ext>
              </c:extLst>
            </c:dLbl>
            <c:numFmt formatCode="_(\€* #,##0_);_(\€* \(#,##0\);_(\€* &quot;-&quot;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'3.2.1'!$B$108:$B$111</c:f>
              <c:strCache>
                <c:ptCount val="4"/>
                <c:pt idx="0">
                  <c:v>Suministro de agua</c:v>
                </c:pt>
                <c:pt idx="1">
                  <c:v>Electricidad</c:v>
                </c:pt>
                <c:pt idx="2">
                  <c:v>Gas</c:v>
                </c:pt>
                <c:pt idx="3">
                  <c:v>Combustibles líquidos</c:v>
                </c:pt>
              </c:strCache>
            </c:strRef>
          </c:cat>
          <c:val>
            <c:numRef>
              <c:f>'3.2.1'!$D$108:$D$111</c:f>
              <c:numCache>
                <c:formatCode>0.00</c:formatCode>
                <c:ptCount val="4"/>
                <c:pt idx="0">
                  <c:v>248.71</c:v>
                </c:pt>
                <c:pt idx="1">
                  <c:v>785.53</c:v>
                </c:pt>
                <c:pt idx="2">
                  <c:v>513.87</c:v>
                </c:pt>
                <c:pt idx="3">
                  <c:v>68.239999999999995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125-4242-BB84-2D4A67824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338018320"/>
        <c:axId val="1"/>
      </c:barChart>
      <c:catAx>
        <c:axId val="338018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3801832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200" b="1"/>
              <a:t>Medios de transporte</a:t>
            </a:r>
          </a:p>
        </c:rich>
      </c:tx>
      <c:layout>
        <c:manualLayout>
          <c:xMode val="edge"/>
          <c:yMode val="edge"/>
          <c:x val="1.7096984126984117E-2"/>
          <c:y val="2.4969135802469136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'3.2.1'!$C$47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\ &quot;€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'3.2.1'!$B$165:$B$169</c:f>
              <c:strCache>
                <c:ptCount val="5"/>
                <c:pt idx="0">
                  <c:v>Automóviles</c:v>
                </c:pt>
                <c:pt idx="1">
                  <c:v>Bicicletas</c:v>
                </c:pt>
                <c:pt idx="2">
                  <c:v>Transporte de pasajeros por ferrocarril</c:v>
                </c:pt>
                <c:pt idx="3">
                  <c:v>Transporte de pasajeros por carretera</c:v>
                </c:pt>
                <c:pt idx="4">
                  <c:v>Transporte aéreo de pasajeros</c:v>
                </c:pt>
              </c:strCache>
            </c:strRef>
          </c:cat>
          <c:val>
            <c:numRef>
              <c:f>'3.2.1'!$C$165:$C$169</c:f>
              <c:numCache>
                <c:formatCode>0.00</c:formatCode>
                <c:ptCount val="5"/>
                <c:pt idx="0">
                  <c:v>986.6</c:v>
                </c:pt>
                <c:pt idx="1">
                  <c:v>19.87</c:v>
                </c:pt>
                <c:pt idx="2">
                  <c:v>85.93</c:v>
                </c:pt>
                <c:pt idx="3">
                  <c:v>120.13</c:v>
                </c:pt>
                <c:pt idx="4">
                  <c:v>160.88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D1-4B47-A237-E5239FCF1EA7}"/>
            </c:ext>
          </c:extLst>
        </c:ser>
        <c:ser>
          <c:idx val="1"/>
          <c:order val="1"/>
          <c:tx>
            <c:strRef>
              <c:f>'3.2.1'!$D$47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5402842045188604E-2"/>
                  <c:y val="-3.41130604288499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D1-4B47-A237-E5239FCF1EA7}"/>
                </c:ext>
              </c:extLst>
            </c:dLbl>
            <c:dLbl>
              <c:idx val="1"/>
              <c:layout>
                <c:manualLayout>
                  <c:x val="1.3035962834162024E-2"/>
                  <c:y val="-2.92397660818713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D1-4B47-A237-E5239FCF1EA7}"/>
                </c:ext>
              </c:extLst>
            </c:dLbl>
            <c:dLbl>
              <c:idx val="2"/>
              <c:layout>
                <c:manualLayout>
                  <c:x val="1.6294953542702471E-2"/>
                  <c:y val="-4.38596491228071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D1-4B47-A237-E5239FCF1EA7}"/>
                </c:ext>
              </c:extLst>
            </c:dLbl>
            <c:dLbl>
              <c:idx val="3"/>
              <c:layout>
                <c:manualLayout>
                  <c:x val="2.2812934959783541E-2"/>
                  <c:y val="-4.3859649122807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D1-4B47-A237-E5239FCF1EA7}"/>
                </c:ext>
              </c:extLst>
            </c:dLbl>
            <c:dLbl>
              <c:idx val="4"/>
              <c:layout>
                <c:manualLayout>
                  <c:x val="6.5179814170811317E-3"/>
                  <c:y val="-1.94931773879142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D1-4B47-A237-E5239FCF1EA7}"/>
                </c:ext>
              </c:extLst>
            </c:dLbl>
            <c:numFmt formatCode="#,##0\ &quot;€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'3.2.1'!$B$165:$B$169</c:f>
              <c:strCache>
                <c:ptCount val="5"/>
                <c:pt idx="0">
                  <c:v>Automóviles</c:v>
                </c:pt>
                <c:pt idx="1">
                  <c:v>Bicicletas</c:v>
                </c:pt>
                <c:pt idx="2">
                  <c:v>Transporte de pasajeros por ferrocarril</c:v>
                </c:pt>
                <c:pt idx="3">
                  <c:v>Transporte de pasajeros por carretera</c:v>
                </c:pt>
                <c:pt idx="4">
                  <c:v>Transporte aéreo de pasajeros</c:v>
                </c:pt>
              </c:strCache>
            </c:strRef>
          </c:cat>
          <c:val>
            <c:numRef>
              <c:f>'3.2.1'!$D$165:$D$169</c:f>
              <c:numCache>
                <c:formatCode>0.00</c:formatCode>
                <c:ptCount val="5"/>
                <c:pt idx="0">
                  <c:v>962.38</c:v>
                </c:pt>
                <c:pt idx="1">
                  <c:v>19.28</c:v>
                </c:pt>
                <c:pt idx="2">
                  <c:v>143.82</c:v>
                </c:pt>
                <c:pt idx="3">
                  <c:v>177.64</c:v>
                </c:pt>
                <c:pt idx="4">
                  <c:v>235.52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2D1-4B47-A237-E5239FCF1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338019960"/>
        <c:axId val="1"/>
      </c:barChart>
      <c:catAx>
        <c:axId val="338019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3801996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200" b="1"/>
              <a:t>Servicios básicos</a:t>
            </a:r>
            <a:r>
              <a:rPr lang="es-ES" sz="1200" b="1" baseline="0"/>
              <a:t> y bienestar</a:t>
            </a:r>
            <a:endParaRPr lang="es-ES" sz="1200" b="1"/>
          </a:p>
        </c:rich>
      </c:tx>
      <c:layout>
        <c:manualLayout>
          <c:xMode val="edge"/>
          <c:yMode val="edge"/>
          <c:x val="1.4933796296296296E-2"/>
          <c:y val="1.7777777777777778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'3.2.1'!$C$47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3925881010495959E-17"/>
                  <c:y val="-2.66666666666667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34-4982-93FF-53F5C1047385}"/>
                </c:ext>
              </c:extLst>
            </c:dLbl>
            <c:numFmt formatCode="#,##0\ &quot;€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'3.2.1'!$B$230:$B$235</c:f>
              <c:strCache>
                <c:ptCount val="6"/>
                <c:pt idx="0">
                  <c:v>Protección Social</c:v>
                </c:pt>
                <c:pt idx="1">
                  <c:v>Enseñanza</c:v>
                </c:pt>
                <c:pt idx="2">
                  <c:v>Salud</c:v>
                </c:pt>
                <c:pt idx="3">
                  <c:v>Servicio doméstico y otros servicios para el hogar</c:v>
                </c:pt>
                <c:pt idx="4">
                  <c:v>Muebles y accesorios, alfombras y otros revestimientos de suelos</c:v>
                </c:pt>
                <c:pt idx="5">
                  <c:v>Otros servicios relacionados con la vivienda n.c.o.p.</c:v>
                </c:pt>
              </c:strCache>
            </c:strRef>
          </c:cat>
          <c:val>
            <c:numRef>
              <c:f>'3.2.1'!$C$230:$C$235</c:f>
              <c:numCache>
                <c:formatCode>#,##0.00</c:formatCode>
                <c:ptCount val="6"/>
                <c:pt idx="0" formatCode="0.00">
                  <c:v>60.4</c:v>
                </c:pt>
                <c:pt idx="1">
                  <c:v>673.34</c:v>
                </c:pt>
                <c:pt idx="2" formatCode="0.00">
                  <c:v>1033.3699999999999</c:v>
                </c:pt>
                <c:pt idx="3" formatCode="0.00">
                  <c:v>514.13</c:v>
                </c:pt>
                <c:pt idx="4" formatCode="0.00">
                  <c:v>190.61</c:v>
                </c:pt>
                <c:pt idx="5" formatCode="0.00">
                  <c:v>770.92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34-4982-93FF-53F5C1047385}"/>
            </c:ext>
          </c:extLst>
        </c:ser>
        <c:ser>
          <c:idx val="1"/>
          <c:order val="1"/>
          <c:tx>
            <c:strRef>
              <c:f>'3.2.1'!$D$47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1.8270883836022413E-2"/>
                  <c:y val="-3.55555555555555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34-4982-93FF-53F5C1047385}"/>
                </c:ext>
              </c:extLst>
            </c:dLbl>
            <c:dLbl>
              <c:idx val="5"/>
              <c:layout>
                <c:manualLayout>
                  <c:x val="1.8270883836022413E-2"/>
                  <c:y val="-4.000000000000004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34-4982-93FF-53F5C1047385}"/>
                </c:ext>
              </c:extLst>
            </c:dLbl>
            <c:numFmt formatCode="#,##0\ &quot;€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'3.2.1'!$B$230:$B$235</c:f>
              <c:strCache>
                <c:ptCount val="6"/>
                <c:pt idx="0">
                  <c:v>Protección Social</c:v>
                </c:pt>
                <c:pt idx="1">
                  <c:v>Enseñanza</c:v>
                </c:pt>
                <c:pt idx="2">
                  <c:v>Salud</c:v>
                </c:pt>
                <c:pt idx="3">
                  <c:v>Servicio doméstico y otros servicios para el hogar</c:v>
                </c:pt>
                <c:pt idx="4">
                  <c:v>Muebles y accesorios, alfombras y otros revestimientos de suelos</c:v>
                </c:pt>
                <c:pt idx="5">
                  <c:v>Otros servicios relacionados con la vivienda n.c.o.p.</c:v>
                </c:pt>
              </c:strCache>
            </c:strRef>
          </c:cat>
          <c:val>
            <c:numRef>
              <c:f>'3.2.1'!$D$230:$D$235</c:f>
              <c:numCache>
                <c:formatCode>#,##0.00</c:formatCode>
                <c:ptCount val="6"/>
                <c:pt idx="0" formatCode="0.00">
                  <c:v>40.35</c:v>
                </c:pt>
                <c:pt idx="1">
                  <c:v>827.07999999999993</c:v>
                </c:pt>
                <c:pt idx="2" formatCode="0.00">
                  <c:v>1197.46</c:v>
                </c:pt>
                <c:pt idx="3" formatCode="0.00">
                  <c:v>612.92999999999995</c:v>
                </c:pt>
                <c:pt idx="4" formatCode="0.00">
                  <c:v>217.91</c:v>
                </c:pt>
                <c:pt idx="5" formatCode="0.00">
                  <c:v>815.27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34-4982-93FF-53F5C1047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337516600"/>
        <c:axId val="1"/>
      </c:barChart>
      <c:catAx>
        <c:axId val="337516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3751660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'1.1.4'!$B$39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'1.1.4'!$C$38:$F$38</c:f>
              <c:numCache>
                <c:formatCode>General</c:formatCod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</c:numCache>
            </c:numRef>
          </c:cat>
          <c:val>
            <c:numRef>
              <c:f>'1.1.4'!$C$39:$F$39</c:f>
              <c:numCache>
                <c:formatCode>0.0%</c:formatCode>
                <c:ptCount val="4"/>
                <c:pt idx="0">
                  <c:v>3.5203990928050537E-2</c:v>
                </c:pt>
                <c:pt idx="1">
                  <c:v>3.5213543990271851E-2</c:v>
                </c:pt>
                <c:pt idx="2">
                  <c:v>3.9348161982638331E-2</c:v>
                </c:pt>
                <c:pt idx="3">
                  <c:v>2.992220084276773E-2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9D-47B3-A027-45A88FAC18E6}"/>
            </c:ext>
          </c:extLst>
        </c:ser>
        <c:ser>
          <c:idx val="1"/>
          <c:order val="1"/>
          <c:tx>
            <c:strRef>
              <c:f>'1.1.4'!$B$40</c:f>
              <c:strCache>
                <c:ptCount val="1"/>
                <c:pt idx="0">
                  <c:v>Total nacional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'1.1.4'!$C$38:$F$38</c:f>
              <c:numCache>
                <c:formatCode>General</c:formatCod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</c:numCache>
            </c:numRef>
          </c:cat>
          <c:val>
            <c:numRef>
              <c:f>'1.1.4'!$C$40:$F$40</c:f>
              <c:numCache>
                <c:formatCode>0.0%</c:formatCode>
                <c:ptCount val="4"/>
                <c:pt idx="0">
                  <c:v>1.2275890078786923E-2</c:v>
                </c:pt>
                <c:pt idx="1">
                  <c:v>1.1140084715937656E-2</c:v>
                </c:pt>
                <c:pt idx="2">
                  <c:v>1.3064553455698446E-2</c:v>
                </c:pt>
                <c:pt idx="3">
                  <c:v>1.1500253811160105E-2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9D-47B3-A027-45A88FAC1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267704"/>
        <c:axId val="1"/>
      </c:lineChart>
      <c:catAx>
        <c:axId val="338267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382677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es-ES" sz="1200" b="1">
                <a:latin typeface="Arial" panose="020B0604020202020204" pitchFamily="34" charset="0"/>
                <a:cs typeface="Arial" panose="020B0604020202020204" pitchFamily="34" charset="0"/>
              </a:rPr>
              <a:t>Servicios ligados a sectores estratégicos</a:t>
            </a:r>
          </a:p>
        </c:rich>
      </c:tx>
      <c:layout>
        <c:manualLayout>
          <c:xMode val="edge"/>
          <c:yMode val="edge"/>
          <c:x val="1.2697076023391813E-2"/>
          <c:y val="1.959876543209876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'3.2.1'!$C$290:$C$291</c:f>
              <c:strCache>
                <c:ptCount val="2"/>
                <c:pt idx="0">
                  <c:v>Comunidad de Madrid</c:v>
                </c:pt>
                <c:pt idx="1">
                  <c:v>2015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numFmt formatCode="#,##0\ &quot;€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'3.2.1'!$B$292:$B$295</c:f>
              <c:strCache>
                <c:ptCount val="4"/>
                <c:pt idx="0">
                  <c:v>Digitalización</c:v>
                </c:pt>
                <c:pt idx="1">
                  <c:v>Transición energética y sostenibilidad</c:v>
                </c:pt>
                <c:pt idx="2">
                  <c:v>Medios de transporte</c:v>
                </c:pt>
                <c:pt idx="3">
                  <c:v>Servicios básicos y bienestar</c:v>
                </c:pt>
              </c:strCache>
            </c:strRef>
          </c:cat>
          <c:val>
            <c:numRef>
              <c:f>'3.2.1'!$C$292:$C$295</c:f>
              <c:numCache>
                <c:formatCode>0.00</c:formatCode>
                <c:ptCount val="4"/>
                <c:pt idx="0">
                  <c:v>1031.57</c:v>
                </c:pt>
                <c:pt idx="1">
                  <c:v>1519.44</c:v>
                </c:pt>
                <c:pt idx="2">
                  <c:v>1373.4100000000003</c:v>
                </c:pt>
                <c:pt idx="3">
                  <c:v>3242.77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A2-46B6-91E6-7D51EC1703B8}"/>
            </c:ext>
          </c:extLst>
        </c:ser>
        <c:ser>
          <c:idx val="1"/>
          <c:order val="1"/>
          <c:tx>
            <c:strRef>
              <c:f>'3.2.1'!$D$290:$D$291</c:f>
              <c:strCache>
                <c:ptCount val="2"/>
                <c:pt idx="0">
                  <c:v>Comunidad de Madrid</c:v>
                </c:pt>
                <c:pt idx="1">
                  <c:v>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3.21476201359095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A2-46B6-91E6-7D51EC1703B8}"/>
                </c:ext>
              </c:extLst>
            </c:dLbl>
            <c:dLbl>
              <c:idx val="1"/>
              <c:layout>
                <c:manualLayout>
                  <c:x val="1.4743181327006232E-2"/>
                  <c:y val="-5.05176887850007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A2-46B6-91E6-7D51EC1703B8}"/>
                </c:ext>
              </c:extLst>
            </c:dLbl>
            <c:dLbl>
              <c:idx val="2"/>
              <c:layout>
                <c:manualLayout>
                  <c:x val="7.3715906635031386E-3"/>
                  <c:y val="-4.59251716227279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A2-46B6-91E6-7D51EC1703B8}"/>
                </c:ext>
              </c:extLst>
            </c:dLbl>
            <c:numFmt formatCode="#,##0\ &quot;€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'3.2.1'!$B$292:$B$295</c:f>
              <c:strCache>
                <c:ptCount val="4"/>
                <c:pt idx="0">
                  <c:v>Digitalización</c:v>
                </c:pt>
                <c:pt idx="1">
                  <c:v>Transición energética y sostenibilidad</c:v>
                </c:pt>
                <c:pt idx="2">
                  <c:v>Medios de transporte</c:v>
                </c:pt>
                <c:pt idx="3">
                  <c:v>Servicios básicos y bienestar</c:v>
                </c:pt>
              </c:strCache>
            </c:strRef>
          </c:cat>
          <c:val>
            <c:numRef>
              <c:f>'3.2.1'!$D$292:$D$295</c:f>
              <c:numCache>
                <c:formatCode>0.00</c:formatCode>
                <c:ptCount val="4"/>
                <c:pt idx="0">
                  <c:v>1253.7599999999998</c:v>
                </c:pt>
                <c:pt idx="1">
                  <c:v>1616.3500000000001</c:v>
                </c:pt>
                <c:pt idx="2">
                  <c:v>1538.6399999999999</c:v>
                </c:pt>
                <c:pt idx="3">
                  <c:v>3710.9999999999995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9A2-46B6-91E6-7D51EC1703B8}"/>
            </c:ext>
          </c:extLst>
        </c:ser>
        <c:ser>
          <c:idx val="2"/>
          <c:order val="2"/>
          <c:tx>
            <c:strRef>
              <c:f>'3.2.1'!$E$290:$E$291</c:f>
              <c:strCache>
                <c:ptCount val="2"/>
                <c:pt idx="0">
                  <c:v>España</c:v>
                </c:pt>
                <c:pt idx="1">
                  <c:v>2015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numFmt formatCode="_(\€* #,##0_);_(\€* \(#,##0\);_(\€* &quot;-&quot;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'3.2.1'!$B$292:$B$295</c:f>
              <c:strCache>
                <c:ptCount val="4"/>
                <c:pt idx="0">
                  <c:v>Digitalización</c:v>
                </c:pt>
                <c:pt idx="1">
                  <c:v>Transición energética y sostenibilidad</c:v>
                </c:pt>
                <c:pt idx="2">
                  <c:v>Medios de transporte</c:v>
                </c:pt>
                <c:pt idx="3">
                  <c:v>Servicios básicos y bienestar</c:v>
                </c:pt>
              </c:strCache>
            </c:strRef>
          </c:cat>
          <c:val>
            <c:numRef>
              <c:f>'3.2.1'!$E$292:$E$295</c:f>
              <c:numCache>
                <c:formatCode>0.00</c:formatCode>
                <c:ptCount val="4"/>
                <c:pt idx="0">
                  <c:v>950.1400000000001</c:v>
                </c:pt>
                <c:pt idx="1">
                  <c:v>1298.46</c:v>
                </c:pt>
                <c:pt idx="2">
                  <c:v>1060.49</c:v>
                </c:pt>
                <c:pt idx="3">
                  <c:v>2365.9800000000005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9A2-46B6-91E6-7D51EC1703B8}"/>
            </c:ext>
          </c:extLst>
        </c:ser>
        <c:ser>
          <c:idx val="3"/>
          <c:order val="3"/>
          <c:tx>
            <c:strRef>
              <c:f>'3.2.1'!$F$290:$F$291</c:f>
              <c:strCache>
                <c:ptCount val="2"/>
                <c:pt idx="0">
                  <c:v>España</c:v>
                </c:pt>
                <c:pt idx="1">
                  <c:v>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2.4571968878343794E-3"/>
                  <c:y val="-1.377755148681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A2-46B6-91E6-7D51EC1703B8}"/>
                </c:ext>
              </c:extLst>
            </c:dLbl>
            <c:dLbl>
              <c:idx val="1"/>
              <c:layout>
                <c:manualLayout>
                  <c:x val="1.1847530864197531E-2"/>
                  <c:y val="-2.43080246913580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A2-46B6-91E6-7D51EC1703B8}"/>
                </c:ext>
              </c:extLst>
            </c:dLbl>
            <c:numFmt formatCode="_(\€* #,##0_);_(\€* \(#,##0\);_(\€* &quot;-&quot;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'3.2.1'!$B$292:$B$295</c:f>
              <c:strCache>
                <c:ptCount val="4"/>
                <c:pt idx="0">
                  <c:v>Digitalización</c:v>
                </c:pt>
                <c:pt idx="1">
                  <c:v>Transición energética y sostenibilidad</c:v>
                </c:pt>
                <c:pt idx="2">
                  <c:v>Medios de transporte</c:v>
                </c:pt>
                <c:pt idx="3">
                  <c:v>Servicios básicos y bienestar</c:v>
                </c:pt>
              </c:strCache>
            </c:strRef>
          </c:cat>
          <c:val>
            <c:numRef>
              <c:f>'3.2.1'!$F$292:$F$295</c:f>
              <c:numCache>
                <c:formatCode>0.00</c:formatCode>
                <c:ptCount val="4"/>
                <c:pt idx="0">
                  <c:v>1102.8499999999999</c:v>
                </c:pt>
                <c:pt idx="1">
                  <c:v>1342.0099999999998</c:v>
                </c:pt>
                <c:pt idx="2">
                  <c:v>1581.88</c:v>
                </c:pt>
                <c:pt idx="3">
                  <c:v>2640.9599999999996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9A2-46B6-91E6-7D51EC170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337512664"/>
        <c:axId val="1"/>
      </c:barChart>
      <c:catAx>
        <c:axId val="337512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751266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/>
            </a:pPr>
            <a:r>
              <a:rPr lang="es-ES" sz="1200" b="1" i="0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Servicios ligados a sectores estratégicos</a:t>
            </a:r>
            <a:endParaRPr lang="es-ES" sz="1200" b="1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9.61884384526537E-3"/>
          <c:y val="2.35185057809070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'3.2.1'!$C$290:$C$291</c:f>
              <c:strCache>
                <c:ptCount val="2"/>
                <c:pt idx="0">
                  <c:v>Comunidad de Madrid</c:v>
                </c:pt>
                <c:pt idx="1">
                  <c:v>2015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'3.2.1'!$B$322:$B$325</c:f>
              <c:strCache>
                <c:ptCount val="4"/>
                <c:pt idx="0">
                  <c:v>Digitalización</c:v>
                </c:pt>
                <c:pt idx="1">
                  <c:v>Transición energética y sostenibilidad</c:v>
                </c:pt>
                <c:pt idx="2">
                  <c:v>Medios de transporte</c:v>
                </c:pt>
                <c:pt idx="3">
                  <c:v>Servicios básicos y bienestar</c:v>
                </c:pt>
              </c:strCache>
            </c:strRef>
          </c:cat>
          <c:val>
            <c:numRef>
              <c:f>'3.2.1'!$C$322:$C$325</c:f>
              <c:numCache>
                <c:formatCode>0.00</c:formatCode>
                <c:ptCount val="4"/>
                <c:pt idx="0">
                  <c:v>3.2659027431721457</c:v>
                </c:pt>
                <c:pt idx="1">
                  <c:v>4.810476520338403</c:v>
                </c:pt>
                <c:pt idx="2">
                  <c:v>4.3481523178262824</c:v>
                </c:pt>
                <c:pt idx="3">
                  <c:v>10.266459317812984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D7-41AF-93DF-E925BDF84683}"/>
            </c:ext>
          </c:extLst>
        </c:ser>
        <c:ser>
          <c:idx val="1"/>
          <c:order val="1"/>
          <c:tx>
            <c:strRef>
              <c:f>'3.2.1'!$D$290:$D$291</c:f>
              <c:strCache>
                <c:ptCount val="2"/>
                <c:pt idx="0">
                  <c:v>Comunidad de Madrid</c:v>
                </c:pt>
                <c:pt idx="1">
                  <c:v>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'3.2.1'!$B$322:$B$325</c:f>
              <c:strCache>
                <c:ptCount val="4"/>
                <c:pt idx="0">
                  <c:v>Digitalización</c:v>
                </c:pt>
                <c:pt idx="1">
                  <c:v>Transición energética y sostenibilidad</c:v>
                </c:pt>
                <c:pt idx="2">
                  <c:v>Medios de transporte</c:v>
                </c:pt>
                <c:pt idx="3">
                  <c:v>Servicios básicos y bienestar</c:v>
                </c:pt>
              </c:strCache>
            </c:strRef>
          </c:cat>
          <c:val>
            <c:numRef>
              <c:f>'3.2.1'!$D$322:$D$325</c:f>
              <c:numCache>
                <c:formatCode>0.00</c:formatCode>
                <c:ptCount val="4"/>
                <c:pt idx="0">
                  <c:v>3.5023097601017259</c:v>
                </c:pt>
                <c:pt idx="1">
                  <c:v>4.515185028028033</c:v>
                </c:pt>
                <c:pt idx="2">
                  <c:v>4.2981064073530177</c:v>
                </c:pt>
                <c:pt idx="3">
                  <c:v>10.366474859412889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D7-41AF-93DF-E925BDF84683}"/>
            </c:ext>
          </c:extLst>
        </c:ser>
        <c:ser>
          <c:idx val="2"/>
          <c:order val="2"/>
          <c:tx>
            <c:strRef>
              <c:f>'3.2.1'!$E$290:$E$291</c:f>
              <c:strCache>
                <c:ptCount val="2"/>
                <c:pt idx="0">
                  <c:v>España</c:v>
                </c:pt>
                <c:pt idx="1">
                  <c:v>2015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'3.2.1'!$B$322:$B$325</c:f>
              <c:strCache>
                <c:ptCount val="4"/>
                <c:pt idx="0">
                  <c:v>Digitalización</c:v>
                </c:pt>
                <c:pt idx="1">
                  <c:v>Transición energética y sostenibilidad</c:v>
                </c:pt>
                <c:pt idx="2">
                  <c:v>Medios de transporte</c:v>
                </c:pt>
                <c:pt idx="3">
                  <c:v>Servicios básicos y bienestar</c:v>
                </c:pt>
              </c:strCache>
            </c:strRef>
          </c:cat>
          <c:val>
            <c:numRef>
              <c:f>'3.2.1'!$E$322:$E$325</c:f>
              <c:numCache>
                <c:formatCode>0.00</c:formatCode>
                <c:ptCount val="4"/>
                <c:pt idx="0">
                  <c:v>3.4584450792486017</c:v>
                </c:pt>
                <c:pt idx="1">
                  <c:v>4.7263062260310473</c:v>
                </c:pt>
                <c:pt idx="2">
                  <c:v>3.860111585758256</c:v>
                </c:pt>
                <c:pt idx="3">
                  <c:v>8.6120065344060954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D7-41AF-93DF-E925BDF84683}"/>
            </c:ext>
          </c:extLst>
        </c:ser>
        <c:ser>
          <c:idx val="3"/>
          <c:order val="3"/>
          <c:tx>
            <c:strRef>
              <c:f>'3.2.1'!$F$290:$F$291</c:f>
              <c:strCache>
                <c:ptCount val="2"/>
                <c:pt idx="0">
                  <c:v>España</c:v>
                </c:pt>
                <c:pt idx="1">
                  <c:v>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'3.2.1'!$B$322:$B$325</c:f>
              <c:strCache>
                <c:ptCount val="4"/>
                <c:pt idx="0">
                  <c:v>Digitalización</c:v>
                </c:pt>
                <c:pt idx="1">
                  <c:v>Transición energética y sostenibilidad</c:v>
                </c:pt>
                <c:pt idx="2">
                  <c:v>Medios de transporte</c:v>
                </c:pt>
                <c:pt idx="3">
                  <c:v>Servicios básicos y bienestar</c:v>
                </c:pt>
              </c:strCache>
            </c:strRef>
          </c:cat>
          <c:val>
            <c:numRef>
              <c:f>'3.2.1'!$F$322:$F$325</c:f>
              <c:numCache>
                <c:formatCode>0.00</c:formatCode>
                <c:ptCount val="4"/>
                <c:pt idx="0">
                  <c:v>3.6466579108520518</c:v>
                </c:pt>
                <c:pt idx="1">
                  <c:v>4.4374587504579601</c:v>
                </c:pt>
                <c:pt idx="2">
                  <c:v>5.2306072593903474</c:v>
                </c:pt>
                <c:pt idx="3">
                  <c:v>8.7325363161298757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D7-41AF-93DF-E925BDF84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337513320"/>
        <c:axId val="1"/>
      </c:barChart>
      <c:catAx>
        <c:axId val="337513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3751332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sz="1200" b="0"/>
              <a:t>Digitalización</a:t>
            </a:r>
          </a:p>
        </c:rich>
      </c:tx>
      <c:layout>
        <c:manualLayout>
          <c:xMode val="edge"/>
          <c:yMode val="edge"/>
          <c:x val="1.8861428571428564E-2"/>
          <c:y val="2.3518518518518518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'3.2.1'!$C$47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'3.2.1'!$B$78:$B$82</c:f>
              <c:strCache>
                <c:ptCount val="5"/>
                <c:pt idx="0">
                  <c:v>Equipos de telefonía y fax</c:v>
                </c:pt>
                <c:pt idx="1">
                  <c:v>Servicios postales, de telefonía y fax</c:v>
                </c:pt>
                <c:pt idx="2">
                  <c:v>Equipos para la recepción, registro y reproducción de sonido e imagen</c:v>
                </c:pt>
                <c:pt idx="3">
                  <c:v>Equipos de procesamiento de la información</c:v>
                </c:pt>
                <c:pt idx="4">
                  <c:v>Soportes de imagen, sonido y datos</c:v>
                </c:pt>
              </c:strCache>
            </c:strRef>
          </c:cat>
          <c:val>
            <c:numRef>
              <c:f>'3.2.1'!$C$78:$C$82</c:f>
              <c:numCache>
                <c:formatCode>0.0</c:formatCode>
                <c:ptCount val="5"/>
                <c:pt idx="0">
                  <c:v>0.21617131101504902</c:v>
                </c:pt>
                <c:pt idx="1">
                  <c:v>2.530768319948737</c:v>
                </c:pt>
                <c:pt idx="2">
                  <c:v>0.1522823676014039</c:v>
                </c:pt>
                <c:pt idx="3">
                  <c:v>0.24646948685591047</c:v>
                </c:pt>
                <c:pt idx="4">
                  <c:v>0.12021125775104587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FB-4848-9208-26E4668233C4}"/>
            </c:ext>
          </c:extLst>
        </c:ser>
        <c:ser>
          <c:idx val="1"/>
          <c:order val="1"/>
          <c:tx>
            <c:strRef>
              <c:f>'3.2.1'!$D$47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'3.2.1'!$B$78:$B$82</c:f>
              <c:strCache>
                <c:ptCount val="5"/>
                <c:pt idx="0">
                  <c:v>Equipos de telefonía y fax</c:v>
                </c:pt>
                <c:pt idx="1">
                  <c:v>Servicios postales, de telefonía y fax</c:v>
                </c:pt>
                <c:pt idx="2">
                  <c:v>Equipos para la recepción, registro y reproducción de sonido e imagen</c:v>
                </c:pt>
                <c:pt idx="3">
                  <c:v>Equipos de procesamiento de la información</c:v>
                </c:pt>
                <c:pt idx="4">
                  <c:v>Soportes de imagen, sonido y datos</c:v>
                </c:pt>
              </c:strCache>
            </c:strRef>
          </c:cat>
          <c:val>
            <c:numRef>
              <c:f>'3.2.1'!$D$78:$D$82</c:f>
              <c:numCache>
                <c:formatCode>0.0</c:formatCode>
                <c:ptCount val="5"/>
                <c:pt idx="0">
                  <c:v>0.26733269847637126</c:v>
                </c:pt>
                <c:pt idx="1">
                  <c:v>2.7449788522236802</c:v>
                </c:pt>
                <c:pt idx="2">
                  <c:v>0.15791345292444375</c:v>
                </c:pt>
                <c:pt idx="3">
                  <c:v>0.21948098348263831</c:v>
                </c:pt>
                <c:pt idx="4">
                  <c:v>0.11260377299459273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FB-4848-9208-26E466823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337513976"/>
        <c:axId val="1"/>
      </c:barChart>
      <c:catAx>
        <c:axId val="337513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37513976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200" b="1" i="0" baseline="0">
                <a:effectLst/>
              </a:rPr>
              <a:t>Transición energética y sostenibilidad</a:t>
            </a:r>
            <a:endParaRPr lang="es-ES" sz="1200" b="1">
              <a:effectLst/>
            </a:endParaRPr>
          </a:p>
        </c:rich>
      </c:tx>
      <c:layout>
        <c:manualLayout>
          <c:xMode val="edge"/>
          <c:yMode val="edge"/>
          <c:x val="1.2010671688637786E-2"/>
          <c:y val="1.9598765432098767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'3.2.1'!$C$47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'3.2.1'!$B$137:$B$140</c:f>
              <c:strCache>
                <c:ptCount val="4"/>
                <c:pt idx="0">
                  <c:v>Suministro de agua</c:v>
                </c:pt>
                <c:pt idx="1">
                  <c:v>Electricidad</c:v>
                </c:pt>
                <c:pt idx="2">
                  <c:v>Gas</c:v>
                </c:pt>
                <c:pt idx="3">
                  <c:v>Combustibles líquidos</c:v>
                </c:pt>
              </c:strCache>
            </c:strRef>
          </c:cat>
          <c:val>
            <c:numRef>
              <c:f>'3.2.1'!$C$137:$C$140</c:f>
              <c:numCache>
                <c:formatCode>0.0</c:formatCode>
                <c:ptCount val="4"/>
                <c:pt idx="0">
                  <c:v>0.78173726004446265</c:v>
                </c:pt>
                <c:pt idx="1">
                  <c:v>2.1956837921538805</c:v>
                </c:pt>
                <c:pt idx="2">
                  <c:v>1.6236276382682739</c:v>
                </c:pt>
                <c:pt idx="3">
                  <c:v>0.20942782987178524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B6-410B-B1CF-766110608F30}"/>
            </c:ext>
          </c:extLst>
        </c:ser>
        <c:ser>
          <c:idx val="1"/>
          <c:order val="1"/>
          <c:tx>
            <c:strRef>
              <c:f>'3.2.1'!$D$47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'3.2.1'!$B$137:$B$140</c:f>
              <c:strCache>
                <c:ptCount val="4"/>
                <c:pt idx="0">
                  <c:v>Suministro de agua</c:v>
                </c:pt>
                <c:pt idx="1">
                  <c:v>Electricidad</c:v>
                </c:pt>
                <c:pt idx="2">
                  <c:v>Gas</c:v>
                </c:pt>
                <c:pt idx="3">
                  <c:v>Combustibles líquidos</c:v>
                </c:pt>
              </c:strCache>
            </c:strRef>
          </c:cat>
          <c:val>
            <c:numRef>
              <c:f>'3.2.1'!$D$137:$D$140</c:f>
              <c:numCache>
                <c:formatCode>0.0</c:formatCode>
                <c:ptCount val="4"/>
                <c:pt idx="0">
                  <c:v>0.69475773707479926</c:v>
                </c:pt>
                <c:pt idx="1">
                  <c:v>2.1943349491551087</c:v>
                </c:pt>
                <c:pt idx="2">
                  <c:v>1.435467646458233</c:v>
                </c:pt>
                <c:pt idx="3">
                  <c:v>0.19062469533989104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B6-410B-B1CF-766110608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337513648"/>
        <c:axId val="1"/>
      </c:barChart>
      <c:catAx>
        <c:axId val="33751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37513648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200" b="1" i="0" baseline="0">
                <a:effectLst/>
              </a:rPr>
              <a:t>Medios de transporte</a:t>
            </a:r>
            <a:endParaRPr lang="es-ES" sz="1200" b="1">
              <a:effectLst/>
            </a:endParaRPr>
          </a:p>
        </c:rich>
      </c:tx>
      <c:layout>
        <c:manualLayout>
          <c:xMode val="edge"/>
          <c:yMode val="edge"/>
          <c:x val="1.5764761904761893E-2"/>
          <c:y val="2.60287037037037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'3.2.1'!$C$47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'3.2.1'!$B$200:$B$204</c:f>
              <c:strCache>
                <c:ptCount val="5"/>
                <c:pt idx="0">
                  <c:v>Automóviles</c:v>
                </c:pt>
                <c:pt idx="1">
                  <c:v>Bicicletas</c:v>
                </c:pt>
                <c:pt idx="2">
                  <c:v>Transporte de pasajeros por ferrocarril</c:v>
                </c:pt>
                <c:pt idx="3">
                  <c:v>Transporte de pasajeros por carretera</c:v>
                </c:pt>
                <c:pt idx="4">
                  <c:v>Transporte aéreo de pasajeros</c:v>
                </c:pt>
              </c:strCache>
            </c:strRef>
          </c:cat>
          <c:val>
            <c:numRef>
              <c:f>'3.2.1'!$C$200:$C$204</c:f>
              <c:numCache>
                <c:formatCode>0.0</c:formatCode>
                <c:ptCount val="5"/>
                <c:pt idx="0">
                  <c:v>3.1235298103023927</c:v>
                </c:pt>
                <c:pt idx="1">
                  <c:v>6.290749780124523E-2</c:v>
                </c:pt>
                <c:pt idx="2">
                  <c:v>0.27205039185007562</c:v>
                </c:pt>
                <c:pt idx="3">
                  <c:v>0.38032600457290333</c:v>
                </c:pt>
                <c:pt idx="4">
                  <c:v>0.50933861329966446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87-4452-83D1-B59C83E68E37}"/>
            </c:ext>
          </c:extLst>
        </c:ser>
        <c:ser>
          <c:idx val="1"/>
          <c:order val="1"/>
          <c:tx>
            <c:strRef>
              <c:f>'3.2.1'!$D$47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'3.2.1'!$B$200:$B$204</c:f>
              <c:strCache>
                <c:ptCount val="5"/>
                <c:pt idx="0">
                  <c:v>Automóviles</c:v>
                </c:pt>
                <c:pt idx="1">
                  <c:v>Bicicletas</c:v>
                </c:pt>
                <c:pt idx="2">
                  <c:v>Transporte de pasajeros por ferrocarril</c:v>
                </c:pt>
                <c:pt idx="3">
                  <c:v>Transporte de pasajeros por carretera</c:v>
                </c:pt>
                <c:pt idx="4">
                  <c:v>Transporte aéreo de pasajeros</c:v>
                </c:pt>
              </c:strCache>
            </c:strRef>
          </c:cat>
          <c:val>
            <c:numRef>
              <c:f>'3.2.1'!$D$200:$D$204</c:f>
              <c:numCache>
                <c:formatCode>0.0</c:formatCode>
                <c:ptCount val="5"/>
                <c:pt idx="0">
                  <c:v>2.6883557195369923</c:v>
                </c:pt>
                <c:pt idx="1">
                  <c:v>5.3857622012794544E-2</c:v>
                </c:pt>
                <c:pt idx="2">
                  <c:v>0.40175327789834603</c:v>
                </c:pt>
                <c:pt idx="3">
                  <c:v>0.49622759203074807</c:v>
                </c:pt>
                <c:pt idx="4">
                  <c:v>0.65791219587413752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87-4452-83D1-B59C83E68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337524472"/>
        <c:axId val="1"/>
      </c:barChart>
      <c:catAx>
        <c:axId val="337524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37524472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200" b="1" i="0" baseline="0">
                <a:effectLst/>
              </a:rPr>
              <a:t>Servicios básicos y bienestar</a:t>
            </a:r>
            <a:endParaRPr lang="es-ES" sz="1200" b="1">
              <a:effectLst/>
            </a:endParaRPr>
          </a:p>
        </c:rich>
      </c:tx>
      <c:layout>
        <c:manualLayout>
          <c:xMode val="edge"/>
          <c:yMode val="edge"/>
          <c:x val="1.3719135802469137E-2"/>
          <c:y val="2.3518518518518518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'3.2.1'!$C$47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'3.2.1'!$B$261:$B$266</c:f>
              <c:strCache>
                <c:ptCount val="6"/>
                <c:pt idx="0">
                  <c:v>Protección Social</c:v>
                </c:pt>
                <c:pt idx="1">
                  <c:v>Enseñanza</c:v>
                </c:pt>
                <c:pt idx="2">
                  <c:v>Salud</c:v>
                </c:pt>
                <c:pt idx="3">
                  <c:v>Servicio doméstico y otros servicios para el hogar</c:v>
                </c:pt>
                <c:pt idx="4">
                  <c:v>Muebles y accesorios, alfombras y otros revestimientos de suelos</c:v>
                </c:pt>
                <c:pt idx="5">
                  <c:v>Otros servicios relacionados con la vivienda n.c.o.p.</c:v>
                </c:pt>
              </c:strCache>
            </c:strRef>
          </c:cat>
          <c:val>
            <c:numRef>
              <c:f>'3.2.1'!$C$261:$C$266</c:f>
              <c:numCache>
                <c:formatCode>0.0</c:formatCode>
                <c:ptCount val="6"/>
                <c:pt idx="0">
                  <c:v>0.19122359673856124</c:v>
                </c:pt>
                <c:pt idx="1">
                  <c:v>2.1317631892043516</c:v>
                </c:pt>
                <c:pt idx="2">
                  <c:v>3.2716014596312419</c:v>
                </c:pt>
                <c:pt idx="3">
                  <c:v>1.6277117183972929</c:v>
                </c:pt>
                <c:pt idx="4">
                  <c:v>0.60346241348240326</c:v>
                </c:pt>
                <c:pt idx="5">
                  <c:v>2.4406969403591332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D4-4D31-8417-9AAC50C2BBCD}"/>
            </c:ext>
          </c:extLst>
        </c:ser>
        <c:ser>
          <c:idx val="1"/>
          <c:order val="1"/>
          <c:tx>
            <c:strRef>
              <c:f>'3.2.1'!$D$47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'3.2.1'!$B$261:$B$266</c:f>
              <c:strCache>
                <c:ptCount val="6"/>
                <c:pt idx="0">
                  <c:v>Protección Social</c:v>
                </c:pt>
                <c:pt idx="1">
                  <c:v>Enseñanza</c:v>
                </c:pt>
                <c:pt idx="2">
                  <c:v>Salud</c:v>
                </c:pt>
                <c:pt idx="3">
                  <c:v>Servicio doméstico y otros servicios para el hogar</c:v>
                </c:pt>
                <c:pt idx="4">
                  <c:v>Muebles y accesorios, alfombras y otros revestimientos de suelos</c:v>
                </c:pt>
                <c:pt idx="5">
                  <c:v>Otros servicios relacionados con la vivienda n.c.o.p.</c:v>
                </c:pt>
              </c:strCache>
            </c:strRef>
          </c:cat>
          <c:val>
            <c:numRef>
              <c:f>'3.2.1'!$D$261:$D$266</c:f>
              <c:numCache>
                <c:formatCode>0.0</c:formatCode>
                <c:ptCount val="6"/>
                <c:pt idx="0">
                  <c:v>0.11271551079959853</c:v>
                </c:pt>
                <c:pt idx="1">
                  <c:v>2.3104025941048811</c:v>
                </c:pt>
                <c:pt idx="2">
                  <c:v>3.345038799556066</c:v>
                </c:pt>
                <c:pt idx="3">
                  <c:v>1.7121863205550911</c:v>
                </c:pt>
                <c:pt idx="4">
                  <c:v>0.60871962722033501</c:v>
                </c:pt>
                <c:pt idx="5">
                  <c:v>2.2774120071769195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D4-4D31-8417-9AAC50C2B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337522832"/>
        <c:axId val="1"/>
      </c:barChart>
      <c:catAx>
        <c:axId val="337522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37522832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900"/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'3.2.2'!$C$20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'3.2.2'!$B$21:$B$25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strCache>
            </c:strRef>
          </c:cat>
          <c:val>
            <c:numRef>
              <c:f>'3.2.2'!$C$21:$C$25</c:f>
              <c:numCache>
                <c:formatCode>0.00</c:formatCode>
                <c:ptCount val="5"/>
                <c:pt idx="0">
                  <c:v>60.4</c:v>
                </c:pt>
                <c:pt idx="1">
                  <c:v>51.81</c:v>
                </c:pt>
                <c:pt idx="2">
                  <c:v>62.93</c:v>
                </c:pt>
                <c:pt idx="3">
                  <c:v>24.19</c:v>
                </c:pt>
                <c:pt idx="4">
                  <c:v>40.35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5F-4B61-9959-8AB0C15B4212}"/>
            </c:ext>
          </c:extLst>
        </c:ser>
        <c:ser>
          <c:idx val="1"/>
          <c:order val="1"/>
          <c:tx>
            <c:strRef>
              <c:f>'3.2.2'!$D$20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'3.2.2'!$B$21:$B$25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strCache>
            </c:strRef>
          </c:cat>
          <c:val>
            <c:numRef>
              <c:f>'3.2.2'!$D$21:$D$25</c:f>
              <c:numCache>
                <c:formatCode>0.00</c:formatCode>
                <c:ptCount val="5"/>
                <c:pt idx="0">
                  <c:v>52.14</c:v>
                </c:pt>
                <c:pt idx="1">
                  <c:v>63.92</c:v>
                </c:pt>
                <c:pt idx="2">
                  <c:v>55.61</c:v>
                </c:pt>
                <c:pt idx="3">
                  <c:v>70.45</c:v>
                </c:pt>
                <c:pt idx="4">
                  <c:v>78.97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5F-4B61-9959-8AB0C15B4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492128"/>
        <c:axId val="1"/>
      </c:lineChart>
      <c:catAx>
        <c:axId val="329492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2949212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'3.2.3'!$C$25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'3.2.3'!$B$27:$B$32</c:f>
              <c:strCache>
                <c:ptCount val="6"/>
                <c:pt idx="0">
                  <c:v>Productos farmacéuticos </c:v>
                </c:pt>
                <c:pt idx="1">
                  <c:v>Otros productos médicos</c:v>
                </c:pt>
                <c:pt idx="2">
                  <c:v>Aparatos y equipos terapéuticos</c:v>
                </c:pt>
                <c:pt idx="3">
                  <c:v>Servicios médicos y hospitalarios</c:v>
                </c:pt>
                <c:pt idx="4">
                  <c:v>Servicios dentales</c:v>
                </c:pt>
                <c:pt idx="5">
                  <c:v>Servicios paramédicos</c:v>
                </c:pt>
              </c:strCache>
            </c:strRef>
          </c:cat>
          <c:val>
            <c:numRef>
              <c:f>'3.2.3'!$C$27:$C$32</c:f>
              <c:numCache>
                <c:formatCode>0.00</c:formatCode>
                <c:ptCount val="6"/>
                <c:pt idx="0">
                  <c:v>240.95</c:v>
                </c:pt>
                <c:pt idx="1">
                  <c:v>24.61</c:v>
                </c:pt>
                <c:pt idx="2">
                  <c:v>404.9</c:v>
                </c:pt>
                <c:pt idx="3">
                  <c:v>81.14</c:v>
                </c:pt>
                <c:pt idx="4">
                  <c:v>227.25</c:v>
                </c:pt>
                <c:pt idx="5">
                  <c:v>54.52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08-41A1-B205-316C7E607791}"/>
            </c:ext>
          </c:extLst>
        </c:ser>
        <c:ser>
          <c:idx val="1"/>
          <c:order val="1"/>
          <c:tx>
            <c:strRef>
              <c:f>'3.2.3'!$D$25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'3.2.3'!$B$27:$B$32</c:f>
              <c:strCache>
                <c:ptCount val="6"/>
                <c:pt idx="0">
                  <c:v>Productos farmacéuticos </c:v>
                </c:pt>
                <c:pt idx="1">
                  <c:v>Otros productos médicos</c:v>
                </c:pt>
                <c:pt idx="2">
                  <c:v>Aparatos y equipos terapéuticos</c:v>
                </c:pt>
                <c:pt idx="3">
                  <c:v>Servicios médicos y hospitalarios</c:v>
                </c:pt>
                <c:pt idx="4">
                  <c:v>Servicios dentales</c:v>
                </c:pt>
                <c:pt idx="5">
                  <c:v>Servicios paramédicos</c:v>
                </c:pt>
              </c:strCache>
            </c:strRef>
          </c:cat>
          <c:val>
            <c:numRef>
              <c:f>'3.2.3'!$D$27:$D$32</c:f>
              <c:numCache>
                <c:formatCode>0.00</c:formatCode>
                <c:ptCount val="6"/>
                <c:pt idx="0">
                  <c:v>336.12</c:v>
                </c:pt>
                <c:pt idx="1">
                  <c:v>14.42</c:v>
                </c:pt>
                <c:pt idx="2">
                  <c:v>449.49</c:v>
                </c:pt>
                <c:pt idx="3">
                  <c:v>87.95</c:v>
                </c:pt>
                <c:pt idx="4">
                  <c:v>196.12</c:v>
                </c:pt>
                <c:pt idx="5">
                  <c:v>113.37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08-41A1-B205-316C7E607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329491800"/>
        <c:axId val="1"/>
      </c:barChart>
      <c:catAx>
        <c:axId val="329491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2949180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'3.2.3'!$C$25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'3.2.3'!$B$56:$B$61</c:f>
              <c:strCache>
                <c:ptCount val="6"/>
                <c:pt idx="0">
                  <c:v>Productos farmacéuticos </c:v>
                </c:pt>
                <c:pt idx="1">
                  <c:v>Otros productos médicos</c:v>
                </c:pt>
                <c:pt idx="2">
                  <c:v>Aparatos y equipos terapéuticos</c:v>
                </c:pt>
                <c:pt idx="3">
                  <c:v>Servicios médicos y hospitalarios</c:v>
                </c:pt>
                <c:pt idx="4">
                  <c:v>Servicios dentales</c:v>
                </c:pt>
                <c:pt idx="5">
                  <c:v>Servicios paramédicos</c:v>
                </c:pt>
              </c:strCache>
            </c:strRef>
          </c:cat>
          <c:val>
            <c:numRef>
              <c:f>'3.2.3'!$C$56:$C$61</c:f>
              <c:numCache>
                <c:formatCode>0.00</c:formatCode>
                <c:ptCount val="6"/>
                <c:pt idx="0">
                  <c:v>214.42</c:v>
                </c:pt>
                <c:pt idx="1">
                  <c:v>12.75</c:v>
                </c:pt>
                <c:pt idx="2">
                  <c:v>382.41</c:v>
                </c:pt>
                <c:pt idx="3">
                  <c:v>113.41</c:v>
                </c:pt>
                <c:pt idx="4">
                  <c:v>200.26</c:v>
                </c:pt>
                <c:pt idx="5">
                  <c:v>48.73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DD-4856-8D1B-AC1EA5D3EF8F}"/>
            </c:ext>
          </c:extLst>
        </c:ser>
        <c:ser>
          <c:idx val="1"/>
          <c:order val="1"/>
          <c:tx>
            <c:strRef>
              <c:f>'3.2.3'!$D$25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'3.2.3'!$B$56:$B$61</c:f>
              <c:strCache>
                <c:ptCount val="6"/>
                <c:pt idx="0">
                  <c:v>Productos farmacéuticos </c:v>
                </c:pt>
                <c:pt idx="1">
                  <c:v>Otros productos médicos</c:v>
                </c:pt>
                <c:pt idx="2">
                  <c:v>Aparatos y equipos terapéuticos</c:v>
                </c:pt>
                <c:pt idx="3">
                  <c:v>Servicios médicos y hospitalarios</c:v>
                </c:pt>
                <c:pt idx="4">
                  <c:v>Servicios dentales</c:v>
                </c:pt>
                <c:pt idx="5">
                  <c:v>Servicios paramédicos</c:v>
                </c:pt>
              </c:strCache>
            </c:strRef>
          </c:cat>
          <c:val>
            <c:numRef>
              <c:f>'3.2.3'!$D$56:$D$61</c:f>
              <c:numCache>
                <c:formatCode>0.00</c:formatCode>
                <c:ptCount val="6"/>
                <c:pt idx="0">
                  <c:v>245.07</c:v>
                </c:pt>
                <c:pt idx="1">
                  <c:v>11.72</c:v>
                </c:pt>
                <c:pt idx="2">
                  <c:v>399.22</c:v>
                </c:pt>
                <c:pt idx="3">
                  <c:v>139.57</c:v>
                </c:pt>
                <c:pt idx="4">
                  <c:v>162.6</c:v>
                </c:pt>
                <c:pt idx="5">
                  <c:v>89.52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DD-4856-8D1B-AC1EA5D3E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329490816"/>
        <c:axId val="1"/>
      </c:barChart>
      <c:catAx>
        <c:axId val="32949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2949081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51750963561987"/>
          <c:y val="6.0861952516521753E-2"/>
          <c:w val="0.85591655286631585"/>
          <c:h val="0.5892123419425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'3.2.4'!$C$25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'3.2.4'!$B$27:$B$32</c:f>
              <c:strCache>
                <c:ptCount val="6"/>
                <c:pt idx="0">
                  <c:v>Enseñanza Infantil </c:v>
                </c:pt>
                <c:pt idx="1">
                  <c:v>Enseñanza Primaria </c:v>
                </c:pt>
                <c:pt idx="2">
                  <c:v>Enseñanza Secundaria Obligatoria </c:v>
                </c:pt>
                <c:pt idx="3">
                  <c:v>Bachillerato, FP G Medio, FP Básica, otras Enseñanzas Secundarias Prof. y Postsecundaria no superior</c:v>
                </c:pt>
                <c:pt idx="4">
                  <c:v>Enseñanza superior</c:v>
                </c:pt>
                <c:pt idx="5">
                  <c:v>Enseñanza no definida por nivel</c:v>
                </c:pt>
              </c:strCache>
            </c:strRef>
          </c:cat>
          <c:val>
            <c:numRef>
              <c:f>'3.2.4'!$C$27:$C$32</c:f>
              <c:numCache>
                <c:formatCode>0.00</c:formatCode>
                <c:ptCount val="6"/>
                <c:pt idx="0">
                  <c:v>149.55000000000001</c:v>
                </c:pt>
                <c:pt idx="1">
                  <c:v>108.61</c:v>
                </c:pt>
                <c:pt idx="2">
                  <c:v>67.88</c:v>
                </c:pt>
                <c:pt idx="3">
                  <c:v>43.19</c:v>
                </c:pt>
                <c:pt idx="4">
                  <c:v>268.24</c:v>
                </c:pt>
                <c:pt idx="5">
                  <c:v>35.869999999999997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24-4085-B660-90FBC43785A8}"/>
            </c:ext>
          </c:extLst>
        </c:ser>
        <c:ser>
          <c:idx val="1"/>
          <c:order val="1"/>
          <c:tx>
            <c:strRef>
              <c:f>'3.2.4'!$D$25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'3.2.4'!$B$27:$B$32</c:f>
              <c:strCache>
                <c:ptCount val="6"/>
                <c:pt idx="0">
                  <c:v>Enseñanza Infantil </c:v>
                </c:pt>
                <c:pt idx="1">
                  <c:v>Enseñanza Primaria </c:v>
                </c:pt>
                <c:pt idx="2">
                  <c:v>Enseñanza Secundaria Obligatoria </c:v>
                </c:pt>
                <c:pt idx="3">
                  <c:v>Bachillerato, FP G Medio, FP Básica, otras Enseñanzas Secundarias Prof. y Postsecundaria no superior</c:v>
                </c:pt>
                <c:pt idx="4">
                  <c:v>Enseñanza superior</c:v>
                </c:pt>
                <c:pt idx="5">
                  <c:v>Enseñanza no definida por nivel</c:v>
                </c:pt>
              </c:strCache>
            </c:strRef>
          </c:cat>
          <c:val>
            <c:numRef>
              <c:f>'3.2.4'!$D$27:$D$32</c:f>
              <c:numCache>
                <c:formatCode>0.00</c:formatCode>
                <c:ptCount val="6"/>
                <c:pt idx="0">
                  <c:v>151.25</c:v>
                </c:pt>
                <c:pt idx="1">
                  <c:v>125.13</c:v>
                </c:pt>
                <c:pt idx="2">
                  <c:v>78.959999999999994</c:v>
                </c:pt>
                <c:pt idx="3">
                  <c:v>96.1</c:v>
                </c:pt>
                <c:pt idx="4">
                  <c:v>331.84</c:v>
                </c:pt>
                <c:pt idx="5">
                  <c:v>43.8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24-4085-B660-90FBC4378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329484256"/>
        <c:axId val="1"/>
      </c:barChart>
      <c:catAx>
        <c:axId val="329484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2948425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42750798611111113"/>
          <c:y val="0.93380424836601306"/>
          <c:w val="0.15380329861111111"/>
          <c:h val="6.6195751633986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7284791648234979E-2"/>
          <c:y val="0.10603964960811434"/>
          <c:w val="0.93398861659146537"/>
          <c:h val="0.69142679779135496"/>
        </c:manualLayout>
      </c:layout>
      <c:lineChart>
        <c:grouping val="standard"/>
        <c:varyColors val="0"/>
        <c:ser>
          <c:idx val="0"/>
          <c:order val="0"/>
          <c:tx>
            <c:strRef>
              <c:f>'1.1.5'!$B$20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'1.1.5'!$C$19:$G$19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'1.1.5'!$C$20:$G$20</c:f>
              <c:numCache>
                <c:formatCode>General</c:formatCode>
                <c:ptCount val="5"/>
                <c:pt idx="0">
                  <c:v>71.400000000000006</c:v>
                </c:pt>
                <c:pt idx="1">
                  <c:v>78.099999999999994</c:v>
                </c:pt>
                <c:pt idx="2">
                  <c:v>75.099999999999994</c:v>
                </c:pt>
                <c:pt idx="3">
                  <c:v>79.7</c:v>
                </c:pt>
                <c:pt idx="4">
                  <c:v>82.7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6-49A0-87BA-2FC5E2C1A7C4}"/>
            </c:ext>
          </c:extLst>
        </c:ser>
        <c:ser>
          <c:idx val="1"/>
          <c:order val="1"/>
          <c:tx>
            <c:strRef>
              <c:f>'1.1.5'!$B$21</c:f>
              <c:strCache>
                <c:ptCount val="1"/>
                <c:pt idx="0">
                  <c:v>Total nacional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'1.1.5'!$C$19:$G$19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'1.1.5'!$C$21:$G$21</c:f>
              <c:numCache>
                <c:formatCode>General</c:formatCode>
                <c:ptCount val="5"/>
                <c:pt idx="0">
                  <c:v>68</c:v>
                </c:pt>
                <c:pt idx="1">
                  <c:v>75.099999999999994</c:v>
                </c:pt>
                <c:pt idx="2">
                  <c:v>77.099999999999994</c:v>
                </c:pt>
                <c:pt idx="3">
                  <c:v>76.7</c:v>
                </c:pt>
                <c:pt idx="4">
                  <c:v>80.599999999999994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6-49A0-87BA-2FC5E2C1A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0710296"/>
        <c:axId val="1"/>
      </c:lineChart>
      <c:catAx>
        <c:axId val="270710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27071029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997239736176904E-2"/>
          <c:y val="4.7548762287067059E-2"/>
          <c:w val="0.90019699567074396"/>
          <c:h val="0.612825896762904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'3.2.4'!$C$25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'3.2.4'!$B$56:$B$61</c:f>
              <c:strCache>
                <c:ptCount val="6"/>
                <c:pt idx="0">
                  <c:v>Enseñanza Infantil </c:v>
                </c:pt>
                <c:pt idx="1">
                  <c:v>Enseñanza Primaria </c:v>
                </c:pt>
                <c:pt idx="2">
                  <c:v>Enseñanza Secundaria Obligatoria </c:v>
                </c:pt>
                <c:pt idx="3">
                  <c:v>Bachillerato, FP G Medio, FP Básica, otras Enseñanzas Secundarias Prof. y Postsecundaria no superior</c:v>
                </c:pt>
                <c:pt idx="4">
                  <c:v>Enseñanza superior</c:v>
                </c:pt>
                <c:pt idx="5">
                  <c:v>Enseñanza no definida por nivel</c:v>
                </c:pt>
              </c:strCache>
            </c:strRef>
          </c:cat>
          <c:val>
            <c:numRef>
              <c:f>'3.2.4'!$C$56:$C$61</c:f>
              <c:numCache>
                <c:formatCode>0.00</c:formatCode>
                <c:ptCount val="6"/>
                <c:pt idx="0">
                  <c:v>81.2</c:v>
                </c:pt>
                <c:pt idx="1">
                  <c:v>53.67</c:v>
                </c:pt>
                <c:pt idx="2">
                  <c:v>30.84</c:v>
                </c:pt>
                <c:pt idx="3">
                  <c:v>33.729999999999997</c:v>
                </c:pt>
                <c:pt idx="4">
                  <c:v>174.41</c:v>
                </c:pt>
                <c:pt idx="5">
                  <c:v>33.56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00-48BE-911F-81F1F4F5C383}"/>
            </c:ext>
          </c:extLst>
        </c:ser>
        <c:ser>
          <c:idx val="1"/>
          <c:order val="1"/>
          <c:tx>
            <c:strRef>
              <c:f>'3.2.4'!$D$25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'3.2.4'!$B$56:$B$61</c:f>
              <c:strCache>
                <c:ptCount val="6"/>
                <c:pt idx="0">
                  <c:v>Enseñanza Infantil </c:v>
                </c:pt>
                <c:pt idx="1">
                  <c:v>Enseñanza Primaria </c:v>
                </c:pt>
                <c:pt idx="2">
                  <c:v>Enseñanza Secundaria Obligatoria </c:v>
                </c:pt>
                <c:pt idx="3">
                  <c:v>Bachillerato, FP G Medio, FP Básica, otras Enseñanzas Secundarias Prof. y Postsecundaria no superior</c:v>
                </c:pt>
                <c:pt idx="4">
                  <c:v>Enseñanza superior</c:v>
                </c:pt>
                <c:pt idx="5">
                  <c:v>Enseñanza no definida por nivel</c:v>
                </c:pt>
              </c:strCache>
            </c:strRef>
          </c:cat>
          <c:val>
            <c:numRef>
              <c:f>'3.2.4'!$D$56:$D$61</c:f>
              <c:numCache>
                <c:formatCode>0.00</c:formatCode>
                <c:ptCount val="6"/>
                <c:pt idx="0">
                  <c:v>79.260000000000005</c:v>
                </c:pt>
                <c:pt idx="1">
                  <c:v>68.040000000000006</c:v>
                </c:pt>
                <c:pt idx="2">
                  <c:v>55.71</c:v>
                </c:pt>
                <c:pt idx="3">
                  <c:v>46.92</c:v>
                </c:pt>
                <c:pt idx="4">
                  <c:v>190.88</c:v>
                </c:pt>
                <c:pt idx="5">
                  <c:v>39.78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00-48BE-911F-81F1F4F5C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329479008"/>
        <c:axId val="1"/>
      </c:barChart>
      <c:catAx>
        <c:axId val="329479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2947900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42309826388888888"/>
          <c:y val="0.93380424836601306"/>
          <c:w val="0.15380329861111111"/>
          <c:h val="6.619575163398693E-2"/>
        </c:manualLayout>
      </c:layout>
      <c:overlay val="0"/>
      <c:txPr>
        <a:bodyPr/>
        <a:lstStyle/>
        <a:p>
          <a:pPr>
            <a:defRPr sz="900" b="0">
              <a:solidFill>
                <a:schemeClr val="bg2">
                  <a:lumMod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'3.5.1'!$B$40</c:f>
              <c:strCache>
                <c:ptCount val="1"/>
                <c:pt idx="0">
                  <c:v>Abril 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-2.8097071621426693E-3"/>
                  <c:y val="-4.41102983219418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AD-4C29-AE58-8350B25608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'3.5.1'!$C$39:$E$39</c:f>
              <c:strCache>
                <c:ptCount val="3"/>
                <c:pt idx="0">
                  <c:v>Suspensión Empleo</c:v>
                </c:pt>
                <c:pt idx="1">
                  <c:v>Desempleo Parcial</c:v>
                </c:pt>
                <c:pt idx="2">
                  <c:v> Total</c:v>
                </c:pt>
              </c:strCache>
            </c:strRef>
          </c:cat>
          <c:val>
            <c:numRef>
              <c:f>'3.5.1'!$C$40:$E$40</c:f>
              <c:numCache>
                <c:formatCode>#,##0</c:formatCode>
                <c:ptCount val="3"/>
                <c:pt idx="0">
                  <c:v>2106030</c:v>
                </c:pt>
                <c:pt idx="1">
                  <c:v>207990</c:v>
                </c:pt>
                <c:pt idx="2">
                  <c:v>2314020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AD-4C29-AE58-8350B25608AF}"/>
            </c:ext>
          </c:extLst>
        </c:ser>
        <c:ser>
          <c:idx val="1"/>
          <c:order val="1"/>
          <c:tx>
            <c:strRef>
              <c:f>'3.5.1'!$B$41</c:f>
              <c:strCache>
                <c:ptCount val="1"/>
                <c:pt idx="0">
                  <c:v>Agosto 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'3.5.1'!$C$39:$E$39</c:f>
              <c:strCache>
                <c:ptCount val="3"/>
                <c:pt idx="0">
                  <c:v>Suspensión Empleo</c:v>
                </c:pt>
                <c:pt idx="1">
                  <c:v>Desempleo Parcial</c:v>
                </c:pt>
                <c:pt idx="2">
                  <c:v> Total</c:v>
                </c:pt>
              </c:strCache>
            </c:strRef>
          </c:cat>
          <c:val>
            <c:numRef>
              <c:f>'3.5.1'!$C$41:$E$41</c:f>
              <c:numCache>
                <c:formatCode>#,##0</c:formatCode>
                <c:ptCount val="3"/>
                <c:pt idx="0">
                  <c:v>688906</c:v>
                </c:pt>
                <c:pt idx="1">
                  <c:v>182312</c:v>
                </c:pt>
                <c:pt idx="2">
                  <c:v>871218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AD-4C29-AE58-8350B2560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329487208"/>
        <c:axId val="1"/>
      </c:barChart>
      <c:catAx>
        <c:axId val="329487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2948720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'3.5.1'!$B$62</c:f>
              <c:strCache>
                <c:ptCount val="1"/>
                <c:pt idx="0">
                  <c:v>Abril 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8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'3.5.1'!$C$39:$E$39</c:f>
              <c:strCache>
                <c:ptCount val="3"/>
                <c:pt idx="0">
                  <c:v>Suspensión Empleo</c:v>
                </c:pt>
                <c:pt idx="1">
                  <c:v>Desempleo Parcial</c:v>
                </c:pt>
                <c:pt idx="2">
                  <c:v> Total</c:v>
                </c:pt>
              </c:strCache>
            </c:strRef>
          </c:cat>
          <c:val>
            <c:numRef>
              <c:f>'3.5.1'!$C$62:$E$62</c:f>
              <c:numCache>
                <c:formatCode>#,##0</c:formatCode>
                <c:ptCount val="3"/>
                <c:pt idx="0">
                  <c:v>328281</c:v>
                </c:pt>
                <c:pt idx="1">
                  <c:v>44098</c:v>
                </c:pt>
                <c:pt idx="2">
                  <c:v>372379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6C-4A68-828E-165C2F24347D}"/>
            </c:ext>
          </c:extLst>
        </c:ser>
        <c:ser>
          <c:idx val="1"/>
          <c:order val="1"/>
          <c:tx>
            <c:strRef>
              <c:f>'3.5.1'!$B$63</c:f>
              <c:strCache>
                <c:ptCount val="1"/>
                <c:pt idx="0">
                  <c:v>Agosto 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8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'3.5.1'!$C$39:$E$39</c:f>
              <c:strCache>
                <c:ptCount val="3"/>
                <c:pt idx="0">
                  <c:v>Suspensión Empleo</c:v>
                </c:pt>
                <c:pt idx="1">
                  <c:v>Desempleo Parcial</c:v>
                </c:pt>
                <c:pt idx="2">
                  <c:v> Total</c:v>
                </c:pt>
              </c:strCache>
            </c:strRef>
          </c:cat>
          <c:val>
            <c:numRef>
              <c:f>'3.5.1'!$C$63:$E$63</c:f>
              <c:numCache>
                <c:formatCode>#,##0</c:formatCode>
                <c:ptCount val="3"/>
                <c:pt idx="0">
                  <c:v>119052</c:v>
                </c:pt>
                <c:pt idx="1">
                  <c:v>40148</c:v>
                </c:pt>
                <c:pt idx="2">
                  <c:v>159200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6C-4A68-828E-165C2F243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342435792"/>
        <c:axId val="1"/>
      </c:barChart>
      <c:catAx>
        <c:axId val="34243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3424357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200" b="1"/>
              <a:t>España</a:t>
            </a:r>
          </a:p>
        </c:rich>
      </c:tx>
      <c:layout>
        <c:manualLayout>
          <c:xMode val="edge"/>
          <c:yMode val="edge"/>
          <c:x val="2.0360714285714301E-2"/>
          <c:y val="2.7136752136752137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'3.5.2'!$B$88</c:f>
              <c:strCache>
                <c:ptCount val="1"/>
                <c:pt idx="0">
                  <c:v>Marzo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'3.5.2'!$C$87:$H$87</c:f>
              <c:strCache>
                <c:ptCount val="6"/>
                <c:pt idx="0">
                  <c:v>TOTAL</c:v>
                </c:pt>
                <c:pt idx="1">
                  <c:v>Prestación Contributiva</c:v>
                </c:pt>
                <c:pt idx="2">
                  <c:v>Subsidio por Desempleo</c:v>
                </c:pt>
                <c:pt idx="3">
                  <c:v>Renta Agraria</c:v>
                </c:pt>
                <c:pt idx="4">
                  <c:v>Subsidio Agrario</c:v>
                </c:pt>
                <c:pt idx="5">
                  <c:v>Renta Activa de Inserción</c:v>
                </c:pt>
              </c:strCache>
            </c:strRef>
          </c:cat>
          <c:val>
            <c:numRef>
              <c:f>'3.5.2'!$C$88:$H$88</c:f>
              <c:numCache>
                <c:formatCode>#,##0</c:formatCode>
                <c:ptCount val="6"/>
                <c:pt idx="0">
                  <c:v>2109487</c:v>
                </c:pt>
                <c:pt idx="1">
                  <c:v>974051</c:v>
                </c:pt>
                <c:pt idx="2">
                  <c:v>832407</c:v>
                </c:pt>
                <c:pt idx="3">
                  <c:v>76602</c:v>
                </c:pt>
                <c:pt idx="4">
                  <c:v>96963</c:v>
                </c:pt>
                <c:pt idx="5">
                  <c:v>129453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82-4EB2-8258-754C8DB77E00}"/>
            </c:ext>
          </c:extLst>
        </c:ser>
        <c:ser>
          <c:idx val="1"/>
          <c:order val="1"/>
          <c:tx>
            <c:strRef>
              <c:f>'3.5.2'!$B$89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'3.5.2'!$C$87:$H$87</c:f>
              <c:strCache>
                <c:ptCount val="6"/>
                <c:pt idx="0">
                  <c:v>TOTAL</c:v>
                </c:pt>
                <c:pt idx="1">
                  <c:v>Prestación Contributiva</c:v>
                </c:pt>
                <c:pt idx="2">
                  <c:v>Subsidio por Desempleo</c:v>
                </c:pt>
                <c:pt idx="3">
                  <c:v>Renta Agraria</c:v>
                </c:pt>
                <c:pt idx="4">
                  <c:v>Subsidio Agrario</c:v>
                </c:pt>
                <c:pt idx="5">
                  <c:v>Renta Activa de Inserción</c:v>
                </c:pt>
              </c:strCache>
            </c:strRef>
          </c:cat>
          <c:val>
            <c:numRef>
              <c:f>'3.5.2'!$C$89:$H$89</c:f>
              <c:numCache>
                <c:formatCode>#,##0</c:formatCode>
                <c:ptCount val="6"/>
                <c:pt idx="0">
                  <c:v>2942301</c:v>
                </c:pt>
                <c:pt idx="1">
                  <c:v>1823988</c:v>
                </c:pt>
                <c:pt idx="2">
                  <c:v>810222</c:v>
                </c:pt>
                <c:pt idx="3">
                  <c:v>85260</c:v>
                </c:pt>
                <c:pt idx="4">
                  <c:v>98044</c:v>
                </c:pt>
                <c:pt idx="5">
                  <c:v>124779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82-4EB2-8258-754C8DB77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342432840"/>
        <c:axId val="1"/>
      </c:barChart>
      <c:catAx>
        <c:axId val="342432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24328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en-US" sz="1200" b="1"/>
              <a:t>Comunidad de Madrid</a:t>
            </a:r>
          </a:p>
        </c:rich>
      </c:tx>
      <c:layout>
        <c:manualLayout>
          <c:xMode val="edge"/>
          <c:yMode val="edge"/>
          <c:x val="1.3553978361531266E-2"/>
          <c:y val="1.901264490592109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'3.5.2'!$B$93</c:f>
              <c:strCache>
                <c:ptCount val="1"/>
                <c:pt idx="0">
                  <c:v>Marzo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'3.5.2'!$C$92:$F$92</c:f>
              <c:strCache>
                <c:ptCount val="4"/>
                <c:pt idx="0">
                  <c:v>TOTAL</c:v>
                </c:pt>
                <c:pt idx="1">
                  <c:v>Prestación Contributiva</c:v>
                </c:pt>
                <c:pt idx="2">
                  <c:v>Subsidio por Desempleo</c:v>
                </c:pt>
                <c:pt idx="3">
                  <c:v>Renta Activa de Inserción</c:v>
                </c:pt>
              </c:strCache>
            </c:strRef>
          </c:cat>
          <c:val>
            <c:numRef>
              <c:f>'3.5.2'!$C$93:$F$93</c:f>
              <c:numCache>
                <c:formatCode>#,##0</c:formatCode>
                <c:ptCount val="4"/>
                <c:pt idx="0">
                  <c:v>190308</c:v>
                </c:pt>
                <c:pt idx="1">
                  <c:v>113625</c:v>
                </c:pt>
                <c:pt idx="2">
                  <c:v>67300</c:v>
                </c:pt>
                <c:pt idx="3">
                  <c:v>9383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05-464D-B6F9-5A6B1085E913}"/>
            </c:ext>
          </c:extLst>
        </c:ser>
        <c:ser>
          <c:idx val="1"/>
          <c:order val="1"/>
          <c:tx>
            <c:strRef>
              <c:f>'3.5.2'!$B$94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'3.5.2'!$C$92:$F$92</c:f>
              <c:strCache>
                <c:ptCount val="4"/>
                <c:pt idx="0">
                  <c:v>TOTAL</c:v>
                </c:pt>
                <c:pt idx="1">
                  <c:v>Prestación Contributiva</c:v>
                </c:pt>
                <c:pt idx="2">
                  <c:v>Subsidio por Desempleo</c:v>
                </c:pt>
                <c:pt idx="3">
                  <c:v>Renta Activa de Inserción</c:v>
                </c:pt>
              </c:strCache>
            </c:strRef>
          </c:cat>
          <c:val>
            <c:numRef>
              <c:f>'3.5.2'!$C$94:$F$94</c:f>
              <c:numCache>
                <c:formatCode>#,##0</c:formatCode>
                <c:ptCount val="4"/>
                <c:pt idx="0">
                  <c:v>369480</c:v>
                </c:pt>
                <c:pt idx="1">
                  <c:v>287284</c:v>
                </c:pt>
                <c:pt idx="2">
                  <c:v>73235</c:v>
                </c:pt>
                <c:pt idx="3">
                  <c:v>8961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E05-464D-B6F9-5A6B1085E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342430216"/>
        <c:axId val="1"/>
      </c:barChart>
      <c:catAx>
        <c:axId val="342430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243021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200" b="1"/>
              <a:t>Comunidad de Madrid</a:t>
            </a:r>
          </a:p>
        </c:rich>
      </c:tx>
      <c:layout>
        <c:manualLayout>
          <c:xMode val="edge"/>
          <c:yMode val="edge"/>
          <c:x val="1.3820255869460415E-2"/>
          <c:y val="2.517450690673499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'3.5.2'!$B$122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'3.5.2'!$C$121:$D$121</c:f>
              <c:strCache>
                <c:ptCount val="2"/>
                <c:pt idx="0">
                  <c:v>Marzo</c:v>
                </c:pt>
                <c:pt idx="1">
                  <c:v>Agosto</c:v>
                </c:pt>
              </c:strCache>
            </c:strRef>
          </c:cat>
          <c:val>
            <c:numRef>
              <c:f>'3.5.2'!$C$122:$D$122</c:f>
              <c:numCache>
                <c:formatCode>#,##0</c:formatCode>
                <c:ptCount val="2"/>
                <c:pt idx="0">
                  <c:v>89011</c:v>
                </c:pt>
                <c:pt idx="1">
                  <c:v>170399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A2-4148-8683-213058FAF91E}"/>
            </c:ext>
          </c:extLst>
        </c:ser>
        <c:ser>
          <c:idx val="1"/>
          <c:order val="1"/>
          <c:tx>
            <c:strRef>
              <c:f>'3.5.2'!$B$123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'3.5.2'!$C$121:$D$121</c:f>
              <c:strCache>
                <c:ptCount val="2"/>
                <c:pt idx="0">
                  <c:v>Marzo</c:v>
                </c:pt>
                <c:pt idx="1">
                  <c:v>Agosto</c:v>
                </c:pt>
              </c:strCache>
            </c:strRef>
          </c:cat>
          <c:val>
            <c:numRef>
              <c:f>'3.5.2'!$C$123:$D$123</c:f>
              <c:numCache>
                <c:formatCode>#,##0</c:formatCode>
                <c:ptCount val="2"/>
                <c:pt idx="0">
                  <c:v>101297</c:v>
                </c:pt>
                <c:pt idx="1">
                  <c:v>199081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A2-4148-8683-213058FAF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42438416"/>
        <c:axId val="1"/>
      </c:barChart>
      <c:catAx>
        <c:axId val="34243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243841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200" b="1"/>
              <a:t>España</a:t>
            </a:r>
          </a:p>
        </c:rich>
      </c:tx>
      <c:layout>
        <c:manualLayout>
          <c:xMode val="edge"/>
          <c:yMode val="edge"/>
          <c:x val="1.5535587217305843E-2"/>
          <c:y val="3.1187239262196687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'3.5.2'!$B$117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'3.5.2'!$C$121:$D$121</c:f>
              <c:strCache>
                <c:ptCount val="2"/>
                <c:pt idx="0">
                  <c:v>Marzo</c:v>
                </c:pt>
                <c:pt idx="1">
                  <c:v>Agosto</c:v>
                </c:pt>
              </c:strCache>
            </c:strRef>
          </c:cat>
          <c:val>
            <c:numRef>
              <c:f>'3.5.2'!$C$117:$D$117</c:f>
              <c:numCache>
                <c:formatCode>#,##0</c:formatCode>
                <c:ptCount val="2"/>
                <c:pt idx="0">
                  <c:v>997922</c:v>
                </c:pt>
                <c:pt idx="1">
                  <c:v>1359569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9B-41D9-8268-089F07BDA238}"/>
            </c:ext>
          </c:extLst>
        </c:ser>
        <c:ser>
          <c:idx val="1"/>
          <c:order val="1"/>
          <c:tx>
            <c:strRef>
              <c:f>'3.5.2'!$B$118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'3.5.2'!$C$121:$D$121</c:f>
              <c:strCache>
                <c:ptCount val="2"/>
                <c:pt idx="0">
                  <c:v>Marzo</c:v>
                </c:pt>
                <c:pt idx="1">
                  <c:v>Agosto</c:v>
                </c:pt>
              </c:strCache>
            </c:strRef>
          </c:cat>
          <c:val>
            <c:numRef>
              <c:f>'3.5.2'!$C$118:$D$118</c:f>
              <c:numCache>
                <c:formatCode>#,##0</c:formatCode>
                <c:ptCount val="2"/>
                <c:pt idx="0">
                  <c:v>1111565</c:v>
                </c:pt>
                <c:pt idx="1">
                  <c:v>1582732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9B-41D9-8268-089F07BDA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42433496"/>
        <c:axId val="1"/>
      </c:barChart>
      <c:catAx>
        <c:axId val="342433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243349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'3.5.3'!$B$50</c:f>
              <c:strCache>
                <c:ptCount val="1"/>
                <c:pt idx="0">
                  <c:v>Solicitudes presentadas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'3.5.3'!$C$49:$H$49</c:f>
              <c:strCach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 (1T)</c:v>
                </c:pt>
              </c:strCache>
            </c:strRef>
          </c:cat>
          <c:val>
            <c:numRef>
              <c:f>'3.5.3'!$C$50:$H$50</c:f>
              <c:numCache>
                <c:formatCode>#,##0</c:formatCode>
                <c:ptCount val="6"/>
                <c:pt idx="0">
                  <c:v>810</c:v>
                </c:pt>
                <c:pt idx="1">
                  <c:v>687</c:v>
                </c:pt>
                <c:pt idx="2">
                  <c:v>675</c:v>
                </c:pt>
                <c:pt idx="3">
                  <c:v>543</c:v>
                </c:pt>
                <c:pt idx="4">
                  <c:v>664</c:v>
                </c:pt>
                <c:pt idx="5">
                  <c:v>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9C-413A-A931-2CC2855C000C}"/>
            </c:ext>
          </c:extLst>
        </c:ser>
        <c:ser>
          <c:idx val="1"/>
          <c:order val="1"/>
          <c:tx>
            <c:strRef>
              <c:f>'3.5.3'!$B$51</c:f>
              <c:strCache>
                <c:ptCount val="1"/>
                <c:pt idx="0">
                  <c:v>Solicitudes resueltas favorablemente primera instancia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'3.5.3'!$C$49:$H$49</c:f>
              <c:strCach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 (1T)</c:v>
                </c:pt>
              </c:strCache>
            </c:strRef>
          </c:cat>
          <c:val>
            <c:numRef>
              <c:f>'3.5.3'!$C$51:$H$51</c:f>
              <c:numCache>
                <c:formatCode>#,##0</c:formatCode>
                <c:ptCount val="6"/>
                <c:pt idx="0">
                  <c:v>288</c:v>
                </c:pt>
                <c:pt idx="1">
                  <c:v>296</c:v>
                </c:pt>
                <c:pt idx="2">
                  <c:v>336</c:v>
                </c:pt>
                <c:pt idx="3">
                  <c:v>247</c:v>
                </c:pt>
                <c:pt idx="4">
                  <c:v>207</c:v>
                </c:pt>
                <c:pt idx="5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9C-413A-A931-2CC2855C0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342449568"/>
        <c:axId val="1"/>
      </c:barChart>
      <c:catAx>
        <c:axId val="34244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24495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'3.5.3'!$B$73</c:f>
              <c:strCache>
                <c:ptCount val="1"/>
                <c:pt idx="0">
                  <c:v>Solicitudes presentadas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'3.5.3'!$C$49:$H$49</c:f>
              <c:strCach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 (1T)</c:v>
                </c:pt>
              </c:strCache>
            </c:strRef>
          </c:cat>
          <c:val>
            <c:numRef>
              <c:f>'3.5.3'!$C$73:$H$73</c:f>
              <c:numCache>
                <c:formatCode>#,##0</c:formatCode>
                <c:ptCount val="6"/>
                <c:pt idx="0">
                  <c:v>6700</c:v>
                </c:pt>
                <c:pt idx="1">
                  <c:v>4705</c:v>
                </c:pt>
                <c:pt idx="2">
                  <c:v>3995</c:v>
                </c:pt>
                <c:pt idx="3">
                  <c:v>3669</c:v>
                </c:pt>
                <c:pt idx="4">
                  <c:v>3942</c:v>
                </c:pt>
                <c:pt idx="5">
                  <c:v>3459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DC-4441-A901-D448A230472F}"/>
            </c:ext>
          </c:extLst>
        </c:ser>
        <c:ser>
          <c:idx val="1"/>
          <c:order val="1"/>
          <c:tx>
            <c:strRef>
              <c:f>'3.5.3'!$B$74</c:f>
              <c:strCache>
                <c:ptCount val="1"/>
                <c:pt idx="0">
                  <c:v>Solicitudes resueltas favorablemente primera instancia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'3.5.3'!$C$49:$H$49</c:f>
              <c:strCach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 (1T)</c:v>
                </c:pt>
              </c:strCache>
            </c:strRef>
          </c:cat>
          <c:val>
            <c:numRef>
              <c:f>'3.5.3'!$C$74:$H$74</c:f>
              <c:numCache>
                <c:formatCode>#,##0</c:formatCode>
                <c:ptCount val="6"/>
                <c:pt idx="0">
                  <c:v>3112</c:v>
                </c:pt>
                <c:pt idx="1">
                  <c:v>2027</c:v>
                </c:pt>
                <c:pt idx="2">
                  <c:v>1812</c:v>
                </c:pt>
                <c:pt idx="3">
                  <c:v>1877</c:v>
                </c:pt>
                <c:pt idx="4">
                  <c:v>1359</c:v>
                </c:pt>
                <c:pt idx="5">
                  <c:v>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DC-4441-A901-D448A2304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342440056"/>
        <c:axId val="1"/>
      </c:barChart>
      <c:catAx>
        <c:axId val="342440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244005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'3.5.5'!$C$13</c:f>
              <c:strCache>
                <c:ptCount val="1"/>
                <c:pt idx="0">
                  <c:v>Total RMI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'3.5.5'!$B$14:$B$23</c:f>
              <c:strCache>
                <c:ptCount val="10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</c:strCache>
            </c:strRef>
          </c:cat>
          <c:val>
            <c:numRef>
              <c:f>'3.5.5'!$C$14:$C$23</c:f>
              <c:numCache>
                <c:formatCode>#,##0</c:formatCode>
                <c:ptCount val="10"/>
                <c:pt idx="0">
                  <c:v>22373</c:v>
                </c:pt>
                <c:pt idx="1">
                  <c:v>22146</c:v>
                </c:pt>
                <c:pt idx="2">
                  <c:v>21994</c:v>
                </c:pt>
                <c:pt idx="3">
                  <c:v>21981</c:v>
                </c:pt>
                <c:pt idx="4">
                  <c:v>22240</c:v>
                </c:pt>
                <c:pt idx="5">
                  <c:v>22493</c:v>
                </c:pt>
                <c:pt idx="6">
                  <c:v>19040</c:v>
                </c:pt>
                <c:pt idx="7">
                  <c:v>18472</c:v>
                </c:pt>
                <c:pt idx="8">
                  <c:v>18032</c:v>
                </c:pt>
                <c:pt idx="9">
                  <c:v>17939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02-4232-8CAD-BC7D77DB26DE}"/>
            </c:ext>
          </c:extLst>
        </c:ser>
        <c:ser>
          <c:idx val="1"/>
          <c:order val="1"/>
          <c:tx>
            <c:strRef>
              <c:f>'3.5.5'!$F$12</c:f>
              <c:strCache>
                <c:ptCount val="1"/>
                <c:pt idx="0">
                  <c:v>Extinciones de RMI por IMV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6"/>
              <c:layout>
                <c:manualLayout>
                  <c:x val="2.5555555555555557E-3"/>
                  <c:y val="-3.24072916666666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02-4232-8CAD-BC7D77DB26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'3.5.5'!$B$14:$B$23</c:f>
              <c:strCache>
                <c:ptCount val="10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</c:strCache>
            </c:strRef>
          </c:cat>
          <c:val>
            <c:numRef>
              <c:f>'3.5.5'!$F$14:$F$23</c:f>
              <c:numCache>
                <c:formatCode>#,##0</c:formatCode>
                <c:ptCount val="10"/>
                <c:pt idx="6">
                  <c:v>3139</c:v>
                </c:pt>
                <c:pt idx="7">
                  <c:v>95</c:v>
                </c:pt>
                <c:pt idx="8">
                  <c:v>92</c:v>
                </c:pt>
                <c:pt idx="9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02-4232-8CAD-BC7D77DB2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342446616"/>
        <c:axId val="1"/>
      </c:barChart>
      <c:catAx>
        <c:axId val="342446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244661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8.xml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65.xml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67.xml"/><Relationship Id="rId1" Type="http://schemas.openxmlformats.org/officeDocument/2006/relationships/chart" Target="../charts/chart166.xml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68.xml"/></Relationships>
</file>

<file path=xl/drawings/_rels/drawing10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69.xml"/></Relationships>
</file>

<file path=xl/drawings/_rels/drawing10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70.xml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72.xml"/><Relationship Id="rId1" Type="http://schemas.openxmlformats.org/officeDocument/2006/relationships/chart" Target="../charts/chart171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73.xml"/></Relationships>
</file>

<file path=xl/drawings/_rels/drawing10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7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9.xml"/></Relationships>
</file>

<file path=xl/drawings/_rels/drawing1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75.xml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8.xml"/><Relationship Id="rId2" Type="http://schemas.openxmlformats.org/officeDocument/2006/relationships/chart" Target="../charts/chart177.xml"/><Relationship Id="rId1" Type="http://schemas.openxmlformats.org/officeDocument/2006/relationships/chart" Target="../charts/chart176.xml"/><Relationship Id="rId4" Type="http://schemas.openxmlformats.org/officeDocument/2006/relationships/image" Target="../media/image2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1.xml"/><Relationship Id="rId2" Type="http://schemas.openxmlformats.org/officeDocument/2006/relationships/chart" Target="../charts/chart180.xml"/><Relationship Id="rId1" Type="http://schemas.openxmlformats.org/officeDocument/2006/relationships/chart" Target="../charts/chart179.xml"/><Relationship Id="rId5" Type="http://schemas.openxmlformats.org/officeDocument/2006/relationships/image" Target="../media/image2.png"/><Relationship Id="rId4" Type="http://schemas.openxmlformats.org/officeDocument/2006/relationships/chart" Target="../charts/chart182.xml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5.xml"/><Relationship Id="rId7" Type="http://schemas.openxmlformats.org/officeDocument/2006/relationships/image" Target="../media/image2.png"/><Relationship Id="rId2" Type="http://schemas.openxmlformats.org/officeDocument/2006/relationships/chart" Target="../charts/chart184.xml"/><Relationship Id="rId1" Type="http://schemas.openxmlformats.org/officeDocument/2006/relationships/chart" Target="../charts/chart183.xml"/><Relationship Id="rId6" Type="http://schemas.openxmlformats.org/officeDocument/2006/relationships/chart" Target="../charts/chart188.xml"/><Relationship Id="rId5" Type="http://schemas.openxmlformats.org/officeDocument/2006/relationships/chart" Target="../charts/chart187.xml"/><Relationship Id="rId4" Type="http://schemas.openxmlformats.org/officeDocument/2006/relationships/chart" Target="../charts/chart186.xml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5" Type="http://schemas.openxmlformats.org/officeDocument/2006/relationships/image" Target="../media/image2.png"/><Relationship Id="rId4" Type="http://schemas.openxmlformats.org/officeDocument/2006/relationships/chart" Target="../charts/chart1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4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5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0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1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5" Type="http://schemas.openxmlformats.org/officeDocument/2006/relationships/image" Target="../media/image2.png"/><Relationship Id="rId4" Type="http://schemas.openxmlformats.org/officeDocument/2006/relationships/chart" Target="../charts/chart30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40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4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46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47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48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51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52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53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5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55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8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2.png"/><Relationship Id="rId4" Type="http://schemas.openxmlformats.org/officeDocument/2006/relationships/image" Target="../media/image4.jp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1.xml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4" Type="http://schemas.openxmlformats.org/officeDocument/2006/relationships/image" Target="../media/image2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2.png"/><Relationship Id="rId4" Type="http://schemas.openxmlformats.org/officeDocument/2006/relationships/chart" Target="../charts/chart65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4" Type="http://schemas.openxmlformats.org/officeDocument/2006/relationships/image" Target="../media/image2.pn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68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69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71.xml"/><Relationship Id="rId1" Type="http://schemas.openxmlformats.org/officeDocument/2006/relationships/chart" Target="../charts/chart70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73.xml"/><Relationship Id="rId1" Type="http://schemas.openxmlformats.org/officeDocument/2006/relationships/chart" Target="../charts/chart7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75.xml"/><Relationship Id="rId1" Type="http://schemas.openxmlformats.org/officeDocument/2006/relationships/chart" Target="../charts/chart74.xml"/></Relationships>
</file>

<file path=xl/drawings/_rels/drawing5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3.xml"/><Relationship Id="rId3" Type="http://schemas.openxmlformats.org/officeDocument/2006/relationships/chart" Target="../charts/chart78.xml"/><Relationship Id="rId7" Type="http://schemas.openxmlformats.org/officeDocument/2006/relationships/chart" Target="../charts/chart82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Relationship Id="rId6" Type="http://schemas.openxmlformats.org/officeDocument/2006/relationships/chart" Target="../charts/chart81.xml"/><Relationship Id="rId11" Type="http://schemas.openxmlformats.org/officeDocument/2006/relationships/image" Target="../media/image2.png"/><Relationship Id="rId5" Type="http://schemas.openxmlformats.org/officeDocument/2006/relationships/chart" Target="../charts/chart80.xml"/><Relationship Id="rId10" Type="http://schemas.openxmlformats.org/officeDocument/2006/relationships/chart" Target="../charts/chart85.xml"/><Relationship Id="rId4" Type="http://schemas.openxmlformats.org/officeDocument/2006/relationships/chart" Target="../charts/chart79.xml"/><Relationship Id="rId9" Type="http://schemas.openxmlformats.org/officeDocument/2006/relationships/chart" Target="../charts/chart84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86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88.xml"/><Relationship Id="rId1" Type="http://schemas.openxmlformats.org/officeDocument/2006/relationships/chart" Target="../charts/chart87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90.xml"/><Relationship Id="rId1" Type="http://schemas.openxmlformats.org/officeDocument/2006/relationships/chart" Target="../charts/chart89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5.xml"/><Relationship Id="rId2" Type="http://schemas.openxmlformats.org/officeDocument/2006/relationships/chart" Target="../charts/chart94.xml"/><Relationship Id="rId1" Type="http://schemas.openxmlformats.org/officeDocument/2006/relationships/chart" Target="../charts/chart93.xml"/><Relationship Id="rId5" Type="http://schemas.openxmlformats.org/officeDocument/2006/relationships/image" Target="../media/image2.png"/><Relationship Id="rId4" Type="http://schemas.openxmlformats.org/officeDocument/2006/relationships/chart" Target="../charts/chart96.xml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98.xml"/><Relationship Id="rId1" Type="http://schemas.openxmlformats.org/officeDocument/2006/relationships/chart" Target="../charts/chart97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99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2.xml"/><Relationship Id="rId2" Type="http://schemas.openxmlformats.org/officeDocument/2006/relationships/chart" Target="../charts/chart101.xml"/><Relationship Id="rId1" Type="http://schemas.openxmlformats.org/officeDocument/2006/relationships/chart" Target="../charts/chart100.xml"/><Relationship Id="rId4" Type="http://schemas.openxmlformats.org/officeDocument/2006/relationships/image" Target="../media/image2.pn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5.xml"/><Relationship Id="rId7" Type="http://schemas.openxmlformats.org/officeDocument/2006/relationships/image" Target="../media/image2.png"/><Relationship Id="rId2" Type="http://schemas.openxmlformats.org/officeDocument/2006/relationships/chart" Target="../charts/chart104.xml"/><Relationship Id="rId1" Type="http://schemas.openxmlformats.org/officeDocument/2006/relationships/chart" Target="../charts/chart103.xml"/><Relationship Id="rId6" Type="http://schemas.openxmlformats.org/officeDocument/2006/relationships/chart" Target="../charts/chart108.xml"/><Relationship Id="rId5" Type="http://schemas.openxmlformats.org/officeDocument/2006/relationships/chart" Target="../charts/chart107.xml"/><Relationship Id="rId4" Type="http://schemas.openxmlformats.org/officeDocument/2006/relationships/chart" Target="../charts/chart106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1.xml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Relationship Id="rId4" Type="http://schemas.openxmlformats.org/officeDocument/2006/relationships/image" Target="../media/image2.png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12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2.png"/><Relationship Id="rId4" Type="http://schemas.openxmlformats.org/officeDocument/2006/relationships/chart" Target="../charts/chart4.xml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0.xml"/><Relationship Id="rId3" Type="http://schemas.openxmlformats.org/officeDocument/2006/relationships/chart" Target="../charts/chart115.xml"/><Relationship Id="rId7" Type="http://schemas.openxmlformats.org/officeDocument/2006/relationships/chart" Target="../charts/chart119.xml"/><Relationship Id="rId2" Type="http://schemas.openxmlformats.org/officeDocument/2006/relationships/chart" Target="../charts/chart114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11" Type="http://schemas.openxmlformats.org/officeDocument/2006/relationships/image" Target="../media/image2.png"/><Relationship Id="rId5" Type="http://schemas.openxmlformats.org/officeDocument/2006/relationships/chart" Target="../charts/chart117.xml"/><Relationship Id="rId10" Type="http://schemas.openxmlformats.org/officeDocument/2006/relationships/chart" Target="../charts/chart122.xml"/><Relationship Id="rId4" Type="http://schemas.openxmlformats.org/officeDocument/2006/relationships/chart" Target="../charts/chart116.xml"/><Relationship Id="rId9" Type="http://schemas.openxmlformats.org/officeDocument/2006/relationships/chart" Target="../charts/chart121.xm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23.xml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24.xm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26.xml"/><Relationship Id="rId1" Type="http://schemas.openxmlformats.org/officeDocument/2006/relationships/chart" Target="../charts/chart125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28.xml"/><Relationship Id="rId1" Type="http://schemas.openxmlformats.org/officeDocument/2006/relationships/chart" Target="../charts/chart127.xml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30.xml"/><Relationship Id="rId1" Type="http://schemas.openxmlformats.org/officeDocument/2006/relationships/chart" Target="../charts/chart129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32.xml"/><Relationship Id="rId1" Type="http://schemas.openxmlformats.org/officeDocument/2006/relationships/chart" Target="../charts/chart131.xml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34.xml"/><Relationship Id="rId1" Type="http://schemas.openxmlformats.org/officeDocument/2006/relationships/chart" Target="../charts/chart133.xml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35.xml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3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37.xml"/></Relationships>
</file>

<file path=xl/drawings/_rels/drawing8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5.xml"/><Relationship Id="rId3" Type="http://schemas.openxmlformats.org/officeDocument/2006/relationships/chart" Target="../charts/chart140.xml"/><Relationship Id="rId7" Type="http://schemas.openxmlformats.org/officeDocument/2006/relationships/chart" Target="../charts/chart144.xml"/><Relationship Id="rId2" Type="http://schemas.openxmlformats.org/officeDocument/2006/relationships/chart" Target="../charts/chart139.xml"/><Relationship Id="rId1" Type="http://schemas.openxmlformats.org/officeDocument/2006/relationships/chart" Target="../charts/chart138.xml"/><Relationship Id="rId6" Type="http://schemas.openxmlformats.org/officeDocument/2006/relationships/chart" Target="../charts/chart143.xml"/><Relationship Id="rId5" Type="http://schemas.openxmlformats.org/officeDocument/2006/relationships/chart" Target="../charts/chart142.xml"/><Relationship Id="rId4" Type="http://schemas.openxmlformats.org/officeDocument/2006/relationships/chart" Target="../charts/chart141.xml"/><Relationship Id="rId9" Type="http://schemas.openxmlformats.org/officeDocument/2006/relationships/image" Target="../media/image2.pn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9.png"/><Relationship Id="rId1" Type="http://schemas.openxmlformats.org/officeDocument/2006/relationships/chart" Target="../charts/chart146.xml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chart" Target="../charts/chart148.xml"/><Relationship Id="rId1" Type="http://schemas.openxmlformats.org/officeDocument/2006/relationships/chart" Target="../charts/chart147.xml"/><Relationship Id="rId4" Type="http://schemas.openxmlformats.org/officeDocument/2006/relationships/image" Target="../media/image2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50.xml"/><Relationship Id="rId1" Type="http://schemas.openxmlformats.org/officeDocument/2006/relationships/chart" Target="../charts/chart149.xml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52.xml"/><Relationship Id="rId1" Type="http://schemas.openxmlformats.org/officeDocument/2006/relationships/chart" Target="../charts/chart151.xml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1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54.xml"/><Relationship Id="rId1" Type="http://schemas.openxmlformats.org/officeDocument/2006/relationships/chart" Target="../charts/chart153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55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chart" Target="../charts/chart7.xml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56.xml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57.xml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59.xml"/><Relationship Id="rId1" Type="http://schemas.openxmlformats.org/officeDocument/2006/relationships/chart" Target="../charts/chart158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60.xml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61.xml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62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63.xml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6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11044</xdr:colOff>
      <xdr:row>0</xdr:row>
      <xdr:rowOff>38653</xdr:rowOff>
    </xdr:from>
    <xdr:to>
      <xdr:col>1</xdr:col>
      <xdr:colOff>1703044</xdr:colOff>
      <xdr:row>3</xdr:row>
      <xdr:rowOff>89623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044" y="38653"/>
          <a:ext cx="1692000" cy="58105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40</xdr:row>
      <xdr:rowOff>104775</xdr:rowOff>
    </xdr:from>
    <xdr:to>
      <xdr:col>3</xdr:col>
      <xdr:colOff>1319150</xdr:colOff>
      <xdr:row>59</xdr:row>
      <xdr:rowOff>148525</xdr:rowOff>
    </xdr:to>
    <xdr:graphicFrame macro="">
      <xdr:nvGraphicFramePr>
        <xdr:cNvPr id="1024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44450</xdr:rowOff>
    </xdr:from>
    <xdr:to>
      <xdr:col>1</xdr:col>
      <xdr:colOff>1692000</xdr:colOff>
      <xdr:row>3</xdr:row>
      <xdr:rowOff>54007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44450"/>
          <a:ext cx="1692000" cy="581057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3174</xdr:colOff>
      <xdr:row>27</xdr:row>
      <xdr:rowOff>123824</xdr:rowOff>
    </xdr:from>
    <xdr:to>
      <xdr:col>2</xdr:col>
      <xdr:colOff>456524</xdr:colOff>
      <xdr:row>47</xdr:row>
      <xdr:rowOff>8824</xdr:rowOff>
    </xdr:to>
    <xdr:graphicFrame macro="">
      <xdr:nvGraphicFramePr>
        <xdr:cNvPr id="9625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31750</xdr:rowOff>
    </xdr:from>
    <xdr:to>
      <xdr:col>1</xdr:col>
      <xdr:colOff>1692000</xdr:colOff>
      <xdr:row>3</xdr:row>
      <xdr:rowOff>41307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31750"/>
          <a:ext cx="1692000" cy="581057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98425</xdr:colOff>
      <xdr:row>44</xdr:row>
      <xdr:rowOff>119061</xdr:rowOff>
    </xdr:from>
    <xdr:to>
      <xdr:col>4</xdr:col>
      <xdr:colOff>484375</xdr:colOff>
      <xdr:row>65</xdr:row>
      <xdr:rowOff>25311</xdr:rowOff>
    </xdr:to>
    <xdr:graphicFrame macro="">
      <xdr:nvGraphicFramePr>
        <xdr:cNvPr id="9728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660400</xdr:colOff>
      <xdr:row>44</xdr:row>
      <xdr:rowOff>119061</xdr:rowOff>
    </xdr:from>
    <xdr:to>
      <xdr:col>8</xdr:col>
      <xdr:colOff>576450</xdr:colOff>
      <xdr:row>65</xdr:row>
      <xdr:rowOff>25311</xdr:rowOff>
    </xdr:to>
    <xdr:graphicFrame macro="">
      <xdr:nvGraphicFramePr>
        <xdr:cNvPr id="9728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0</xdr:row>
      <xdr:rowOff>38100</xdr:rowOff>
    </xdr:from>
    <xdr:to>
      <xdr:col>1</xdr:col>
      <xdr:colOff>1692000</xdr:colOff>
      <xdr:row>3</xdr:row>
      <xdr:rowOff>47657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38100"/>
          <a:ext cx="1692000" cy="581057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31750</xdr:rowOff>
    </xdr:from>
    <xdr:to>
      <xdr:col>1</xdr:col>
      <xdr:colOff>1692000</xdr:colOff>
      <xdr:row>3</xdr:row>
      <xdr:rowOff>41307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31750"/>
          <a:ext cx="1692000" cy="581057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</xdr:colOff>
      <xdr:row>29</xdr:row>
      <xdr:rowOff>107949</xdr:rowOff>
    </xdr:from>
    <xdr:to>
      <xdr:col>2</xdr:col>
      <xdr:colOff>462874</xdr:colOff>
      <xdr:row>48</xdr:row>
      <xdr:rowOff>151699</xdr:rowOff>
    </xdr:to>
    <xdr:graphicFrame macro="">
      <xdr:nvGraphicFramePr>
        <xdr:cNvPr id="9932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57150</xdr:rowOff>
    </xdr:from>
    <xdr:to>
      <xdr:col>1</xdr:col>
      <xdr:colOff>1692000</xdr:colOff>
      <xdr:row>3</xdr:row>
      <xdr:rowOff>66707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57150"/>
          <a:ext cx="1692000" cy="581057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120649</xdr:colOff>
      <xdr:row>30</xdr:row>
      <xdr:rowOff>142875</xdr:rowOff>
    </xdr:from>
    <xdr:to>
      <xdr:col>2</xdr:col>
      <xdr:colOff>806999</xdr:colOff>
      <xdr:row>51</xdr:row>
      <xdr:rowOff>49125</xdr:rowOff>
    </xdr:to>
    <xdr:graphicFrame macro="">
      <xdr:nvGraphicFramePr>
        <xdr:cNvPr id="10035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38100</xdr:rowOff>
    </xdr:from>
    <xdr:to>
      <xdr:col>1</xdr:col>
      <xdr:colOff>1692000</xdr:colOff>
      <xdr:row>3</xdr:row>
      <xdr:rowOff>47657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38100"/>
          <a:ext cx="1692000" cy="581057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22224</xdr:colOff>
      <xdr:row>27</xdr:row>
      <xdr:rowOff>111124</xdr:rowOff>
    </xdr:from>
    <xdr:to>
      <xdr:col>2</xdr:col>
      <xdr:colOff>835574</xdr:colOff>
      <xdr:row>48</xdr:row>
      <xdr:rowOff>17374</xdr:rowOff>
    </xdr:to>
    <xdr:graphicFrame macro="">
      <xdr:nvGraphicFramePr>
        <xdr:cNvPr id="10137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50800</xdr:rowOff>
    </xdr:from>
    <xdr:to>
      <xdr:col>1</xdr:col>
      <xdr:colOff>1692000</xdr:colOff>
      <xdr:row>3</xdr:row>
      <xdr:rowOff>60357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50800"/>
          <a:ext cx="1692000" cy="581057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117475</xdr:colOff>
      <xdr:row>38</xdr:row>
      <xdr:rowOff>136524</xdr:rowOff>
    </xdr:from>
    <xdr:to>
      <xdr:col>4</xdr:col>
      <xdr:colOff>1096425</xdr:colOff>
      <xdr:row>63</xdr:row>
      <xdr:rowOff>127774</xdr:rowOff>
    </xdr:to>
    <xdr:graphicFrame macro="">
      <xdr:nvGraphicFramePr>
        <xdr:cNvPr id="10240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117475</xdr:colOff>
      <xdr:row>71</xdr:row>
      <xdr:rowOff>139700</xdr:rowOff>
    </xdr:from>
    <xdr:to>
      <xdr:col>4</xdr:col>
      <xdr:colOff>1096425</xdr:colOff>
      <xdr:row>96</xdr:row>
      <xdr:rowOff>130950</xdr:rowOff>
    </xdr:to>
    <xdr:graphicFrame macro="">
      <xdr:nvGraphicFramePr>
        <xdr:cNvPr id="10240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0</xdr:row>
      <xdr:rowOff>44450</xdr:rowOff>
    </xdr:from>
    <xdr:to>
      <xdr:col>1</xdr:col>
      <xdr:colOff>1692000</xdr:colOff>
      <xdr:row>3</xdr:row>
      <xdr:rowOff>54007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44450"/>
          <a:ext cx="1692000" cy="581057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38100</xdr:rowOff>
    </xdr:from>
    <xdr:to>
      <xdr:col>1</xdr:col>
      <xdr:colOff>1692000</xdr:colOff>
      <xdr:row>3</xdr:row>
      <xdr:rowOff>47657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38100"/>
          <a:ext cx="1692000" cy="581057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6349</xdr:colOff>
      <xdr:row>29</xdr:row>
      <xdr:rowOff>38100</xdr:rowOff>
    </xdr:from>
    <xdr:to>
      <xdr:col>2</xdr:col>
      <xdr:colOff>459699</xdr:colOff>
      <xdr:row>48</xdr:row>
      <xdr:rowOff>81850</xdr:rowOff>
    </xdr:to>
    <xdr:graphicFrame macro="">
      <xdr:nvGraphicFramePr>
        <xdr:cNvPr id="10444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44450</xdr:rowOff>
    </xdr:from>
    <xdr:to>
      <xdr:col>1</xdr:col>
      <xdr:colOff>1692000</xdr:colOff>
      <xdr:row>3</xdr:row>
      <xdr:rowOff>54007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44450"/>
          <a:ext cx="1692000" cy="581057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114299</xdr:colOff>
      <xdr:row>31</xdr:row>
      <xdr:rowOff>12700</xdr:rowOff>
    </xdr:from>
    <xdr:to>
      <xdr:col>3</xdr:col>
      <xdr:colOff>40849</xdr:colOff>
      <xdr:row>53</xdr:row>
      <xdr:rowOff>120200</xdr:rowOff>
    </xdr:to>
    <xdr:graphicFrame macro="">
      <xdr:nvGraphicFramePr>
        <xdr:cNvPr id="10547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44450</xdr:rowOff>
    </xdr:from>
    <xdr:to>
      <xdr:col>1</xdr:col>
      <xdr:colOff>1692000</xdr:colOff>
      <xdr:row>3</xdr:row>
      <xdr:rowOff>54007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44450"/>
          <a:ext cx="1692000" cy="58105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22</xdr:row>
      <xdr:rowOff>85724</xdr:rowOff>
    </xdr:from>
    <xdr:to>
      <xdr:col>3</xdr:col>
      <xdr:colOff>1319150</xdr:colOff>
      <xdr:row>41</xdr:row>
      <xdr:rowOff>129474</xdr:rowOff>
    </xdr:to>
    <xdr:graphicFrame macro="">
      <xdr:nvGraphicFramePr>
        <xdr:cNvPr id="1126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38100</xdr:rowOff>
    </xdr:from>
    <xdr:to>
      <xdr:col>1</xdr:col>
      <xdr:colOff>1692000</xdr:colOff>
      <xdr:row>3</xdr:row>
      <xdr:rowOff>47657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38100"/>
          <a:ext cx="1692000" cy="581057"/>
        </a:xfrm>
        <a:prstGeom prst="rect">
          <a:avLst/>
        </a:prstGeom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128360</xdr:colOff>
      <xdr:row>27</xdr:row>
      <xdr:rowOff>126158</xdr:rowOff>
    </xdr:from>
    <xdr:to>
      <xdr:col>2</xdr:col>
      <xdr:colOff>454840</xdr:colOff>
      <xdr:row>47</xdr:row>
      <xdr:rowOff>126362</xdr:rowOff>
    </xdr:to>
    <xdr:graphicFrame macro="">
      <xdr:nvGraphicFramePr>
        <xdr:cNvPr id="10649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38878</xdr:rowOff>
    </xdr:from>
    <xdr:to>
      <xdr:col>1</xdr:col>
      <xdr:colOff>1692000</xdr:colOff>
      <xdr:row>3</xdr:row>
      <xdr:rowOff>56211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92" y="38878"/>
          <a:ext cx="1692000" cy="581057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</xdr:colOff>
      <xdr:row>45</xdr:row>
      <xdr:rowOff>79375</xdr:rowOff>
    </xdr:from>
    <xdr:to>
      <xdr:col>6</xdr:col>
      <xdr:colOff>611375</xdr:colOff>
      <xdr:row>65</xdr:row>
      <xdr:rowOff>123375</xdr:rowOff>
    </xdr:to>
    <xdr:graphicFrame macro="">
      <xdr:nvGraphicFramePr>
        <xdr:cNvPr id="10752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704850</xdr:colOff>
      <xdr:row>45</xdr:row>
      <xdr:rowOff>79375</xdr:rowOff>
    </xdr:from>
    <xdr:to>
      <xdr:col>14</xdr:col>
      <xdr:colOff>525650</xdr:colOff>
      <xdr:row>65</xdr:row>
      <xdr:rowOff>123375</xdr:rowOff>
    </xdr:to>
    <xdr:graphicFrame macro="">
      <xdr:nvGraphicFramePr>
        <xdr:cNvPr id="10752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</xdr:col>
      <xdr:colOff>184150</xdr:colOff>
      <xdr:row>68</xdr:row>
      <xdr:rowOff>222249</xdr:rowOff>
    </xdr:from>
    <xdr:to>
      <xdr:col>12</xdr:col>
      <xdr:colOff>9550</xdr:colOff>
      <xdr:row>87</xdr:row>
      <xdr:rowOff>147649</xdr:rowOff>
    </xdr:to>
    <xdr:graphicFrame macro="">
      <xdr:nvGraphicFramePr>
        <xdr:cNvPr id="107523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0</xdr:row>
      <xdr:rowOff>38100</xdr:rowOff>
    </xdr:from>
    <xdr:to>
      <xdr:col>1</xdr:col>
      <xdr:colOff>1692000</xdr:colOff>
      <xdr:row>3</xdr:row>
      <xdr:rowOff>47657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38100"/>
          <a:ext cx="1692000" cy="581057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31749</xdr:colOff>
      <xdr:row>30</xdr:row>
      <xdr:rowOff>100012</xdr:rowOff>
    </xdr:from>
    <xdr:to>
      <xdr:col>3</xdr:col>
      <xdr:colOff>1155999</xdr:colOff>
      <xdr:row>48</xdr:row>
      <xdr:rowOff>25312</xdr:rowOff>
    </xdr:to>
    <xdr:graphicFrame macro="">
      <xdr:nvGraphicFramePr>
        <xdr:cNvPr id="10854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1260475</xdr:colOff>
      <xdr:row>30</xdr:row>
      <xdr:rowOff>100012</xdr:rowOff>
    </xdr:from>
    <xdr:to>
      <xdr:col>7</xdr:col>
      <xdr:colOff>244775</xdr:colOff>
      <xdr:row>48</xdr:row>
      <xdr:rowOff>25312</xdr:rowOff>
    </xdr:to>
    <xdr:graphicFrame macro="">
      <xdr:nvGraphicFramePr>
        <xdr:cNvPr id="108546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</xdr:col>
      <xdr:colOff>196851</xdr:colOff>
      <xdr:row>48</xdr:row>
      <xdr:rowOff>149225</xdr:rowOff>
    </xdr:from>
    <xdr:to>
      <xdr:col>7</xdr:col>
      <xdr:colOff>298451</xdr:colOff>
      <xdr:row>68</xdr:row>
      <xdr:rowOff>79072</xdr:rowOff>
    </xdr:to>
    <xdr:graphicFrame macro="">
      <xdr:nvGraphicFramePr>
        <xdr:cNvPr id="108547" name="Gráfico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3</xdr:col>
      <xdr:colOff>225424</xdr:colOff>
      <xdr:row>68</xdr:row>
      <xdr:rowOff>180974</xdr:rowOff>
    </xdr:from>
    <xdr:to>
      <xdr:col>7</xdr:col>
      <xdr:colOff>244484</xdr:colOff>
      <xdr:row>85</xdr:row>
      <xdr:rowOff>182424</xdr:rowOff>
    </xdr:to>
    <xdr:graphicFrame macro="">
      <xdr:nvGraphicFramePr>
        <xdr:cNvPr id="108548" name="Gráfico 4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0</xdr:row>
      <xdr:rowOff>50800</xdr:rowOff>
    </xdr:from>
    <xdr:to>
      <xdr:col>1</xdr:col>
      <xdr:colOff>1692000</xdr:colOff>
      <xdr:row>3</xdr:row>
      <xdr:rowOff>60357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50800"/>
          <a:ext cx="1692000" cy="581057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77</xdr:row>
      <xdr:rowOff>0</xdr:rowOff>
    </xdr:from>
    <xdr:to>
      <xdr:col>5</xdr:col>
      <xdr:colOff>593725</xdr:colOff>
      <xdr:row>91</xdr:row>
      <xdr:rowOff>53975</xdr:rowOff>
    </xdr:to>
    <xdr:graphicFrame macro="">
      <xdr:nvGraphicFramePr>
        <xdr:cNvPr id="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584200</xdr:colOff>
      <xdr:row>77</xdr:row>
      <xdr:rowOff>0</xdr:rowOff>
    </xdr:from>
    <xdr:to>
      <xdr:col>11</xdr:col>
      <xdr:colOff>419100</xdr:colOff>
      <xdr:row>91</xdr:row>
      <xdr:rowOff>44450</xdr:rowOff>
    </xdr:to>
    <xdr:graphicFrame macro="">
      <xdr:nvGraphicFramePr>
        <xdr:cNvPr id="10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91</xdr:row>
      <xdr:rowOff>44450</xdr:rowOff>
    </xdr:from>
    <xdr:to>
      <xdr:col>5</xdr:col>
      <xdr:colOff>593725</xdr:colOff>
      <xdr:row>106</xdr:row>
      <xdr:rowOff>101600</xdr:rowOff>
    </xdr:to>
    <xdr:graphicFrame macro="">
      <xdr:nvGraphicFramePr>
        <xdr:cNvPr id="11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584200</xdr:colOff>
      <xdr:row>91</xdr:row>
      <xdr:rowOff>44450</xdr:rowOff>
    </xdr:from>
    <xdr:to>
      <xdr:col>11</xdr:col>
      <xdr:colOff>419100</xdr:colOff>
      <xdr:row>106</xdr:row>
      <xdr:rowOff>101600</xdr:rowOff>
    </xdr:to>
    <xdr:graphicFrame macro="">
      <xdr:nvGraphicFramePr>
        <xdr:cNvPr id="12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106</xdr:row>
      <xdr:rowOff>92075</xdr:rowOff>
    </xdr:from>
    <xdr:to>
      <xdr:col>5</xdr:col>
      <xdr:colOff>593725</xdr:colOff>
      <xdr:row>123</xdr:row>
      <xdr:rowOff>0</xdr:rowOff>
    </xdr:to>
    <xdr:graphicFrame macro="">
      <xdr:nvGraphicFramePr>
        <xdr:cNvPr id="13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584200</xdr:colOff>
      <xdr:row>106</xdr:row>
      <xdr:rowOff>92075</xdr:rowOff>
    </xdr:from>
    <xdr:to>
      <xdr:col>11</xdr:col>
      <xdr:colOff>419100</xdr:colOff>
      <xdr:row>123</xdr:row>
      <xdr:rowOff>0</xdr:rowOff>
    </xdr:to>
    <xdr:graphicFrame macro="">
      <xdr:nvGraphicFramePr>
        <xdr:cNvPr id="14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0</xdr:colOff>
      <xdr:row>0</xdr:row>
      <xdr:rowOff>44450</xdr:rowOff>
    </xdr:from>
    <xdr:to>
      <xdr:col>2</xdr:col>
      <xdr:colOff>117200</xdr:colOff>
      <xdr:row>3</xdr:row>
      <xdr:rowOff>54007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44450"/>
          <a:ext cx="1692000" cy="581057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57150</xdr:rowOff>
    </xdr:from>
    <xdr:to>
      <xdr:col>1</xdr:col>
      <xdr:colOff>1692000</xdr:colOff>
      <xdr:row>3</xdr:row>
      <xdr:rowOff>66707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57150"/>
          <a:ext cx="1692000" cy="581057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82550</xdr:rowOff>
    </xdr:from>
    <xdr:to>
      <xdr:col>1</xdr:col>
      <xdr:colOff>1692000</xdr:colOff>
      <xdr:row>3</xdr:row>
      <xdr:rowOff>92107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82550"/>
          <a:ext cx="1692000" cy="58105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91</xdr:row>
      <xdr:rowOff>104775</xdr:rowOff>
    </xdr:from>
    <xdr:to>
      <xdr:col>3</xdr:col>
      <xdr:colOff>1009650</xdr:colOff>
      <xdr:row>110</xdr:row>
      <xdr:rowOff>152400</xdr:rowOff>
    </xdr:to>
    <xdr:graphicFrame macro="">
      <xdr:nvGraphicFramePr>
        <xdr:cNvPr id="1228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118</xdr:row>
      <xdr:rowOff>19050</xdr:rowOff>
    </xdr:from>
    <xdr:to>
      <xdr:col>3</xdr:col>
      <xdr:colOff>762000</xdr:colOff>
      <xdr:row>135</xdr:row>
      <xdr:rowOff>19050</xdr:rowOff>
    </xdr:to>
    <xdr:graphicFrame macro="">
      <xdr:nvGraphicFramePr>
        <xdr:cNvPr id="12290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</xdr:colOff>
      <xdr:row>140</xdr:row>
      <xdr:rowOff>142875</xdr:rowOff>
    </xdr:from>
    <xdr:to>
      <xdr:col>3</xdr:col>
      <xdr:colOff>771525</xdr:colOff>
      <xdr:row>157</xdr:row>
      <xdr:rowOff>142875</xdr:rowOff>
    </xdr:to>
    <xdr:graphicFrame macro="">
      <xdr:nvGraphicFramePr>
        <xdr:cNvPr id="12291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3</xdr:col>
      <xdr:colOff>1323975</xdr:colOff>
      <xdr:row>91</xdr:row>
      <xdr:rowOff>114300</xdr:rowOff>
    </xdr:from>
    <xdr:to>
      <xdr:col>7</xdr:col>
      <xdr:colOff>723900</xdr:colOff>
      <xdr:row>110</xdr:row>
      <xdr:rowOff>155575</xdr:rowOff>
    </xdr:to>
    <xdr:graphicFrame macro="">
      <xdr:nvGraphicFramePr>
        <xdr:cNvPr id="12293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0</xdr:row>
      <xdr:rowOff>38100</xdr:rowOff>
    </xdr:from>
    <xdr:to>
      <xdr:col>1</xdr:col>
      <xdr:colOff>1692000</xdr:colOff>
      <xdr:row>3</xdr:row>
      <xdr:rowOff>47657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38100"/>
          <a:ext cx="1692000" cy="58105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</xdr:colOff>
      <xdr:row>40</xdr:row>
      <xdr:rowOff>123825</xdr:rowOff>
    </xdr:from>
    <xdr:to>
      <xdr:col>3</xdr:col>
      <xdr:colOff>769624</xdr:colOff>
      <xdr:row>60</xdr:row>
      <xdr:rowOff>8825</xdr:rowOff>
    </xdr:to>
    <xdr:graphicFrame macro="">
      <xdr:nvGraphicFramePr>
        <xdr:cNvPr id="13313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50800</xdr:rowOff>
    </xdr:from>
    <xdr:to>
      <xdr:col>1</xdr:col>
      <xdr:colOff>1692000</xdr:colOff>
      <xdr:row>3</xdr:row>
      <xdr:rowOff>60357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50800"/>
          <a:ext cx="1692000" cy="58105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39</xdr:row>
      <xdr:rowOff>142874</xdr:rowOff>
    </xdr:from>
    <xdr:to>
      <xdr:col>3</xdr:col>
      <xdr:colOff>1139150</xdr:colOff>
      <xdr:row>59</xdr:row>
      <xdr:rowOff>27874</xdr:rowOff>
    </xdr:to>
    <xdr:graphicFrame macro="">
      <xdr:nvGraphicFramePr>
        <xdr:cNvPr id="14337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50800</xdr:rowOff>
    </xdr:from>
    <xdr:to>
      <xdr:col>1</xdr:col>
      <xdr:colOff>1692000</xdr:colOff>
      <xdr:row>3</xdr:row>
      <xdr:rowOff>60357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50800"/>
          <a:ext cx="1692000" cy="58105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123824</xdr:colOff>
      <xdr:row>22</xdr:row>
      <xdr:rowOff>63500</xdr:rowOff>
    </xdr:from>
    <xdr:to>
      <xdr:col>4</xdr:col>
      <xdr:colOff>287274</xdr:colOff>
      <xdr:row>41</xdr:row>
      <xdr:rowOff>107250</xdr:rowOff>
    </xdr:to>
    <xdr:graphicFrame macro="">
      <xdr:nvGraphicFramePr>
        <xdr:cNvPr id="15361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114299</xdr:colOff>
      <xdr:row>46</xdr:row>
      <xdr:rowOff>133350</xdr:rowOff>
    </xdr:from>
    <xdr:to>
      <xdr:col>4</xdr:col>
      <xdr:colOff>277749</xdr:colOff>
      <xdr:row>66</xdr:row>
      <xdr:rowOff>18350</xdr:rowOff>
    </xdr:to>
    <xdr:graphicFrame macro="">
      <xdr:nvGraphicFramePr>
        <xdr:cNvPr id="1536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0</xdr:row>
      <xdr:rowOff>50800</xdr:rowOff>
    </xdr:from>
    <xdr:to>
      <xdr:col>1</xdr:col>
      <xdr:colOff>1692000</xdr:colOff>
      <xdr:row>3</xdr:row>
      <xdr:rowOff>60357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50800"/>
          <a:ext cx="1692000" cy="58105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23</xdr:row>
      <xdr:rowOff>114300</xdr:rowOff>
    </xdr:from>
    <xdr:to>
      <xdr:col>3</xdr:col>
      <xdr:colOff>1158200</xdr:colOff>
      <xdr:row>42</xdr:row>
      <xdr:rowOff>158050</xdr:rowOff>
    </xdr:to>
    <xdr:graphicFrame macro="">
      <xdr:nvGraphicFramePr>
        <xdr:cNvPr id="16385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1409700</xdr:colOff>
      <xdr:row>23</xdr:row>
      <xdr:rowOff>114299</xdr:rowOff>
    </xdr:from>
    <xdr:to>
      <xdr:col>7</xdr:col>
      <xdr:colOff>707350</xdr:colOff>
      <xdr:row>42</xdr:row>
      <xdr:rowOff>158049</xdr:rowOff>
    </xdr:to>
    <xdr:graphicFrame macro="">
      <xdr:nvGraphicFramePr>
        <xdr:cNvPr id="16386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0</xdr:row>
      <xdr:rowOff>38100</xdr:rowOff>
    </xdr:from>
    <xdr:to>
      <xdr:col>1</xdr:col>
      <xdr:colOff>1692000</xdr:colOff>
      <xdr:row>3</xdr:row>
      <xdr:rowOff>47657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38100"/>
          <a:ext cx="1692000" cy="58105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43</xdr:row>
      <xdr:rowOff>142875</xdr:rowOff>
    </xdr:from>
    <xdr:to>
      <xdr:col>5</xdr:col>
      <xdr:colOff>175925</xdr:colOff>
      <xdr:row>68</xdr:row>
      <xdr:rowOff>133350</xdr:rowOff>
    </xdr:to>
    <xdr:graphicFrame macro="">
      <xdr:nvGraphicFramePr>
        <xdr:cNvPr id="17409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38100</xdr:rowOff>
    </xdr:from>
    <xdr:to>
      <xdr:col>1</xdr:col>
      <xdr:colOff>1692000</xdr:colOff>
      <xdr:row>3</xdr:row>
      <xdr:rowOff>47657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38100"/>
          <a:ext cx="1692000" cy="58105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42</xdr:row>
      <xdr:rowOff>123825</xdr:rowOff>
    </xdr:from>
    <xdr:to>
      <xdr:col>3</xdr:col>
      <xdr:colOff>1152525</xdr:colOff>
      <xdr:row>60</xdr:row>
      <xdr:rowOff>142875</xdr:rowOff>
    </xdr:to>
    <xdr:graphicFrame macro="">
      <xdr:nvGraphicFramePr>
        <xdr:cNvPr id="1843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50800</xdr:rowOff>
    </xdr:from>
    <xdr:to>
      <xdr:col>1</xdr:col>
      <xdr:colOff>1692000</xdr:colOff>
      <xdr:row>3</xdr:row>
      <xdr:rowOff>60357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50800"/>
          <a:ext cx="1692000" cy="58105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23</xdr:row>
      <xdr:rowOff>9524</xdr:rowOff>
    </xdr:from>
    <xdr:to>
      <xdr:col>3</xdr:col>
      <xdr:colOff>1139150</xdr:colOff>
      <xdr:row>42</xdr:row>
      <xdr:rowOff>53274</xdr:rowOff>
    </xdr:to>
    <xdr:graphicFrame macro="">
      <xdr:nvGraphicFramePr>
        <xdr:cNvPr id="1945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44450</xdr:rowOff>
    </xdr:from>
    <xdr:to>
      <xdr:col>1</xdr:col>
      <xdr:colOff>1692000</xdr:colOff>
      <xdr:row>3</xdr:row>
      <xdr:rowOff>54007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44450"/>
          <a:ext cx="1692000" cy="5810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</xdr:colOff>
      <xdr:row>0</xdr:row>
      <xdr:rowOff>44450</xdr:rowOff>
    </xdr:from>
    <xdr:to>
      <xdr:col>3</xdr:col>
      <xdr:colOff>110850</xdr:colOff>
      <xdr:row>3</xdr:row>
      <xdr:rowOff>92107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44450"/>
          <a:ext cx="1692000" cy="581057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48</xdr:row>
      <xdr:rowOff>152400</xdr:rowOff>
    </xdr:from>
    <xdr:to>
      <xdr:col>3</xdr:col>
      <xdr:colOff>1133475</xdr:colOff>
      <xdr:row>68</xdr:row>
      <xdr:rowOff>37400</xdr:rowOff>
    </xdr:to>
    <xdr:graphicFrame macro="">
      <xdr:nvGraphicFramePr>
        <xdr:cNvPr id="20481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1266825</xdr:colOff>
      <xdr:row>48</xdr:row>
      <xdr:rowOff>152400</xdr:rowOff>
    </xdr:from>
    <xdr:to>
      <xdr:col>7</xdr:col>
      <xdr:colOff>561975</xdr:colOff>
      <xdr:row>68</xdr:row>
      <xdr:rowOff>37400</xdr:rowOff>
    </xdr:to>
    <xdr:graphicFrame macro="">
      <xdr:nvGraphicFramePr>
        <xdr:cNvPr id="20482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0</xdr:row>
      <xdr:rowOff>31750</xdr:rowOff>
    </xdr:from>
    <xdr:to>
      <xdr:col>1</xdr:col>
      <xdr:colOff>1692000</xdr:colOff>
      <xdr:row>3</xdr:row>
      <xdr:rowOff>41307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31750"/>
          <a:ext cx="1692000" cy="58105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190500</xdr:colOff>
      <xdr:row>37</xdr:row>
      <xdr:rowOff>47625</xdr:rowOff>
    </xdr:from>
    <xdr:to>
      <xdr:col>9</xdr:col>
      <xdr:colOff>514350</xdr:colOff>
      <xdr:row>54</xdr:row>
      <xdr:rowOff>9525</xdr:rowOff>
    </xdr:to>
    <xdr:graphicFrame macro="">
      <xdr:nvGraphicFramePr>
        <xdr:cNvPr id="21505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190500</xdr:colOff>
      <xdr:row>56</xdr:row>
      <xdr:rowOff>57150</xdr:rowOff>
    </xdr:from>
    <xdr:to>
      <xdr:col>9</xdr:col>
      <xdr:colOff>514350</xdr:colOff>
      <xdr:row>72</xdr:row>
      <xdr:rowOff>85725</xdr:rowOff>
    </xdr:to>
    <xdr:graphicFrame macro="">
      <xdr:nvGraphicFramePr>
        <xdr:cNvPr id="21506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0</xdr:row>
      <xdr:rowOff>50800</xdr:rowOff>
    </xdr:from>
    <xdr:to>
      <xdr:col>1</xdr:col>
      <xdr:colOff>1692000</xdr:colOff>
      <xdr:row>3</xdr:row>
      <xdr:rowOff>60357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50800"/>
          <a:ext cx="1692000" cy="581057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52</xdr:row>
      <xdr:rowOff>38100</xdr:rowOff>
    </xdr:from>
    <xdr:to>
      <xdr:col>3</xdr:col>
      <xdr:colOff>885825</xdr:colOff>
      <xdr:row>70</xdr:row>
      <xdr:rowOff>57150</xdr:rowOff>
    </xdr:to>
    <xdr:graphicFrame macro="">
      <xdr:nvGraphicFramePr>
        <xdr:cNvPr id="22529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123825</xdr:colOff>
      <xdr:row>71</xdr:row>
      <xdr:rowOff>9525</xdr:rowOff>
    </xdr:from>
    <xdr:to>
      <xdr:col>3</xdr:col>
      <xdr:colOff>895350</xdr:colOff>
      <xdr:row>89</xdr:row>
      <xdr:rowOff>38100</xdr:rowOff>
    </xdr:to>
    <xdr:graphicFrame macro="">
      <xdr:nvGraphicFramePr>
        <xdr:cNvPr id="22530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</xdr:col>
      <xdr:colOff>1000125</xdr:colOff>
      <xdr:row>71</xdr:row>
      <xdr:rowOff>9525</xdr:rowOff>
    </xdr:from>
    <xdr:to>
      <xdr:col>7</xdr:col>
      <xdr:colOff>295275</xdr:colOff>
      <xdr:row>89</xdr:row>
      <xdr:rowOff>38100</xdr:rowOff>
    </xdr:to>
    <xdr:graphicFrame macro="">
      <xdr:nvGraphicFramePr>
        <xdr:cNvPr id="2253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3</xdr:col>
      <xdr:colOff>1000125</xdr:colOff>
      <xdr:row>52</xdr:row>
      <xdr:rowOff>38100</xdr:rowOff>
    </xdr:from>
    <xdr:to>
      <xdr:col>7</xdr:col>
      <xdr:colOff>295275</xdr:colOff>
      <xdr:row>70</xdr:row>
      <xdr:rowOff>57150</xdr:rowOff>
    </xdr:to>
    <xdr:graphicFrame macro="">
      <xdr:nvGraphicFramePr>
        <xdr:cNvPr id="22532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0</xdr:row>
      <xdr:rowOff>38100</xdr:rowOff>
    </xdr:from>
    <xdr:to>
      <xdr:col>1</xdr:col>
      <xdr:colOff>1692000</xdr:colOff>
      <xdr:row>3</xdr:row>
      <xdr:rowOff>47657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38100"/>
          <a:ext cx="1692000" cy="581057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43</xdr:row>
      <xdr:rowOff>152399</xdr:rowOff>
    </xdr:from>
    <xdr:to>
      <xdr:col>3</xdr:col>
      <xdr:colOff>1120100</xdr:colOff>
      <xdr:row>63</xdr:row>
      <xdr:rowOff>37399</xdr:rowOff>
    </xdr:to>
    <xdr:graphicFrame macro="">
      <xdr:nvGraphicFramePr>
        <xdr:cNvPr id="23553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31750</xdr:rowOff>
    </xdr:from>
    <xdr:to>
      <xdr:col>1</xdr:col>
      <xdr:colOff>1692000</xdr:colOff>
      <xdr:row>3</xdr:row>
      <xdr:rowOff>41307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31750"/>
          <a:ext cx="1692000" cy="581057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41</xdr:row>
      <xdr:rowOff>60324</xdr:rowOff>
    </xdr:from>
    <xdr:to>
      <xdr:col>3</xdr:col>
      <xdr:colOff>1120100</xdr:colOff>
      <xdr:row>60</xdr:row>
      <xdr:rowOff>104074</xdr:rowOff>
    </xdr:to>
    <xdr:graphicFrame macro="">
      <xdr:nvGraphicFramePr>
        <xdr:cNvPr id="24577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9524</xdr:colOff>
      <xdr:row>66</xdr:row>
      <xdr:rowOff>95250</xdr:rowOff>
    </xdr:from>
    <xdr:to>
      <xdr:col>3</xdr:col>
      <xdr:colOff>1129624</xdr:colOff>
      <xdr:row>85</xdr:row>
      <xdr:rowOff>139000</xdr:rowOff>
    </xdr:to>
    <xdr:graphicFrame macro="">
      <xdr:nvGraphicFramePr>
        <xdr:cNvPr id="24578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0</xdr:row>
      <xdr:rowOff>31750</xdr:rowOff>
    </xdr:from>
    <xdr:to>
      <xdr:col>1</xdr:col>
      <xdr:colOff>1692000</xdr:colOff>
      <xdr:row>3</xdr:row>
      <xdr:rowOff>41307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31750"/>
          <a:ext cx="1692000" cy="581057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28574</xdr:colOff>
      <xdr:row>66</xdr:row>
      <xdr:rowOff>114300</xdr:rowOff>
    </xdr:from>
    <xdr:to>
      <xdr:col>4</xdr:col>
      <xdr:colOff>54524</xdr:colOff>
      <xdr:row>85</xdr:row>
      <xdr:rowOff>158050</xdr:rowOff>
    </xdr:to>
    <xdr:graphicFrame macro="">
      <xdr:nvGraphicFramePr>
        <xdr:cNvPr id="25601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9525</xdr:colOff>
      <xdr:row>41</xdr:row>
      <xdr:rowOff>95250</xdr:rowOff>
    </xdr:from>
    <xdr:to>
      <xdr:col>4</xdr:col>
      <xdr:colOff>35475</xdr:colOff>
      <xdr:row>60</xdr:row>
      <xdr:rowOff>139000</xdr:rowOff>
    </xdr:to>
    <xdr:graphicFrame macro="">
      <xdr:nvGraphicFramePr>
        <xdr:cNvPr id="25603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0</xdr:row>
      <xdr:rowOff>31750</xdr:rowOff>
    </xdr:from>
    <xdr:to>
      <xdr:col>1</xdr:col>
      <xdr:colOff>1692000</xdr:colOff>
      <xdr:row>3</xdr:row>
      <xdr:rowOff>41307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31750"/>
          <a:ext cx="1692000" cy="581057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42</xdr:row>
      <xdr:rowOff>73024</xdr:rowOff>
    </xdr:from>
    <xdr:to>
      <xdr:col>3</xdr:col>
      <xdr:colOff>1120100</xdr:colOff>
      <xdr:row>61</xdr:row>
      <xdr:rowOff>116774</xdr:rowOff>
    </xdr:to>
    <xdr:graphicFrame macro="">
      <xdr:nvGraphicFramePr>
        <xdr:cNvPr id="26625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19050</xdr:colOff>
      <xdr:row>68</xdr:row>
      <xdr:rowOff>142874</xdr:rowOff>
    </xdr:from>
    <xdr:to>
      <xdr:col>3</xdr:col>
      <xdr:colOff>1139150</xdr:colOff>
      <xdr:row>88</xdr:row>
      <xdr:rowOff>27874</xdr:rowOff>
    </xdr:to>
    <xdr:graphicFrame macro="">
      <xdr:nvGraphicFramePr>
        <xdr:cNvPr id="26626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0</xdr:row>
      <xdr:rowOff>25400</xdr:rowOff>
    </xdr:from>
    <xdr:to>
      <xdr:col>1</xdr:col>
      <xdr:colOff>1692000</xdr:colOff>
      <xdr:row>3</xdr:row>
      <xdr:rowOff>34957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25400"/>
          <a:ext cx="1692000" cy="581057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41</xdr:row>
      <xdr:rowOff>41275</xdr:rowOff>
    </xdr:from>
    <xdr:to>
      <xdr:col>3</xdr:col>
      <xdr:colOff>1116925</xdr:colOff>
      <xdr:row>60</xdr:row>
      <xdr:rowOff>85025</xdr:rowOff>
    </xdr:to>
    <xdr:graphicFrame macro="">
      <xdr:nvGraphicFramePr>
        <xdr:cNvPr id="2764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19050</xdr:colOff>
      <xdr:row>65</xdr:row>
      <xdr:rowOff>123824</xdr:rowOff>
    </xdr:from>
    <xdr:to>
      <xdr:col>3</xdr:col>
      <xdr:colOff>1139150</xdr:colOff>
      <xdr:row>85</xdr:row>
      <xdr:rowOff>8824</xdr:rowOff>
    </xdr:to>
    <xdr:graphicFrame macro="">
      <xdr:nvGraphicFramePr>
        <xdr:cNvPr id="27650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0</xdr:row>
      <xdr:rowOff>44450</xdr:rowOff>
    </xdr:from>
    <xdr:to>
      <xdr:col>1</xdr:col>
      <xdr:colOff>1692000</xdr:colOff>
      <xdr:row>3</xdr:row>
      <xdr:rowOff>54007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44450"/>
          <a:ext cx="1692000" cy="581057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44</xdr:row>
      <xdr:rowOff>133350</xdr:rowOff>
    </xdr:from>
    <xdr:to>
      <xdr:col>3</xdr:col>
      <xdr:colOff>1107400</xdr:colOff>
      <xdr:row>64</xdr:row>
      <xdr:rowOff>18350</xdr:rowOff>
    </xdr:to>
    <xdr:graphicFrame macro="">
      <xdr:nvGraphicFramePr>
        <xdr:cNvPr id="2867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44450</xdr:rowOff>
    </xdr:from>
    <xdr:to>
      <xdr:col>1</xdr:col>
      <xdr:colOff>1692000</xdr:colOff>
      <xdr:row>3</xdr:row>
      <xdr:rowOff>54007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44450"/>
          <a:ext cx="1692000" cy="581057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41</xdr:row>
      <xdr:rowOff>69850</xdr:rowOff>
    </xdr:from>
    <xdr:to>
      <xdr:col>3</xdr:col>
      <xdr:colOff>1116925</xdr:colOff>
      <xdr:row>60</xdr:row>
      <xdr:rowOff>113600</xdr:rowOff>
    </xdr:to>
    <xdr:graphicFrame macro="">
      <xdr:nvGraphicFramePr>
        <xdr:cNvPr id="2969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65</xdr:row>
      <xdr:rowOff>104774</xdr:rowOff>
    </xdr:from>
    <xdr:to>
      <xdr:col>3</xdr:col>
      <xdr:colOff>1129625</xdr:colOff>
      <xdr:row>84</xdr:row>
      <xdr:rowOff>148524</xdr:rowOff>
    </xdr:to>
    <xdr:graphicFrame macro="">
      <xdr:nvGraphicFramePr>
        <xdr:cNvPr id="2969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0</xdr:row>
      <xdr:rowOff>31750</xdr:rowOff>
    </xdr:from>
    <xdr:to>
      <xdr:col>1</xdr:col>
      <xdr:colOff>1692000</xdr:colOff>
      <xdr:row>3</xdr:row>
      <xdr:rowOff>41307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31750"/>
          <a:ext cx="1692000" cy="5810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0</xdr:row>
      <xdr:rowOff>44450</xdr:rowOff>
    </xdr:from>
    <xdr:to>
      <xdr:col>1</xdr:col>
      <xdr:colOff>1704700</xdr:colOff>
      <xdr:row>3</xdr:row>
      <xdr:rowOff>92107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44450"/>
          <a:ext cx="1692000" cy="581057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117475</xdr:colOff>
      <xdr:row>24</xdr:row>
      <xdr:rowOff>69850</xdr:rowOff>
    </xdr:from>
    <xdr:to>
      <xdr:col>3</xdr:col>
      <xdr:colOff>1110575</xdr:colOff>
      <xdr:row>43</xdr:row>
      <xdr:rowOff>113600</xdr:rowOff>
    </xdr:to>
    <xdr:graphicFrame macro="">
      <xdr:nvGraphicFramePr>
        <xdr:cNvPr id="3072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48</xdr:row>
      <xdr:rowOff>63500</xdr:rowOff>
    </xdr:from>
    <xdr:to>
      <xdr:col>3</xdr:col>
      <xdr:colOff>1120100</xdr:colOff>
      <xdr:row>67</xdr:row>
      <xdr:rowOff>107250</xdr:rowOff>
    </xdr:to>
    <xdr:graphicFrame macro="">
      <xdr:nvGraphicFramePr>
        <xdr:cNvPr id="3072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123824</xdr:colOff>
      <xdr:row>71</xdr:row>
      <xdr:rowOff>104775</xdr:rowOff>
    </xdr:from>
    <xdr:to>
      <xdr:col>3</xdr:col>
      <xdr:colOff>1116924</xdr:colOff>
      <xdr:row>90</xdr:row>
      <xdr:rowOff>148525</xdr:rowOff>
    </xdr:to>
    <xdr:graphicFrame macro="">
      <xdr:nvGraphicFramePr>
        <xdr:cNvPr id="30723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0</xdr:row>
      <xdr:rowOff>31750</xdr:rowOff>
    </xdr:from>
    <xdr:to>
      <xdr:col>1</xdr:col>
      <xdr:colOff>1692000</xdr:colOff>
      <xdr:row>3</xdr:row>
      <xdr:rowOff>41307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31750"/>
          <a:ext cx="1692000" cy="581057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44450</xdr:rowOff>
    </xdr:from>
    <xdr:to>
      <xdr:col>1</xdr:col>
      <xdr:colOff>1692000</xdr:colOff>
      <xdr:row>3</xdr:row>
      <xdr:rowOff>54007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44450"/>
          <a:ext cx="1692000" cy="581057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18</xdr:row>
      <xdr:rowOff>95249</xdr:rowOff>
    </xdr:from>
    <xdr:to>
      <xdr:col>3</xdr:col>
      <xdr:colOff>1177250</xdr:colOff>
      <xdr:row>37</xdr:row>
      <xdr:rowOff>138999</xdr:rowOff>
    </xdr:to>
    <xdr:graphicFrame macro="">
      <xdr:nvGraphicFramePr>
        <xdr:cNvPr id="32769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44450</xdr:rowOff>
    </xdr:from>
    <xdr:to>
      <xdr:col>1</xdr:col>
      <xdr:colOff>1692000</xdr:colOff>
      <xdr:row>3</xdr:row>
      <xdr:rowOff>54007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44450"/>
          <a:ext cx="1692000" cy="581057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40</xdr:row>
      <xdr:rowOff>133350</xdr:rowOff>
    </xdr:from>
    <xdr:to>
      <xdr:col>3</xdr:col>
      <xdr:colOff>1148675</xdr:colOff>
      <xdr:row>60</xdr:row>
      <xdr:rowOff>18350</xdr:rowOff>
    </xdr:to>
    <xdr:graphicFrame macro="">
      <xdr:nvGraphicFramePr>
        <xdr:cNvPr id="3379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31750</xdr:rowOff>
    </xdr:from>
    <xdr:to>
      <xdr:col>1</xdr:col>
      <xdr:colOff>1692000</xdr:colOff>
      <xdr:row>3</xdr:row>
      <xdr:rowOff>41307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31750"/>
          <a:ext cx="1692000" cy="581057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21</xdr:row>
      <xdr:rowOff>0</xdr:rowOff>
    </xdr:from>
    <xdr:to>
      <xdr:col>3</xdr:col>
      <xdr:colOff>1139150</xdr:colOff>
      <xdr:row>40</xdr:row>
      <xdr:rowOff>43750</xdr:rowOff>
    </xdr:to>
    <xdr:graphicFrame macro="">
      <xdr:nvGraphicFramePr>
        <xdr:cNvPr id="3481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38100</xdr:rowOff>
    </xdr:from>
    <xdr:to>
      <xdr:col>1</xdr:col>
      <xdr:colOff>1692000</xdr:colOff>
      <xdr:row>3</xdr:row>
      <xdr:rowOff>47657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38100"/>
          <a:ext cx="1692000" cy="581057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19</xdr:row>
      <xdr:rowOff>85724</xdr:rowOff>
    </xdr:from>
    <xdr:to>
      <xdr:col>4</xdr:col>
      <xdr:colOff>35475</xdr:colOff>
      <xdr:row>38</xdr:row>
      <xdr:rowOff>104074</xdr:rowOff>
    </xdr:to>
    <xdr:graphicFrame macro="">
      <xdr:nvGraphicFramePr>
        <xdr:cNvPr id="3584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38099</xdr:colOff>
      <xdr:row>44</xdr:row>
      <xdr:rowOff>85725</xdr:rowOff>
    </xdr:from>
    <xdr:to>
      <xdr:col>4</xdr:col>
      <xdr:colOff>64049</xdr:colOff>
      <xdr:row>63</xdr:row>
      <xdr:rowOff>129475</xdr:rowOff>
    </xdr:to>
    <xdr:graphicFrame macro="">
      <xdr:nvGraphicFramePr>
        <xdr:cNvPr id="3584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0</xdr:row>
      <xdr:rowOff>38100</xdr:rowOff>
    </xdr:from>
    <xdr:to>
      <xdr:col>1</xdr:col>
      <xdr:colOff>1692000</xdr:colOff>
      <xdr:row>3</xdr:row>
      <xdr:rowOff>47657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38100"/>
          <a:ext cx="1692000" cy="581057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21</xdr:row>
      <xdr:rowOff>9525</xdr:rowOff>
    </xdr:from>
    <xdr:to>
      <xdr:col>3</xdr:col>
      <xdr:colOff>1129625</xdr:colOff>
      <xdr:row>39</xdr:row>
      <xdr:rowOff>78675</xdr:rowOff>
    </xdr:to>
    <xdr:graphicFrame macro="">
      <xdr:nvGraphicFramePr>
        <xdr:cNvPr id="3686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31750</xdr:rowOff>
    </xdr:from>
    <xdr:to>
      <xdr:col>1</xdr:col>
      <xdr:colOff>1692000</xdr:colOff>
      <xdr:row>3</xdr:row>
      <xdr:rowOff>41307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31750"/>
          <a:ext cx="1692000" cy="581057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</xdr:colOff>
      <xdr:row>20</xdr:row>
      <xdr:rowOff>114299</xdr:rowOff>
    </xdr:from>
    <xdr:to>
      <xdr:col>4</xdr:col>
      <xdr:colOff>35474</xdr:colOff>
      <xdr:row>39</xdr:row>
      <xdr:rowOff>132649</xdr:rowOff>
    </xdr:to>
    <xdr:graphicFrame macro="">
      <xdr:nvGraphicFramePr>
        <xdr:cNvPr id="3788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25400</xdr:rowOff>
    </xdr:from>
    <xdr:to>
      <xdr:col>1</xdr:col>
      <xdr:colOff>1692000</xdr:colOff>
      <xdr:row>3</xdr:row>
      <xdr:rowOff>34957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25400"/>
          <a:ext cx="1692000" cy="581057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40</xdr:row>
      <xdr:rowOff>114300</xdr:rowOff>
    </xdr:from>
    <xdr:to>
      <xdr:col>3</xdr:col>
      <xdr:colOff>1129625</xdr:colOff>
      <xdr:row>59</xdr:row>
      <xdr:rowOff>158050</xdr:rowOff>
    </xdr:to>
    <xdr:graphicFrame macro="">
      <xdr:nvGraphicFramePr>
        <xdr:cNvPr id="3891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38100</xdr:rowOff>
    </xdr:from>
    <xdr:to>
      <xdr:col>1</xdr:col>
      <xdr:colOff>1692000</xdr:colOff>
      <xdr:row>3</xdr:row>
      <xdr:rowOff>47657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38100"/>
          <a:ext cx="1692000" cy="581057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104775</xdr:rowOff>
    </xdr:from>
    <xdr:to>
      <xdr:col>3</xdr:col>
      <xdr:colOff>1120100</xdr:colOff>
      <xdr:row>42</xdr:row>
      <xdr:rowOff>148525</xdr:rowOff>
    </xdr:to>
    <xdr:graphicFrame macro="">
      <xdr:nvGraphicFramePr>
        <xdr:cNvPr id="3993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31750</xdr:rowOff>
    </xdr:from>
    <xdr:to>
      <xdr:col>1</xdr:col>
      <xdr:colOff>1692000</xdr:colOff>
      <xdr:row>3</xdr:row>
      <xdr:rowOff>41307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31750"/>
          <a:ext cx="1692000" cy="5810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44450</xdr:rowOff>
    </xdr:from>
    <xdr:to>
      <xdr:col>3</xdr:col>
      <xdr:colOff>85450</xdr:colOff>
      <xdr:row>3</xdr:row>
      <xdr:rowOff>92107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44450"/>
          <a:ext cx="1692000" cy="581057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126999</xdr:colOff>
      <xdr:row>21</xdr:row>
      <xdr:rowOff>104775</xdr:rowOff>
    </xdr:from>
    <xdr:to>
      <xdr:col>4</xdr:col>
      <xdr:colOff>205949</xdr:colOff>
      <xdr:row>40</xdr:row>
      <xdr:rowOff>148525</xdr:rowOff>
    </xdr:to>
    <xdr:graphicFrame macro="">
      <xdr:nvGraphicFramePr>
        <xdr:cNvPr id="4096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38100</xdr:rowOff>
    </xdr:from>
    <xdr:to>
      <xdr:col>1</xdr:col>
      <xdr:colOff>1692000</xdr:colOff>
      <xdr:row>3</xdr:row>
      <xdr:rowOff>47657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38100"/>
          <a:ext cx="1692000" cy="581057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123824</xdr:colOff>
      <xdr:row>64</xdr:row>
      <xdr:rowOff>41275</xdr:rowOff>
    </xdr:from>
    <xdr:to>
      <xdr:col>3</xdr:col>
      <xdr:colOff>1296924</xdr:colOff>
      <xdr:row>83</xdr:row>
      <xdr:rowOff>2475</xdr:rowOff>
    </xdr:to>
    <xdr:graphicFrame macro="">
      <xdr:nvGraphicFramePr>
        <xdr:cNvPr id="41986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28575</xdr:colOff>
      <xdr:row>40</xdr:row>
      <xdr:rowOff>85725</xdr:rowOff>
    </xdr:from>
    <xdr:to>
      <xdr:col>3</xdr:col>
      <xdr:colOff>1328675</xdr:colOff>
      <xdr:row>59</xdr:row>
      <xdr:rowOff>129475</xdr:rowOff>
    </xdr:to>
    <xdr:graphicFrame macro="">
      <xdr:nvGraphicFramePr>
        <xdr:cNvPr id="41987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95248</xdr:colOff>
      <xdr:row>106</xdr:row>
      <xdr:rowOff>95250</xdr:rowOff>
    </xdr:from>
    <xdr:to>
      <xdr:col>3</xdr:col>
      <xdr:colOff>1071348</xdr:colOff>
      <xdr:row>129</xdr:row>
      <xdr:rowOff>44000</xdr:rowOff>
    </xdr:to>
    <xdr:graphicFrame macro="">
      <xdr:nvGraphicFramePr>
        <xdr:cNvPr id="41988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3</xdr:col>
      <xdr:colOff>133351</xdr:colOff>
      <xdr:row>84</xdr:row>
      <xdr:rowOff>28574</xdr:rowOff>
    </xdr:from>
    <xdr:to>
      <xdr:col>7</xdr:col>
      <xdr:colOff>685234</xdr:colOff>
      <xdr:row>103</xdr:row>
      <xdr:rowOff>2474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0251" y="15001874"/>
          <a:ext cx="6616133" cy="30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25400</xdr:rowOff>
    </xdr:from>
    <xdr:to>
      <xdr:col>1</xdr:col>
      <xdr:colOff>1692000</xdr:colOff>
      <xdr:row>3</xdr:row>
      <xdr:rowOff>34957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25400"/>
          <a:ext cx="1692000" cy="581057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117474</xdr:colOff>
      <xdr:row>38</xdr:row>
      <xdr:rowOff>50799</xdr:rowOff>
    </xdr:from>
    <xdr:to>
      <xdr:col>3</xdr:col>
      <xdr:colOff>1304249</xdr:colOff>
      <xdr:row>57</xdr:row>
      <xdr:rowOff>94549</xdr:rowOff>
    </xdr:to>
    <xdr:graphicFrame macro="">
      <xdr:nvGraphicFramePr>
        <xdr:cNvPr id="4300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9524</xdr:colOff>
      <xdr:row>62</xdr:row>
      <xdr:rowOff>114299</xdr:rowOff>
    </xdr:from>
    <xdr:to>
      <xdr:col>3</xdr:col>
      <xdr:colOff>1323299</xdr:colOff>
      <xdr:row>81</xdr:row>
      <xdr:rowOff>158049</xdr:rowOff>
    </xdr:to>
    <xdr:graphicFrame macro="">
      <xdr:nvGraphicFramePr>
        <xdr:cNvPr id="43010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114299</xdr:colOff>
      <xdr:row>94</xdr:row>
      <xdr:rowOff>85724</xdr:rowOff>
    </xdr:from>
    <xdr:to>
      <xdr:col>3</xdr:col>
      <xdr:colOff>1287399</xdr:colOff>
      <xdr:row>113</xdr:row>
      <xdr:rowOff>129474</xdr:rowOff>
    </xdr:to>
    <xdr:graphicFrame macro="">
      <xdr:nvGraphicFramePr>
        <xdr:cNvPr id="43011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0</xdr:row>
      <xdr:rowOff>25400</xdr:rowOff>
    </xdr:from>
    <xdr:to>
      <xdr:col>1</xdr:col>
      <xdr:colOff>1692000</xdr:colOff>
      <xdr:row>3</xdr:row>
      <xdr:rowOff>34957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25400"/>
          <a:ext cx="1692000" cy="581057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90486</xdr:colOff>
      <xdr:row>80</xdr:row>
      <xdr:rowOff>6347</xdr:rowOff>
    </xdr:from>
    <xdr:to>
      <xdr:col>8</xdr:col>
      <xdr:colOff>1446536</xdr:colOff>
      <xdr:row>104</xdr:row>
      <xdr:rowOff>37897</xdr:rowOff>
    </xdr:to>
    <xdr:graphicFrame macro="">
      <xdr:nvGraphicFramePr>
        <xdr:cNvPr id="4403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160336</xdr:colOff>
      <xdr:row>105</xdr:row>
      <xdr:rowOff>222249</xdr:rowOff>
    </xdr:from>
    <xdr:to>
      <xdr:col>8</xdr:col>
      <xdr:colOff>1516386</xdr:colOff>
      <xdr:row>130</xdr:row>
      <xdr:rowOff>31549</xdr:rowOff>
    </xdr:to>
    <xdr:graphicFrame macro="">
      <xdr:nvGraphicFramePr>
        <xdr:cNvPr id="4403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104775</xdr:colOff>
      <xdr:row>132</xdr:row>
      <xdr:rowOff>9524</xdr:rowOff>
    </xdr:from>
    <xdr:to>
      <xdr:col>10</xdr:col>
      <xdr:colOff>446525</xdr:colOff>
      <xdr:row>156</xdr:row>
      <xdr:rowOff>47424</xdr:rowOff>
    </xdr:to>
    <xdr:graphicFrame macro="">
      <xdr:nvGraphicFramePr>
        <xdr:cNvPr id="44035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12700</xdr:colOff>
      <xdr:row>166</xdr:row>
      <xdr:rowOff>120649</xdr:rowOff>
    </xdr:from>
    <xdr:to>
      <xdr:col>4</xdr:col>
      <xdr:colOff>38650</xdr:colOff>
      <xdr:row>187</xdr:row>
      <xdr:rowOff>26899</xdr:rowOff>
    </xdr:to>
    <xdr:graphicFrame macro="">
      <xdr:nvGraphicFramePr>
        <xdr:cNvPr id="44036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0</xdr:row>
      <xdr:rowOff>31750</xdr:rowOff>
    </xdr:from>
    <xdr:to>
      <xdr:col>1</xdr:col>
      <xdr:colOff>1692000</xdr:colOff>
      <xdr:row>3</xdr:row>
      <xdr:rowOff>41307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31750"/>
          <a:ext cx="1692000" cy="581057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11112</xdr:colOff>
      <xdr:row>40</xdr:row>
      <xdr:rowOff>47624</xdr:rowOff>
    </xdr:from>
    <xdr:to>
      <xdr:col>4</xdr:col>
      <xdr:colOff>217062</xdr:colOff>
      <xdr:row>59</xdr:row>
      <xdr:rowOff>91374</xdr:rowOff>
    </xdr:to>
    <xdr:graphicFrame macro="">
      <xdr:nvGraphicFramePr>
        <xdr:cNvPr id="4505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11112</xdr:colOff>
      <xdr:row>64</xdr:row>
      <xdr:rowOff>66674</xdr:rowOff>
    </xdr:from>
    <xdr:to>
      <xdr:col>4</xdr:col>
      <xdr:colOff>217062</xdr:colOff>
      <xdr:row>83</xdr:row>
      <xdr:rowOff>110424</xdr:rowOff>
    </xdr:to>
    <xdr:graphicFrame macro="">
      <xdr:nvGraphicFramePr>
        <xdr:cNvPr id="4505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</xdr:col>
      <xdr:colOff>101600</xdr:colOff>
      <xdr:row>85</xdr:row>
      <xdr:rowOff>19050</xdr:rowOff>
    </xdr:from>
    <xdr:to>
      <xdr:col>7</xdr:col>
      <xdr:colOff>64015</xdr:colOff>
      <xdr:row>106</xdr:row>
      <xdr:rowOff>41699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08500" y="14465300"/>
          <a:ext cx="5944115" cy="34262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57150</xdr:rowOff>
    </xdr:from>
    <xdr:to>
      <xdr:col>1</xdr:col>
      <xdr:colOff>1692000</xdr:colOff>
      <xdr:row>3</xdr:row>
      <xdr:rowOff>66707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57150"/>
          <a:ext cx="1692000" cy="581057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63499</xdr:colOff>
      <xdr:row>37</xdr:row>
      <xdr:rowOff>6350</xdr:rowOff>
    </xdr:from>
    <xdr:to>
      <xdr:col>7</xdr:col>
      <xdr:colOff>198313</xdr:colOff>
      <xdr:row>55</xdr:row>
      <xdr:rowOff>143350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70399" y="6731000"/>
          <a:ext cx="6199064" cy="331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0</xdr:row>
      <xdr:rowOff>50800</xdr:rowOff>
    </xdr:from>
    <xdr:to>
      <xdr:col>1</xdr:col>
      <xdr:colOff>1704700</xdr:colOff>
      <xdr:row>3</xdr:row>
      <xdr:rowOff>60357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50800"/>
          <a:ext cx="1692000" cy="581057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28573</xdr:colOff>
      <xdr:row>40</xdr:row>
      <xdr:rowOff>104774</xdr:rowOff>
    </xdr:from>
    <xdr:to>
      <xdr:col>4</xdr:col>
      <xdr:colOff>54523</xdr:colOff>
      <xdr:row>61</xdr:row>
      <xdr:rowOff>11024</xdr:rowOff>
    </xdr:to>
    <xdr:graphicFrame macro="">
      <xdr:nvGraphicFramePr>
        <xdr:cNvPr id="4710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50800</xdr:rowOff>
    </xdr:from>
    <xdr:to>
      <xdr:col>1</xdr:col>
      <xdr:colOff>1692000</xdr:colOff>
      <xdr:row>3</xdr:row>
      <xdr:rowOff>60357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50800"/>
          <a:ext cx="1692000" cy="581057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180973</xdr:colOff>
      <xdr:row>39</xdr:row>
      <xdr:rowOff>57150</xdr:rowOff>
    </xdr:from>
    <xdr:to>
      <xdr:col>8</xdr:col>
      <xdr:colOff>971873</xdr:colOff>
      <xdr:row>61</xdr:row>
      <xdr:rowOff>141450</xdr:rowOff>
    </xdr:to>
    <xdr:graphicFrame macro="">
      <xdr:nvGraphicFramePr>
        <xdr:cNvPr id="4812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69850</xdr:rowOff>
    </xdr:from>
    <xdr:to>
      <xdr:col>1</xdr:col>
      <xdr:colOff>1692000</xdr:colOff>
      <xdr:row>3</xdr:row>
      <xdr:rowOff>79407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69850"/>
          <a:ext cx="1692000" cy="581057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126999</xdr:colOff>
      <xdr:row>34</xdr:row>
      <xdr:rowOff>85723</xdr:rowOff>
    </xdr:from>
    <xdr:to>
      <xdr:col>5</xdr:col>
      <xdr:colOff>381549</xdr:colOff>
      <xdr:row>53</xdr:row>
      <xdr:rowOff>104073</xdr:rowOff>
    </xdr:to>
    <xdr:graphicFrame macro="">
      <xdr:nvGraphicFramePr>
        <xdr:cNvPr id="4915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107949</xdr:colOff>
      <xdr:row>55</xdr:row>
      <xdr:rowOff>225425</xdr:rowOff>
    </xdr:from>
    <xdr:to>
      <xdr:col>9</xdr:col>
      <xdr:colOff>468749</xdr:colOff>
      <xdr:row>69</xdr:row>
      <xdr:rowOff>7125</xdr:rowOff>
    </xdr:to>
    <xdr:graphicFrame macro="">
      <xdr:nvGraphicFramePr>
        <xdr:cNvPr id="4915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0</xdr:row>
      <xdr:rowOff>25400</xdr:rowOff>
    </xdr:from>
    <xdr:to>
      <xdr:col>1</xdr:col>
      <xdr:colOff>1692000</xdr:colOff>
      <xdr:row>3</xdr:row>
      <xdr:rowOff>34957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25400"/>
          <a:ext cx="1692000" cy="581057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126999</xdr:colOff>
      <xdr:row>32</xdr:row>
      <xdr:rowOff>38100</xdr:rowOff>
    </xdr:from>
    <xdr:to>
      <xdr:col>3</xdr:col>
      <xdr:colOff>1300099</xdr:colOff>
      <xdr:row>50</xdr:row>
      <xdr:rowOff>60600</xdr:rowOff>
    </xdr:to>
    <xdr:graphicFrame macro="">
      <xdr:nvGraphicFramePr>
        <xdr:cNvPr id="5017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58</xdr:row>
      <xdr:rowOff>104774</xdr:rowOff>
    </xdr:from>
    <xdr:to>
      <xdr:col>3</xdr:col>
      <xdr:colOff>1313775</xdr:colOff>
      <xdr:row>76</xdr:row>
      <xdr:rowOff>70124</xdr:rowOff>
    </xdr:to>
    <xdr:graphicFrame macro="">
      <xdr:nvGraphicFramePr>
        <xdr:cNvPr id="5017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0</xdr:row>
      <xdr:rowOff>44450</xdr:rowOff>
    </xdr:from>
    <xdr:to>
      <xdr:col>1</xdr:col>
      <xdr:colOff>1692000</xdr:colOff>
      <xdr:row>3</xdr:row>
      <xdr:rowOff>54007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44450"/>
          <a:ext cx="1692000" cy="58105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50800</xdr:rowOff>
    </xdr:from>
    <xdr:to>
      <xdr:col>3</xdr:col>
      <xdr:colOff>85450</xdr:colOff>
      <xdr:row>3</xdr:row>
      <xdr:rowOff>98457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50800"/>
          <a:ext cx="1692000" cy="581057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95250</xdr:colOff>
      <xdr:row>35</xdr:row>
      <xdr:rowOff>219075</xdr:rowOff>
    </xdr:from>
    <xdr:to>
      <xdr:col>8</xdr:col>
      <xdr:colOff>470700</xdr:colOff>
      <xdr:row>48</xdr:row>
      <xdr:rowOff>106275</xdr:rowOff>
    </xdr:to>
    <xdr:graphicFrame macro="">
      <xdr:nvGraphicFramePr>
        <xdr:cNvPr id="5120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142875</xdr:colOff>
      <xdr:row>50</xdr:row>
      <xdr:rowOff>38100</xdr:rowOff>
    </xdr:from>
    <xdr:to>
      <xdr:col>8</xdr:col>
      <xdr:colOff>518325</xdr:colOff>
      <xdr:row>62</xdr:row>
      <xdr:rowOff>134850</xdr:rowOff>
    </xdr:to>
    <xdr:graphicFrame macro="">
      <xdr:nvGraphicFramePr>
        <xdr:cNvPr id="5120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0</xdr:row>
      <xdr:rowOff>38100</xdr:rowOff>
    </xdr:from>
    <xdr:to>
      <xdr:col>1</xdr:col>
      <xdr:colOff>1692000</xdr:colOff>
      <xdr:row>3</xdr:row>
      <xdr:rowOff>47657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38100"/>
          <a:ext cx="1692000" cy="581057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15873</xdr:colOff>
      <xdr:row>54</xdr:row>
      <xdr:rowOff>113240</xdr:rowOff>
    </xdr:from>
    <xdr:to>
      <xdr:col>5</xdr:col>
      <xdr:colOff>198790</xdr:colOff>
      <xdr:row>74</xdr:row>
      <xdr:rowOff>45949</xdr:rowOff>
    </xdr:to>
    <xdr:graphicFrame macro="">
      <xdr:nvGraphicFramePr>
        <xdr:cNvPr id="5222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112184</xdr:colOff>
      <xdr:row>113</xdr:row>
      <xdr:rowOff>66146</xdr:rowOff>
    </xdr:from>
    <xdr:to>
      <xdr:col>5</xdr:col>
      <xdr:colOff>169424</xdr:colOff>
      <xdr:row>132</xdr:row>
      <xdr:rowOff>164219</xdr:rowOff>
    </xdr:to>
    <xdr:graphicFrame macro="">
      <xdr:nvGraphicFramePr>
        <xdr:cNvPr id="52226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17198</xdr:colOff>
      <xdr:row>175</xdr:row>
      <xdr:rowOff>82285</xdr:rowOff>
    </xdr:from>
    <xdr:to>
      <xdr:col>5</xdr:col>
      <xdr:colOff>321740</xdr:colOff>
      <xdr:row>195</xdr:row>
      <xdr:rowOff>97544</xdr:rowOff>
    </xdr:to>
    <xdr:graphicFrame macro="">
      <xdr:nvGraphicFramePr>
        <xdr:cNvPr id="52227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104511</xdr:colOff>
      <xdr:row>237</xdr:row>
      <xdr:rowOff>52916</xdr:rowOff>
    </xdr:from>
    <xdr:to>
      <xdr:col>5</xdr:col>
      <xdr:colOff>161751</xdr:colOff>
      <xdr:row>257</xdr:row>
      <xdr:rowOff>117916</xdr:rowOff>
    </xdr:to>
    <xdr:graphicFrame macro="">
      <xdr:nvGraphicFramePr>
        <xdr:cNvPr id="52228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115092</xdr:colOff>
      <xdr:row>297</xdr:row>
      <xdr:rowOff>55827</xdr:rowOff>
    </xdr:from>
    <xdr:to>
      <xdr:col>5</xdr:col>
      <xdr:colOff>532332</xdr:colOff>
      <xdr:row>317</xdr:row>
      <xdr:rowOff>120827</xdr:rowOff>
    </xdr:to>
    <xdr:graphicFrame macro="">
      <xdr:nvGraphicFramePr>
        <xdr:cNvPr id="52229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14287</xdr:colOff>
      <xdr:row>327</xdr:row>
      <xdr:rowOff>91810</xdr:rowOff>
    </xdr:from>
    <xdr:to>
      <xdr:col>5</xdr:col>
      <xdr:colOff>318829</xdr:colOff>
      <xdr:row>347</xdr:row>
      <xdr:rowOff>115270</xdr:rowOff>
    </xdr:to>
    <xdr:graphicFrame macro="">
      <xdr:nvGraphicFramePr>
        <xdr:cNvPr id="52230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121708</xdr:colOff>
      <xdr:row>83</xdr:row>
      <xdr:rowOff>78581</xdr:rowOff>
    </xdr:from>
    <xdr:to>
      <xdr:col>5</xdr:col>
      <xdr:colOff>178948</xdr:colOff>
      <xdr:row>103</xdr:row>
      <xdr:rowOff>143581</xdr:rowOff>
    </xdr:to>
    <xdr:graphicFrame macro="">
      <xdr:nvGraphicFramePr>
        <xdr:cNvPr id="52231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3951</xdr:colOff>
      <xdr:row>141</xdr:row>
      <xdr:rowOff>65352</xdr:rowOff>
    </xdr:from>
    <xdr:to>
      <xdr:col>5</xdr:col>
      <xdr:colOff>186868</xdr:colOff>
      <xdr:row>161</xdr:row>
      <xdr:rowOff>130352</xdr:rowOff>
    </xdr:to>
    <xdr:graphicFrame macro="">
      <xdr:nvGraphicFramePr>
        <xdr:cNvPr id="52232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3967</xdr:colOff>
      <xdr:row>205</xdr:row>
      <xdr:rowOff>88900</xdr:rowOff>
    </xdr:from>
    <xdr:to>
      <xdr:col>5</xdr:col>
      <xdr:colOff>186884</xdr:colOff>
      <xdr:row>225</xdr:row>
      <xdr:rowOff>153900</xdr:rowOff>
    </xdr:to>
    <xdr:graphicFrame macro="">
      <xdr:nvGraphicFramePr>
        <xdr:cNvPr id="52233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103187</xdr:colOff>
      <xdr:row>267</xdr:row>
      <xdr:rowOff>82285</xdr:rowOff>
    </xdr:from>
    <xdr:to>
      <xdr:col>5</xdr:col>
      <xdr:colOff>160427</xdr:colOff>
      <xdr:row>287</xdr:row>
      <xdr:rowOff>147285</xdr:rowOff>
    </xdr:to>
    <xdr:graphicFrame macro="">
      <xdr:nvGraphicFramePr>
        <xdr:cNvPr id="52234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</xdr:col>
      <xdr:colOff>0</xdr:colOff>
      <xdr:row>0</xdr:row>
      <xdr:rowOff>57150</xdr:rowOff>
    </xdr:from>
    <xdr:to>
      <xdr:col>1</xdr:col>
      <xdr:colOff>1692000</xdr:colOff>
      <xdr:row>3</xdr:row>
      <xdr:rowOff>66707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57150"/>
          <a:ext cx="1692000" cy="581057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123824</xdr:colOff>
      <xdr:row>25</xdr:row>
      <xdr:rowOff>95249</xdr:rowOff>
    </xdr:from>
    <xdr:to>
      <xdr:col>3</xdr:col>
      <xdr:colOff>1296924</xdr:colOff>
      <xdr:row>44</xdr:row>
      <xdr:rowOff>138999</xdr:rowOff>
    </xdr:to>
    <xdr:graphicFrame macro="">
      <xdr:nvGraphicFramePr>
        <xdr:cNvPr id="5324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31750</xdr:rowOff>
    </xdr:from>
    <xdr:to>
      <xdr:col>1</xdr:col>
      <xdr:colOff>1692000</xdr:colOff>
      <xdr:row>3</xdr:row>
      <xdr:rowOff>41307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31750"/>
          <a:ext cx="1692000" cy="581057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114298</xdr:colOff>
      <xdr:row>32</xdr:row>
      <xdr:rowOff>50800</xdr:rowOff>
    </xdr:from>
    <xdr:to>
      <xdr:col>3</xdr:col>
      <xdr:colOff>1287398</xdr:colOff>
      <xdr:row>51</xdr:row>
      <xdr:rowOff>94550</xdr:rowOff>
    </xdr:to>
    <xdr:graphicFrame macro="">
      <xdr:nvGraphicFramePr>
        <xdr:cNvPr id="5427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123825</xdr:colOff>
      <xdr:row>61</xdr:row>
      <xdr:rowOff>104774</xdr:rowOff>
    </xdr:from>
    <xdr:to>
      <xdr:col>3</xdr:col>
      <xdr:colOff>1296925</xdr:colOff>
      <xdr:row>80</xdr:row>
      <xdr:rowOff>148524</xdr:rowOff>
    </xdr:to>
    <xdr:graphicFrame macro="">
      <xdr:nvGraphicFramePr>
        <xdr:cNvPr id="5427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0</xdr:row>
      <xdr:rowOff>38100</xdr:rowOff>
    </xdr:from>
    <xdr:to>
      <xdr:col>1</xdr:col>
      <xdr:colOff>1692000</xdr:colOff>
      <xdr:row>3</xdr:row>
      <xdr:rowOff>47657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38100"/>
          <a:ext cx="1692000" cy="581057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32</xdr:row>
      <xdr:rowOff>57149</xdr:rowOff>
    </xdr:from>
    <xdr:to>
      <xdr:col>4</xdr:col>
      <xdr:colOff>38650</xdr:colOff>
      <xdr:row>51</xdr:row>
      <xdr:rowOff>100899</xdr:rowOff>
    </xdr:to>
    <xdr:graphicFrame macro="">
      <xdr:nvGraphicFramePr>
        <xdr:cNvPr id="5529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111125</xdr:colOff>
      <xdr:row>61</xdr:row>
      <xdr:rowOff>111125</xdr:rowOff>
    </xdr:from>
    <xdr:to>
      <xdr:col>4</xdr:col>
      <xdr:colOff>10075</xdr:colOff>
      <xdr:row>80</xdr:row>
      <xdr:rowOff>154875</xdr:rowOff>
    </xdr:to>
    <xdr:graphicFrame macro="">
      <xdr:nvGraphicFramePr>
        <xdr:cNvPr id="5529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0</xdr:row>
      <xdr:rowOff>44450</xdr:rowOff>
    </xdr:from>
    <xdr:to>
      <xdr:col>1</xdr:col>
      <xdr:colOff>1692000</xdr:colOff>
      <xdr:row>3</xdr:row>
      <xdr:rowOff>54007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44450"/>
          <a:ext cx="1692000" cy="581057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44450</xdr:rowOff>
    </xdr:from>
    <xdr:to>
      <xdr:col>1</xdr:col>
      <xdr:colOff>1692000</xdr:colOff>
      <xdr:row>3</xdr:row>
      <xdr:rowOff>54007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44450"/>
          <a:ext cx="1692000" cy="581057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44450</xdr:rowOff>
    </xdr:from>
    <xdr:to>
      <xdr:col>1</xdr:col>
      <xdr:colOff>1692000</xdr:colOff>
      <xdr:row>3</xdr:row>
      <xdr:rowOff>54007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44450"/>
          <a:ext cx="1692000" cy="581057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45</xdr:row>
      <xdr:rowOff>76198</xdr:rowOff>
    </xdr:from>
    <xdr:to>
      <xdr:col>3</xdr:col>
      <xdr:colOff>786091</xdr:colOff>
      <xdr:row>68</xdr:row>
      <xdr:rowOff>24948</xdr:rowOff>
    </xdr:to>
    <xdr:pic>
      <xdr:nvPicPr>
        <xdr:cNvPr id="12" name="Imagen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9074148"/>
          <a:ext cx="5065991" cy="36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755636</xdr:colOff>
      <xdr:row>45</xdr:row>
      <xdr:rowOff>76198</xdr:rowOff>
    </xdr:from>
    <xdr:to>
      <xdr:col>7</xdr:col>
      <xdr:colOff>156320</xdr:colOff>
      <xdr:row>68</xdr:row>
      <xdr:rowOff>24948</xdr:rowOff>
    </xdr:to>
    <xdr:pic>
      <xdr:nvPicPr>
        <xdr:cNvPr id="13" name="Imagen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36" y="9074148"/>
          <a:ext cx="5464934" cy="36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25400</xdr:rowOff>
    </xdr:from>
    <xdr:to>
      <xdr:col>1</xdr:col>
      <xdr:colOff>1692000</xdr:colOff>
      <xdr:row>3</xdr:row>
      <xdr:rowOff>34957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25400"/>
          <a:ext cx="1692000" cy="581057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38100</xdr:rowOff>
    </xdr:from>
    <xdr:to>
      <xdr:col>1</xdr:col>
      <xdr:colOff>1692000</xdr:colOff>
      <xdr:row>3</xdr:row>
      <xdr:rowOff>47657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38100"/>
          <a:ext cx="1692000" cy="581057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31750</xdr:rowOff>
    </xdr:from>
    <xdr:to>
      <xdr:col>1</xdr:col>
      <xdr:colOff>1692000</xdr:colOff>
      <xdr:row>3</xdr:row>
      <xdr:rowOff>41307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31750"/>
          <a:ext cx="1692000" cy="58105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38100</xdr:rowOff>
    </xdr:from>
    <xdr:to>
      <xdr:col>3</xdr:col>
      <xdr:colOff>85450</xdr:colOff>
      <xdr:row>3</xdr:row>
      <xdr:rowOff>85757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38100"/>
          <a:ext cx="1692000" cy="581057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103621</xdr:colOff>
      <xdr:row>41</xdr:row>
      <xdr:rowOff>51954</xdr:rowOff>
    </xdr:from>
    <xdr:to>
      <xdr:col>3</xdr:col>
      <xdr:colOff>733257</xdr:colOff>
      <xdr:row>59</xdr:row>
      <xdr:rowOff>22500</xdr:rowOff>
    </xdr:to>
    <xdr:graphicFrame macro="">
      <xdr:nvGraphicFramePr>
        <xdr:cNvPr id="5734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19050</xdr:colOff>
      <xdr:row>63</xdr:row>
      <xdr:rowOff>132483</xdr:rowOff>
    </xdr:from>
    <xdr:to>
      <xdr:col>3</xdr:col>
      <xdr:colOff>775686</xdr:colOff>
      <xdr:row>81</xdr:row>
      <xdr:rowOff>103029</xdr:rowOff>
    </xdr:to>
    <xdr:graphicFrame macro="">
      <xdr:nvGraphicFramePr>
        <xdr:cNvPr id="57346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0</xdr:row>
      <xdr:rowOff>34636</xdr:rowOff>
    </xdr:from>
    <xdr:to>
      <xdr:col>1</xdr:col>
      <xdr:colOff>1692000</xdr:colOff>
      <xdr:row>3</xdr:row>
      <xdr:rowOff>44193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34636"/>
          <a:ext cx="1692000" cy="581057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15298</xdr:colOff>
      <xdr:row>94</xdr:row>
      <xdr:rowOff>151535</xdr:rowOff>
    </xdr:from>
    <xdr:to>
      <xdr:col>3</xdr:col>
      <xdr:colOff>771934</xdr:colOff>
      <xdr:row>112</xdr:row>
      <xdr:rowOff>50080</xdr:rowOff>
    </xdr:to>
    <xdr:graphicFrame macro="">
      <xdr:nvGraphicFramePr>
        <xdr:cNvPr id="5836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874857</xdr:colOff>
      <xdr:row>94</xdr:row>
      <xdr:rowOff>157308</xdr:rowOff>
    </xdr:from>
    <xdr:to>
      <xdr:col>6</xdr:col>
      <xdr:colOff>1383266</xdr:colOff>
      <xdr:row>112</xdr:row>
      <xdr:rowOff>55853</xdr:rowOff>
    </xdr:to>
    <xdr:graphicFrame macro="">
      <xdr:nvGraphicFramePr>
        <xdr:cNvPr id="58370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</xdr:col>
      <xdr:colOff>888712</xdr:colOff>
      <xdr:row>123</xdr:row>
      <xdr:rowOff>124113</xdr:rowOff>
    </xdr:from>
    <xdr:to>
      <xdr:col>6</xdr:col>
      <xdr:colOff>1397121</xdr:colOff>
      <xdr:row>141</xdr:row>
      <xdr:rowOff>22659</xdr:rowOff>
    </xdr:to>
    <xdr:graphicFrame macro="">
      <xdr:nvGraphicFramePr>
        <xdr:cNvPr id="58371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32616</xdr:colOff>
      <xdr:row>123</xdr:row>
      <xdr:rowOff>129308</xdr:rowOff>
    </xdr:from>
    <xdr:to>
      <xdr:col>3</xdr:col>
      <xdr:colOff>789252</xdr:colOff>
      <xdr:row>141</xdr:row>
      <xdr:rowOff>27854</xdr:rowOff>
    </xdr:to>
    <xdr:graphicFrame macro="">
      <xdr:nvGraphicFramePr>
        <xdr:cNvPr id="58372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0</xdr:row>
      <xdr:rowOff>44450</xdr:rowOff>
    </xdr:from>
    <xdr:to>
      <xdr:col>1</xdr:col>
      <xdr:colOff>1692000</xdr:colOff>
      <xdr:row>3</xdr:row>
      <xdr:rowOff>54007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44450"/>
          <a:ext cx="1692000" cy="581057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25399</xdr:colOff>
      <xdr:row>51</xdr:row>
      <xdr:rowOff>79374</xdr:rowOff>
    </xdr:from>
    <xdr:to>
      <xdr:col>3</xdr:col>
      <xdr:colOff>1145499</xdr:colOff>
      <xdr:row>68</xdr:row>
      <xdr:rowOff>152624</xdr:rowOff>
    </xdr:to>
    <xdr:graphicFrame macro="">
      <xdr:nvGraphicFramePr>
        <xdr:cNvPr id="5939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117475</xdr:colOff>
      <xdr:row>74</xdr:row>
      <xdr:rowOff>79375</xdr:rowOff>
    </xdr:from>
    <xdr:to>
      <xdr:col>3</xdr:col>
      <xdr:colOff>1110575</xdr:colOff>
      <xdr:row>91</xdr:row>
      <xdr:rowOff>152625</xdr:rowOff>
    </xdr:to>
    <xdr:graphicFrame macro="">
      <xdr:nvGraphicFramePr>
        <xdr:cNvPr id="5939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0</xdr:row>
      <xdr:rowOff>31750</xdr:rowOff>
    </xdr:from>
    <xdr:to>
      <xdr:col>1</xdr:col>
      <xdr:colOff>1692000</xdr:colOff>
      <xdr:row>3</xdr:row>
      <xdr:rowOff>41307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31750"/>
          <a:ext cx="1692000" cy="581057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44450</xdr:rowOff>
    </xdr:from>
    <xdr:to>
      <xdr:col>1</xdr:col>
      <xdr:colOff>1692000</xdr:colOff>
      <xdr:row>3</xdr:row>
      <xdr:rowOff>54007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44450"/>
          <a:ext cx="1692000" cy="581057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22225</xdr:colOff>
      <xdr:row>24</xdr:row>
      <xdr:rowOff>69849</xdr:rowOff>
    </xdr:from>
    <xdr:to>
      <xdr:col>4</xdr:col>
      <xdr:colOff>948175</xdr:colOff>
      <xdr:row>44</xdr:row>
      <xdr:rowOff>134849</xdr:rowOff>
    </xdr:to>
    <xdr:graphicFrame macro="">
      <xdr:nvGraphicFramePr>
        <xdr:cNvPr id="6041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31750</xdr:rowOff>
    </xdr:from>
    <xdr:to>
      <xdr:col>1</xdr:col>
      <xdr:colOff>1692000</xdr:colOff>
      <xdr:row>3</xdr:row>
      <xdr:rowOff>41307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31750"/>
          <a:ext cx="1692000" cy="581057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38100</xdr:rowOff>
    </xdr:from>
    <xdr:to>
      <xdr:col>1</xdr:col>
      <xdr:colOff>1692000</xdr:colOff>
      <xdr:row>3</xdr:row>
      <xdr:rowOff>47657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38100"/>
          <a:ext cx="1692000" cy="581057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860424</xdr:colOff>
      <xdr:row>29</xdr:row>
      <xdr:rowOff>80962</xdr:rowOff>
    </xdr:from>
    <xdr:to>
      <xdr:col>6</xdr:col>
      <xdr:colOff>1372874</xdr:colOff>
      <xdr:row>46</xdr:row>
      <xdr:rowOff>82212</xdr:rowOff>
    </xdr:to>
    <xdr:graphicFrame macro="">
      <xdr:nvGraphicFramePr>
        <xdr:cNvPr id="6144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29</xdr:row>
      <xdr:rowOff>81587</xdr:rowOff>
    </xdr:from>
    <xdr:to>
      <xdr:col>3</xdr:col>
      <xdr:colOff>760100</xdr:colOff>
      <xdr:row>46</xdr:row>
      <xdr:rowOff>81587</xdr:rowOff>
    </xdr:to>
    <xdr:graphicFrame macro="">
      <xdr:nvGraphicFramePr>
        <xdr:cNvPr id="6144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19050</xdr:colOff>
      <xdr:row>51</xdr:row>
      <xdr:rowOff>127000</xdr:rowOff>
    </xdr:from>
    <xdr:to>
      <xdr:col>3</xdr:col>
      <xdr:colOff>779150</xdr:colOff>
      <xdr:row>68</xdr:row>
      <xdr:rowOff>128250</xdr:rowOff>
    </xdr:to>
    <xdr:graphicFrame macro="">
      <xdr:nvGraphicFramePr>
        <xdr:cNvPr id="61443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0</xdr:row>
      <xdr:rowOff>50800</xdr:rowOff>
    </xdr:from>
    <xdr:to>
      <xdr:col>1</xdr:col>
      <xdr:colOff>1692000</xdr:colOff>
      <xdr:row>3</xdr:row>
      <xdr:rowOff>60357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50800"/>
          <a:ext cx="1692000" cy="581057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41</xdr:row>
      <xdr:rowOff>98424</xdr:rowOff>
    </xdr:from>
    <xdr:to>
      <xdr:col>5</xdr:col>
      <xdr:colOff>245999</xdr:colOff>
      <xdr:row>59</xdr:row>
      <xdr:rowOff>120924</xdr:rowOff>
    </xdr:to>
    <xdr:graphicFrame macro="">
      <xdr:nvGraphicFramePr>
        <xdr:cNvPr id="6246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19049</xdr:colOff>
      <xdr:row>64</xdr:row>
      <xdr:rowOff>93662</xdr:rowOff>
    </xdr:from>
    <xdr:to>
      <xdr:col>5</xdr:col>
      <xdr:colOff>245999</xdr:colOff>
      <xdr:row>82</xdr:row>
      <xdr:rowOff>116162</xdr:rowOff>
    </xdr:to>
    <xdr:graphicFrame macro="">
      <xdr:nvGraphicFramePr>
        <xdr:cNvPr id="62466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19049</xdr:colOff>
      <xdr:row>87</xdr:row>
      <xdr:rowOff>120649</xdr:rowOff>
    </xdr:from>
    <xdr:to>
      <xdr:col>5</xdr:col>
      <xdr:colOff>245999</xdr:colOff>
      <xdr:row>105</xdr:row>
      <xdr:rowOff>143149</xdr:rowOff>
    </xdr:to>
    <xdr:graphicFrame macro="">
      <xdr:nvGraphicFramePr>
        <xdr:cNvPr id="62467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25400</xdr:colOff>
      <xdr:row>41</xdr:row>
      <xdr:rowOff>98424</xdr:rowOff>
    </xdr:from>
    <xdr:to>
      <xdr:col>12</xdr:col>
      <xdr:colOff>144400</xdr:colOff>
      <xdr:row>59</xdr:row>
      <xdr:rowOff>120924</xdr:rowOff>
    </xdr:to>
    <xdr:graphicFrame macro="">
      <xdr:nvGraphicFramePr>
        <xdr:cNvPr id="62468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25400</xdr:colOff>
      <xdr:row>64</xdr:row>
      <xdr:rowOff>93662</xdr:rowOff>
    </xdr:from>
    <xdr:to>
      <xdr:col>12</xdr:col>
      <xdr:colOff>144400</xdr:colOff>
      <xdr:row>82</xdr:row>
      <xdr:rowOff>116162</xdr:rowOff>
    </xdr:to>
    <xdr:graphicFrame macro="">
      <xdr:nvGraphicFramePr>
        <xdr:cNvPr id="62469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25400</xdr:colOff>
      <xdr:row>87</xdr:row>
      <xdr:rowOff>120649</xdr:rowOff>
    </xdr:from>
    <xdr:to>
      <xdr:col>12</xdr:col>
      <xdr:colOff>144400</xdr:colOff>
      <xdr:row>105</xdr:row>
      <xdr:rowOff>143149</xdr:rowOff>
    </xdr:to>
    <xdr:graphicFrame macro="">
      <xdr:nvGraphicFramePr>
        <xdr:cNvPr id="62470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0</xdr:colOff>
      <xdr:row>0</xdr:row>
      <xdr:rowOff>38100</xdr:rowOff>
    </xdr:from>
    <xdr:to>
      <xdr:col>1</xdr:col>
      <xdr:colOff>1692000</xdr:colOff>
      <xdr:row>3</xdr:row>
      <xdr:rowOff>47657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38100"/>
          <a:ext cx="1692000" cy="581057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8081</xdr:colOff>
      <xdr:row>40</xdr:row>
      <xdr:rowOff>55708</xdr:rowOff>
    </xdr:from>
    <xdr:to>
      <xdr:col>4</xdr:col>
      <xdr:colOff>2031</xdr:colOff>
      <xdr:row>58</xdr:row>
      <xdr:rowOff>78208</xdr:rowOff>
    </xdr:to>
    <xdr:graphicFrame macro="">
      <xdr:nvGraphicFramePr>
        <xdr:cNvPr id="6348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11544</xdr:colOff>
      <xdr:row>63</xdr:row>
      <xdr:rowOff>66098</xdr:rowOff>
    </xdr:from>
    <xdr:to>
      <xdr:col>4</xdr:col>
      <xdr:colOff>5494</xdr:colOff>
      <xdr:row>81</xdr:row>
      <xdr:rowOff>88598</xdr:rowOff>
    </xdr:to>
    <xdr:graphicFrame macro="">
      <xdr:nvGraphicFramePr>
        <xdr:cNvPr id="63490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4617</xdr:colOff>
      <xdr:row>86</xdr:row>
      <xdr:rowOff>142009</xdr:rowOff>
    </xdr:from>
    <xdr:to>
      <xdr:col>3</xdr:col>
      <xdr:colOff>1198717</xdr:colOff>
      <xdr:row>105</xdr:row>
      <xdr:rowOff>5759</xdr:rowOff>
    </xdr:to>
    <xdr:graphicFrame macro="">
      <xdr:nvGraphicFramePr>
        <xdr:cNvPr id="63491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0</xdr:row>
      <xdr:rowOff>38100</xdr:rowOff>
    </xdr:from>
    <xdr:to>
      <xdr:col>1</xdr:col>
      <xdr:colOff>1692000</xdr:colOff>
      <xdr:row>3</xdr:row>
      <xdr:rowOff>47657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38100"/>
          <a:ext cx="1692000" cy="581057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12699</xdr:colOff>
      <xdr:row>43</xdr:row>
      <xdr:rowOff>101599</xdr:rowOff>
    </xdr:from>
    <xdr:to>
      <xdr:col>3</xdr:col>
      <xdr:colOff>952799</xdr:colOff>
      <xdr:row>61</xdr:row>
      <xdr:rowOff>124099</xdr:rowOff>
    </xdr:to>
    <xdr:graphicFrame macro="">
      <xdr:nvGraphicFramePr>
        <xdr:cNvPr id="6451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25400</xdr:rowOff>
    </xdr:from>
    <xdr:to>
      <xdr:col>1</xdr:col>
      <xdr:colOff>1692000</xdr:colOff>
      <xdr:row>3</xdr:row>
      <xdr:rowOff>34957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25400"/>
          <a:ext cx="1692000" cy="58105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142875</xdr:colOff>
      <xdr:row>36</xdr:row>
      <xdr:rowOff>228600</xdr:rowOff>
    </xdr:from>
    <xdr:to>
      <xdr:col>7</xdr:col>
      <xdr:colOff>438150</xdr:colOff>
      <xdr:row>52</xdr:row>
      <xdr:rowOff>19050</xdr:rowOff>
    </xdr:to>
    <xdr:graphicFrame macro="">
      <xdr:nvGraphicFramePr>
        <xdr:cNvPr id="7169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133350</xdr:colOff>
      <xdr:row>54</xdr:row>
      <xdr:rowOff>9525</xdr:rowOff>
    </xdr:from>
    <xdr:to>
      <xdr:col>7</xdr:col>
      <xdr:colOff>457200</xdr:colOff>
      <xdr:row>69</xdr:row>
      <xdr:rowOff>76200</xdr:rowOff>
    </xdr:to>
    <xdr:graphicFrame macro="">
      <xdr:nvGraphicFramePr>
        <xdr:cNvPr id="7170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142875</xdr:colOff>
      <xdr:row>70</xdr:row>
      <xdr:rowOff>19050</xdr:rowOff>
    </xdr:from>
    <xdr:to>
      <xdr:col>7</xdr:col>
      <xdr:colOff>438150</xdr:colOff>
      <xdr:row>85</xdr:row>
      <xdr:rowOff>76200</xdr:rowOff>
    </xdr:to>
    <xdr:graphicFrame macro="">
      <xdr:nvGraphicFramePr>
        <xdr:cNvPr id="7171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133350</xdr:colOff>
      <xdr:row>87</xdr:row>
      <xdr:rowOff>0</xdr:rowOff>
    </xdr:from>
    <xdr:to>
      <xdr:col>7</xdr:col>
      <xdr:colOff>457200</xdr:colOff>
      <xdr:row>102</xdr:row>
      <xdr:rowOff>76200</xdr:rowOff>
    </xdr:to>
    <xdr:graphicFrame macro="">
      <xdr:nvGraphicFramePr>
        <xdr:cNvPr id="7172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0</xdr:row>
      <xdr:rowOff>31750</xdr:rowOff>
    </xdr:from>
    <xdr:to>
      <xdr:col>1</xdr:col>
      <xdr:colOff>1692000</xdr:colOff>
      <xdr:row>3</xdr:row>
      <xdr:rowOff>41307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31750"/>
          <a:ext cx="1692000" cy="581057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267</xdr:row>
      <xdr:rowOff>139700</xdr:rowOff>
    </xdr:from>
    <xdr:to>
      <xdr:col>4</xdr:col>
      <xdr:colOff>1485000</xdr:colOff>
      <xdr:row>287</xdr:row>
      <xdr:rowOff>24700</xdr:rowOff>
    </xdr:to>
    <xdr:graphicFrame macro="">
      <xdr:nvGraphicFramePr>
        <xdr:cNvPr id="6553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19050</xdr:colOff>
      <xdr:row>291</xdr:row>
      <xdr:rowOff>53974</xdr:rowOff>
    </xdr:from>
    <xdr:to>
      <xdr:col>4</xdr:col>
      <xdr:colOff>1485000</xdr:colOff>
      <xdr:row>310</xdr:row>
      <xdr:rowOff>97724</xdr:rowOff>
    </xdr:to>
    <xdr:graphicFrame macro="">
      <xdr:nvGraphicFramePr>
        <xdr:cNvPr id="6553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19050</xdr:colOff>
      <xdr:row>314</xdr:row>
      <xdr:rowOff>85724</xdr:rowOff>
    </xdr:from>
    <xdr:to>
      <xdr:col>4</xdr:col>
      <xdr:colOff>1485000</xdr:colOff>
      <xdr:row>333</xdr:row>
      <xdr:rowOff>129474</xdr:rowOff>
    </xdr:to>
    <xdr:graphicFrame macro="">
      <xdr:nvGraphicFramePr>
        <xdr:cNvPr id="65539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19050</xdr:colOff>
      <xdr:row>337</xdr:row>
      <xdr:rowOff>76200</xdr:rowOff>
    </xdr:from>
    <xdr:to>
      <xdr:col>4</xdr:col>
      <xdr:colOff>1485000</xdr:colOff>
      <xdr:row>356</xdr:row>
      <xdr:rowOff>119950</xdr:rowOff>
    </xdr:to>
    <xdr:graphicFrame macro="">
      <xdr:nvGraphicFramePr>
        <xdr:cNvPr id="65540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19050</xdr:colOff>
      <xdr:row>360</xdr:row>
      <xdr:rowOff>88899</xdr:rowOff>
    </xdr:from>
    <xdr:to>
      <xdr:col>4</xdr:col>
      <xdr:colOff>1485000</xdr:colOff>
      <xdr:row>379</xdr:row>
      <xdr:rowOff>132649</xdr:rowOff>
    </xdr:to>
    <xdr:graphicFrame macro="">
      <xdr:nvGraphicFramePr>
        <xdr:cNvPr id="65541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19050</xdr:colOff>
      <xdr:row>383</xdr:row>
      <xdr:rowOff>133349</xdr:rowOff>
    </xdr:from>
    <xdr:to>
      <xdr:col>4</xdr:col>
      <xdr:colOff>1485000</xdr:colOff>
      <xdr:row>403</xdr:row>
      <xdr:rowOff>18349</xdr:rowOff>
    </xdr:to>
    <xdr:graphicFrame macro="">
      <xdr:nvGraphicFramePr>
        <xdr:cNvPr id="65542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19050</xdr:colOff>
      <xdr:row>409</xdr:row>
      <xdr:rowOff>114299</xdr:rowOff>
    </xdr:from>
    <xdr:to>
      <xdr:col>4</xdr:col>
      <xdr:colOff>45000</xdr:colOff>
      <xdr:row>428</xdr:row>
      <xdr:rowOff>158049</xdr:rowOff>
    </xdr:to>
    <xdr:graphicFrame macro="">
      <xdr:nvGraphicFramePr>
        <xdr:cNvPr id="65543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19050</xdr:colOff>
      <xdr:row>433</xdr:row>
      <xdr:rowOff>63499</xdr:rowOff>
    </xdr:from>
    <xdr:to>
      <xdr:col>4</xdr:col>
      <xdr:colOff>45000</xdr:colOff>
      <xdr:row>452</xdr:row>
      <xdr:rowOff>5649</xdr:rowOff>
    </xdr:to>
    <xdr:graphicFrame macro="">
      <xdr:nvGraphicFramePr>
        <xdr:cNvPr id="65544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19050</xdr:colOff>
      <xdr:row>456</xdr:row>
      <xdr:rowOff>95250</xdr:rowOff>
    </xdr:from>
    <xdr:to>
      <xdr:col>4</xdr:col>
      <xdr:colOff>45000</xdr:colOff>
      <xdr:row>474</xdr:row>
      <xdr:rowOff>164400</xdr:rowOff>
    </xdr:to>
    <xdr:graphicFrame macro="">
      <xdr:nvGraphicFramePr>
        <xdr:cNvPr id="65545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</xdr:col>
      <xdr:colOff>12699</xdr:colOff>
      <xdr:row>479</xdr:row>
      <xdr:rowOff>130174</xdr:rowOff>
    </xdr:from>
    <xdr:to>
      <xdr:col>4</xdr:col>
      <xdr:colOff>38649</xdr:colOff>
      <xdr:row>499</xdr:row>
      <xdr:rowOff>15174</xdr:rowOff>
    </xdr:to>
    <xdr:graphicFrame macro="">
      <xdr:nvGraphicFramePr>
        <xdr:cNvPr id="65546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</xdr:col>
      <xdr:colOff>0</xdr:colOff>
      <xdr:row>0</xdr:row>
      <xdr:rowOff>31750</xdr:rowOff>
    </xdr:from>
    <xdr:to>
      <xdr:col>1</xdr:col>
      <xdr:colOff>1692000</xdr:colOff>
      <xdr:row>3</xdr:row>
      <xdr:rowOff>41307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31750"/>
          <a:ext cx="1692000" cy="581057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29369</xdr:colOff>
      <xdr:row>236</xdr:row>
      <xdr:rowOff>70113</xdr:rowOff>
    </xdr:from>
    <xdr:to>
      <xdr:col>5</xdr:col>
      <xdr:colOff>337344</xdr:colOff>
      <xdr:row>261</xdr:row>
      <xdr:rowOff>59532</xdr:rowOff>
    </xdr:to>
    <xdr:graphicFrame macro="">
      <xdr:nvGraphicFramePr>
        <xdr:cNvPr id="6656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50800</xdr:rowOff>
    </xdr:from>
    <xdr:to>
      <xdr:col>1</xdr:col>
      <xdr:colOff>1692000</xdr:colOff>
      <xdr:row>3</xdr:row>
      <xdr:rowOff>60357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50800"/>
          <a:ext cx="1692000" cy="581057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18</xdr:row>
      <xdr:rowOff>123824</xdr:rowOff>
    </xdr:from>
    <xdr:to>
      <xdr:col>3</xdr:col>
      <xdr:colOff>671200</xdr:colOff>
      <xdr:row>35</xdr:row>
      <xdr:rowOff>112374</xdr:rowOff>
    </xdr:to>
    <xdr:graphicFrame macro="">
      <xdr:nvGraphicFramePr>
        <xdr:cNvPr id="6758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25400</xdr:rowOff>
    </xdr:from>
    <xdr:to>
      <xdr:col>1</xdr:col>
      <xdr:colOff>1692000</xdr:colOff>
      <xdr:row>3</xdr:row>
      <xdr:rowOff>34957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25400"/>
          <a:ext cx="1692000" cy="581057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40</xdr:row>
      <xdr:rowOff>133350</xdr:rowOff>
    </xdr:from>
    <xdr:to>
      <xdr:col>3</xdr:col>
      <xdr:colOff>779150</xdr:colOff>
      <xdr:row>57</xdr:row>
      <xdr:rowOff>134600</xdr:rowOff>
    </xdr:to>
    <xdr:graphicFrame macro="">
      <xdr:nvGraphicFramePr>
        <xdr:cNvPr id="6860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19050</xdr:colOff>
      <xdr:row>63</xdr:row>
      <xdr:rowOff>146049</xdr:rowOff>
    </xdr:from>
    <xdr:to>
      <xdr:col>3</xdr:col>
      <xdr:colOff>779150</xdr:colOff>
      <xdr:row>80</xdr:row>
      <xdr:rowOff>147299</xdr:rowOff>
    </xdr:to>
    <xdr:graphicFrame macro="">
      <xdr:nvGraphicFramePr>
        <xdr:cNvPr id="68610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0</xdr:row>
      <xdr:rowOff>44450</xdr:rowOff>
    </xdr:from>
    <xdr:to>
      <xdr:col>1</xdr:col>
      <xdr:colOff>1692000</xdr:colOff>
      <xdr:row>3</xdr:row>
      <xdr:rowOff>54007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44450"/>
          <a:ext cx="1692000" cy="581057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50799</xdr:colOff>
      <xdr:row>25</xdr:row>
      <xdr:rowOff>19050</xdr:rowOff>
    </xdr:from>
    <xdr:to>
      <xdr:col>4</xdr:col>
      <xdr:colOff>616749</xdr:colOff>
      <xdr:row>43</xdr:row>
      <xdr:rowOff>41550</xdr:rowOff>
    </xdr:to>
    <xdr:graphicFrame macro="">
      <xdr:nvGraphicFramePr>
        <xdr:cNvPr id="6963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50799</xdr:colOff>
      <xdr:row>45</xdr:row>
      <xdr:rowOff>0</xdr:rowOff>
    </xdr:from>
    <xdr:to>
      <xdr:col>4</xdr:col>
      <xdr:colOff>616749</xdr:colOff>
      <xdr:row>63</xdr:row>
      <xdr:rowOff>22500</xdr:rowOff>
    </xdr:to>
    <xdr:graphicFrame macro="">
      <xdr:nvGraphicFramePr>
        <xdr:cNvPr id="6963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0</xdr:row>
      <xdr:rowOff>25400</xdr:rowOff>
    </xdr:from>
    <xdr:to>
      <xdr:col>1</xdr:col>
      <xdr:colOff>1692000</xdr:colOff>
      <xdr:row>3</xdr:row>
      <xdr:rowOff>34957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25400"/>
          <a:ext cx="1692000" cy="581057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47337</xdr:colOff>
      <xdr:row>23</xdr:row>
      <xdr:rowOff>116609</xdr:rowOff>
    </xdr:from>
    <xdr:to>
      <xdr:col>5</xdr:col>
      <xdr:colOff>8337</xdr:colOff>
      <xdr:row>42</xdr:row>
      <xdr:rowOff>105518</xdr:rowOff>
    </xdr:to>
    <xdr:graphicFrame macro="">
      <xdr:nvGraphicFramePr>
        <xdr:cNvPr id="7065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47337</xdr:colOff>
      <xdr:row>43</xdr:row>
      <xdr:rowOff>149225</xdr:rowOff>
    </xdr:from>
    <xdr:to>
      <xdr:col>5</xdr:col>
      <xdr:colOff>8337</xdr:colOff>
      <xdr:row>62</xdr:row>
      <xdr:rowOff>138134</xdr:rowOff>
    </xdr:to>
    <xdr:graphicFrame macro="">
      <xdr:nvGraphicFramePr>
        <xdr:cNvPr id="7065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0</xdr:row>
      <xdr:rowOff>34636</xdr:rowOff>
    </xdr:from>
    <xdr:to>
      <xdr:col>1</xdr:col>
      <xdr:colOff>1692000</xdr:colOff>
      <xdr:row>3</xdr:row>
      <xdr:rowOff>44193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34636"/>
          <a:ext cx="1692000" cy="581057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</xdr:colOff>
      <xdr:row>23</xdr:row>
      <xdr:rowOff>158749</xdr:rowOff>
    </xdr:from>
    <xdr:to>
      <xdr:col>4</xdr:col>
      <xdr:colOff>1140875</xdr:colOff>
      <xdr:row>43</xdr:row>
      <xdr:rowOff>43749</xdr:rowOff>
    </xdr:to>
    <xdr:graphicFrame macro="">
      <xdr:nvGraphicFramePr>
        <xdr:cNvPr id="7168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38099</xdr:colOff>
      <xdr:row>44</xdr:row>
      <xdr:rowOff>25400</xdr:rowOff>
    </xdr:from>
    <xdr:to>
      <xdr:col>4</xdr:col>
      <xdr:colOff>1144049</xdr:colOff>
      <xdr:row>63</xdr:row>
      <xdr:rowOff>69150</xdr:rowOff>
    </xdr:to>
    <xdr:graphicFrame macro="">
      <xdr:nvGraphicFramePr>
        <xdr:cNvPr id="7168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0</xdr:row>
      <xdr:rowOff>44450</xdr:rowOff>
    </xdr:from>
    <xdr:to>
      <xdr:col>1</xdr:col>
      <xdr:colOff>1692000</xdr:colOff>
      <xdr:row>3</xdr:row>
      <xdr:rowOff>54007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44450"/>
          <a:ext cx="1692000" cy="581057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3174</xdr:colOff>
      <xdr:row>55</xdr:row>
      <xdr:rowOff>94672</xdr:rowOff>
    </xdr:from>
    <xdr:to>
      <xdr:col>3</xdr:col>
      <xdr:colOff>759810</xdr:colOff>
      <xdr:row>73</xdr:row>
      <xdr:rowOff>65217</xdr:rowOff>
    </xdr:to>
    <xdr:graphicFrame macro="">
      <xdr:nvGraphicFramePr>
        <xdr:cNvPr id="7270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12988</xdr:colOff>
      <xdr:row>83</xdr:row>
      <xdr:rowOff>31460</xdr:rowOff>
    </xdr:from>
    <xdr:to>
      <xdr:col>3</xdr:col>
      <xdr:colOff>769624</xdr:colOff>
      <xdr:row>101</xdr:row>
      <xdr:rowOff>2005</xdr:rowOff>
    </xdr:to>
    <xdr:graphicFrame macro="">
      <xdr:nvGraphicFramePr>
        <xdr:cNvPr id="72706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0</xdr:row>
      <xdr:rowOff>44450</xdr:rowOff>
    </xdr:from>
    <xdr:to>
      <xdr:col>1</xdr:col>
      <xdr:colOff>1692000</xdr:colOff>
      <xdr:row>3</xdr:row>
      <xdr:rowOff>54007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44450"/>
          <a:ext cx="1692000" cy="581057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123824</xdr:colOff>
      <xdr:row>46</xdr:row>
      <xdr:rowOff>44449</xdr:rowOff>
    </xdr:from>
    <xdr:to>
      <xdr:col>4</xdr:col>
      <xdr:colOff>202774</xdr:colOff>
      <xdr:row>65</xdr:row>
      <xdr:rowOff>33249</xdr:rowOff>
    </xdr:to>
    <xdr:graphicFrame macro="">
      <xdr:nvGraphicFramePr>
        <xdr:cNvPr id="7372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57150</xdr:rowOff>
    </xdr:from>
    <xdr:to>
      <xdr:col>1</xdr:col>
      <xdr:colOff>1692000</xdr:colOff>
      <xdr:row>3</xdr:row>
      <xdr:rowOff>66707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57150"/>
          <a:ext cx="1692000" cy="581057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17028</xdr:colOff>
      <xdr:row>39</xdr:row>
      <xdr:rowOff>132483</xdr:rowOff>
    </xdr:from>
    <xdr:to>
      <xdr:col>3</xdr:col>
      <xdr:colOff>773664</xdr:colOff>
      <xdr:row>58</xdr:row>
      <xdr:rowOff>46346</xdr:rowOff>
    </xdr:to>
    <xdr:graphicFrame macro="">
      <xdr:nvGraphicFramePr>
        <xdr:cNvPr id="7475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50800</xdr:rowOff>
    </xdr:from>
    <xdr:to>
      <xdr:col>1</xdr:col>
      <xdr:colOff>1692000</xdr:colOff>
      <xdr:row>3</xdr:row>
      <xdr:rowOff>60357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50800"/>
          <a:ext cx="1692000" cy="58105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67</xdr:row>
      <xdr:rowOff>133350</xdr:rowOff>
    </xdr:from>
    <xdr:to>
      <xdr:col>3</xdr:col>
      <xdr:colOff>1296925</xdr:colOff>
      <xdr:row>87</xdr:row>
      <xdr:rowOff>18350</xdr:rowOff>
    </xdr:to>
    <xdr:graphicFrame macro="">
      <xdr:nvGraphicFramePr>
        <xdr:cNvPr id="819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381000</xdr:colOff>
      <xdr:row>38</xdr:row>
      <xdr:rowOff>9524</xdr:rowOff>
    </xdr:from>
    <xdr:to>
      <xdr:col>8</xdr:col>
      <xdr:colOff>1381950</xdr:colOff>
      <xdr:row>59</xdr:row>
      <xdr:rowOff>138274</xdr:rowOff>
    </xdr:to>
    <xdr:graphicFrame macro="">
      <xdr:nvGraphicFramePr>
        <xdr:cNvPr id="819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0</xdr:row>
      <xdr:rowOff>31750</xdr:rowOff>
    </xdr:from>
    <xdr:to>
      <xdr:col>1</xdr:col>
      <xdr:colOff>1692000</xdr:colOff>
      <xdr:row>3</xdr:row>
      <xdr:rowOff>41307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31750"/>
          <a:ext cx="1692000" cy="581057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2307</xdr:colOff>
      <xdr:row>40</xdr:row>
      <xdr:rowOff>37234</xdr:rowOff>
    </xdr:from>
    <xdr:to>
      <xdr:col>3</xdr:col>
      <xdr:colOff>758943</xdr:colOff>
      <xdr:row>58</xdr:row>
      <xdr:rowOff>135825</xdr:rowOff>
    </xdr:to>
    <xdr:graphicFrame macro="">
      <xdr:nvGraphicFramePr>
        <xdr:cNvPr id="7577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92363</xdr:colOff>
      <xdr:row>0</xdr:row>
      <xdr:rowOff>23092</xdr:rowOff>
    </xdr:from>
    <xdr:to>
      <xdr:col>1</xdr:col>
      <xdr:colOff>1657363</xdr:colOff>
      <xdr:row>3</xdr:row>
      <xdr:rowOff>32649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63" y="23092"/>
          <a:ext cx="1692000" cy="581057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276225</xdr:colOff>
      <xdr:row>87</xdr:row>
      <xdr:rowOff>53327</xdr:rowOff>
    </xdr:from>
    <xdr:to>
      <xdr:col>7</xdr:col>
      <xdr:colOff>1266825</xdr:colOff>
      <xdr:row>102</xdr:row>
      <xdr:rowOff>34277</xdr:rowOff>
    </xdr:to>
    <xdr:graphicFrame macro="">
      <xdr:nvGraphicFramePr>
        <xdr:cNvPr id="7680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552450</xdr:colOff>
      <xdr:row>87</xdr:row>
      <xdr:rowOff>53327</xdr:rowOff>
    </xdr:from>
    <xdr:to>
      <xdr:col>5</xdr:col>
      <xdr:colOff>285750</xdr:colOff>
      <xdr:row>102</xdr:row>
      <xdr:rowOff>43802</xdr:rowOff>
    </xdr:to>
    <xdr:graphicFrame macro="">
      <xdr:nvGraphicFramePr>
        <xdr:cNvPr id="7680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2</xdr:col>
      <xdr:colOff>533400</xdr:colOff>
      <xdr:row>102</xdr:row>
      <xdr:rowOff>53327</xdr:rowOff>
    </xdr:from>
    <xdr:to>
      <xdr:col>5</xdr:col>
      <xdr:colOff>285750</xdr:colOff>
      <xdr:row>117</xdr:row>
      <xdr:rowOff>148642</xdr:rowOff>
    </xdr:to>
    <xdr:graphicFrame macro="">
      <xdr:nvGraphicFramePr>
        <xdr:cNvPr id="76803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5</xdr:col>
      <xdr:colOff>285750</xdr:colOff>
      <xdr:row>102</xdr:row>
      <xdr:rowOff>43802</xdr:rowOff>
    </xdr:from>
    <xdr:to>
      <xdr:col>7</xdr:col>
      <xdr:colOff>1285875</xdr:colOff>
      <xdr:row>117</xdr:row>
      <xdr:rowOff>139117</xdr:rowOff>
    </xdr:to>
    <xdr:graphicFrame macro="">
      <xdr:nvGraphicFramePr>
        <xdr:cNvPr id="76804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2</xdr:col>
      <xdr:colOff>533400</xdr:colOff>
      <xdr:row>117</xdr:row>
      <xdr:rowOff>148642</xdr:rowOff>
    </xdr:from>
    <xdr:to>
      <xdr:col>5</xdr:col>
      <xdr:colOff>285750</xdr:colOff>
      <xdr:row>133</xdr:row>
      <xdr:rowOff>100953</xdr:rowOff>
    </xdr:to>
    <xdr:graphicFrame macro="">
      <xdr:nvGraphicFramePr>
        <xdr:cNvPr id="76805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5</xdr:col>
      <xdr:colOff>285750</xdr:colOff>
      <xdr:row>117</xdr:row>
      <xdr:rowOff>139117</xdr:rowOff>
    </xdr:from>
    <xdr:to>
      <xdr:col>7</xdr:col>
      <xdr:colOff>1295400</xdr:colOff>
      <xdr:row>133</xdr:row>
      <xdr:rowOff>91428</xdr:rowOff>
    </xdr:to>
    <xdr:graphicFrame macro="">
      <xdr:nvGraphicFramePr>
        <xdr:cNvPr id="76806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2</xdr:col>
      <xdr:colOff>552450</xdr:colOff>
      <xdr:row>72</xdr:row>
      <xdr:rowOff>85725</xdr:rowOff>
    </xdr:from>
    <xdr:to>
      <xdr:col>5</xdr:col>
      <xdr:colOff>285750</xdr:colOff>
      <xdr:row>87</xdr:row>
      <xdr:rowOff>43802</xdr:rowOff>
    </xdr:to>
    <xdr:graphicFrame macro="">
      <xdr:nvGraphicFramePr>
        <xdr:cNvPr id="76807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5</xdr:col>
      <xdr:colOff>279271</xdr:colOff>
      <xdr:row>72</xdr:row>
      <xdr:rowOff>85725</xdr:rowOff>
    </xdr:from>
    <xdr:to>
      <xdr:col>7</xdr:col>
      <xdr:colOff>1250821</xdr:colOff>
      <xdr:row>87</xdr:row>
      <xdr:rowOff>43802</xdr:rowOff>
    </xdr:to>
    <xdr:graphicFrame macro="">
      <xdr:nvGraphicFramePr>
        <xdr:cNvPr id="76808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0</xdr:colOff>
      <xdr:row>0</xdr:row>
      <xdr:rowOff>32398</xdr:rowOff>
    </xdr:from>
    <xdr:to>
      <xdr:col>1</xdr:col>
      <xdr:colOff>1692000</xdr:colOff>
      <xdr:row>3</xdr:row>
      <xdr:rowOff>49731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92" y="32398"/>
          <a:ext cx="1692000" cy="581057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36079</xdr:colOff>
      <xdr:row>64</xdr:row>
      <xdr:rowOff>576</xdr:rowOff>
    </xdr:from>
    <xdr:to>
      <xdr:col>3</xdr:col>
      <xdr:colOff>792715</xdr:colOff>
      <xdr:row>81</xdr:row>
      <xdr:rowOff>132758</xdr:rowOff>
    </xdr:to>
    <xdr:graphicFrame macro="">
      <xdr:nvGraphicFramePr>
        <xdr:cNvPr id="77826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138544</xdr:colOff>
      <xdr:row>37</xdr:row>
      <xdr:rowOff>34636</xdr:rowOff>
    </xdr:from>
    <xdr:to>
      <xdr:col>7</xdr:col>
      <xdr:colOff>208730</xdr:colOff>
      <xdr:row>58</xdr:row>
      <xdr:rowOff>34635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48908" y="6609772"/>
          <a:ext cx="6137322" cy="355022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44450</xdr:rowOff>
    </xdr:from>
    <xdr:to>
      <xdr:col>1</xdr:col>
      <xdr:colOff>1692000</xdr:colOff>
      <xdr:row>3</xdr:row>
      <xdr:rowOff>54007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44450"/>
          <a:ext cx="1692000" cy="581057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</xdr:colOff>
      <xdr:row>63</xdr:row>
      <xdr:rowOff>126711</xdr:rowOff>
    </xdr:from>
    <xdr:to>
      <xdr:col>3</xdr:col>
      <xdr:colOff>759811</xdr:colOff>
      <xdr:row>81</xdr:row>
      <xdr:rowOff>97256</xdr:rowOff>
    </xdr:to>
    <xdr:graphicFrame macro="">
      <xdr:nvGraphicFramePr>
        <xdr:cNvPr id="78850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12988</xdr:colOff>
      <xdr:row>141</xdr:row>
      <xdr:rowOff>118628</xdr:rowOff>
    </xdr:from>
    <xdr:to>
      <xdr:col>3</xdr:col>
      <xdr:colOff>769624</xdr:colOff>
      <xdr:row>159</xdr:row>
      <xdr:rowOff>89173</xdr:rowOff>
    </xdr:to>
    <xdr:graphicFrame macro="">
      <xdr:nvGraphicFramePr>
        <xdr:cNvPr id="78851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</xdr:col>
      <xdr:colOff>184727</xdr:colOff>
      <xdr:row>37</xdr:row>
      <xdr:rowOff>0</xdr:rowOff>
    </xdr:from>
    <xdr:to>
      <xdr:col>7</xdr:col>
      <xdr:colOff>1587524</xdr:colOff>
      <xdr:row>58</xdr:row>
      <xdr:rowOff>40409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95091" y="6609773"/>
          <a:ext cx="7469933" cy="359063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40409</xdr:rowOff>
    </xdr:from>
    <xdr:to>
      <xdr:col>1</xdr:col>
      <xdr:colOff>1692000</xdr:colOff>
      <xdr:row>3</xdr:row>
      <xdr:rowOff>49966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40409"/>
          <a:ext cx="1692000" cy="581057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3174</xdr:colOff>
      <xdr:row>43</xdr:row>
      <xdr:rowOff>125412</xdr:rowOff>
    </xdr:from>
    <xdr:to>
      <xdr:col>4</xdr:col>
      <xdr:colOff>389124</xdr:colOff>
      <xdr:row>66</xdr:row>
      <xdr:rowOff>74162</xdr:rowOff>
    </xdr:to>
    <xdr:graphicFrame macro="">
      <xdr:nvGraphicFramePr>
        <xdr:cNvPr id="7987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523875</xdr:colOff>
      <xdr:row>43</xdr:row>
      <xdr:rowOff>125412</xdr:rowOff>
    </xdr:from>
    <xdr:to>
      <xdr:col>8</xdr:col>
      <xdr:colOff>439925</xdr:colOff>
      <xdr:row>66</xdr:row>
      <xdr:rowOff>74162</xdr:rowOff>
    </xdr:to>
    <xdr:graphicFrame macro="">
      <xdr:nvGraphicFramePr>
        <xdr:cNvPr id="79874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0</xdr:row>
      <xdr:rowOff>31750</xdr:rowOff>
    </xdr:from>
    <xdr:to>
      <xdr:col>1</xdr:col>
      <xdr:colOff>1692000</xdr:colOff>
      <xdr:row>3</xdr:row>
      <xdr:rowOff>41307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31750"/>
          <a:ext cx="1692000" cy="581057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6349</xdr:colOff>
      <xdr:row>41</xdr:row>
      <xdr:rowOff>95249</xdr:rowOff>
    </xdr:from>
    <xdr:to>
      <xdr:col>4</xdr:col>
      <xdr:colOff>32299</xdr:colOff>
      <xdr:row>60</xdr:row>
      <xdr:rowOff>138999</xdr:rowOff>
    </xdr:to>
    <xdr:graphicFrame macro="">
      <xdr:nvGraphicFramePr>
        <xdr:cNvPr id="8089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6349</xdr:colOff>
      <xdr:row>66</xdr:row>
      <xdr:rowOff>101599</xdr:rowOff>
    </xdr:from>
    <xdr:to>
      <xdr:col>4</xdr:col>
      <xdr:colOff>32299</xdr:colOff>
      <xdr:row>85</xdr:row>
      <xdr:rowOff>145349</xdr:rowOff>
    </xdr:to>
    <xdr:graphicFrame macro="">
      <xdr:nvGraphicFramePr>
        <xdr:cNvPr id="8089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0</xdr:row>
      <xdr:rowOff>31750</xdr:rowOff>
    </xdr:from>
    <xdr:to>
      <xdr:col>1</xdr:col>
      <xdr:colOff>1692000</xdr:colOff>
      <xdr:row>3</xdr:row>
      <xdr:rowOff>41307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31750"/>
          <a:ext cx="1692000" cy="581057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43</xdr:row>
      <xdr:rowOff>97971</xdr:rowOff>
    </xdr:from>
    <xdr:to>
      <xdr:col>4</xdr:col>
      <xdr:colOff>323850</xdr:colOff>
      <xdr:row>71</xdr:row>
      <xdr:rowOff>20039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9127671"/>
          <a:ext cx="6045200" cy="43670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31750</xdr:rowOff>
    </xdr:from>
    <xdr:to>
      <xdr:col>1</xdr:col>
      <xdr:colOff>1692000</xdr:colOff>
      <xdr:row>3</xdr:row>
      <xdr:rowOff>41307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31750"/>
          <a:ext cx="1692000" cy="581057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118052</xdr:colOff>
      <xdr:row>42</xdr:row>
      <xdr:rowOff>45316</xdr:rowOff>
    </xdr:from>
    <xdr:to>
      <xdr:col>3</xdr:col>
      <xdr:colOff>747688</xdr:colOff>
      <xdr:row>60</xdr:row>
      <xdr:rowOff>15861</xdr:rowOff>
    </xdr:to>
    <xdr:graphicFrame macro="">
      <xdr:nvGraphicFramePr>
        <xdr:cNvPr id="8294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118052</xdr:colOff>
      <xdr:row>68</xdr:row>
      <xdr:rowOff>83706</xdr:rowOff>
    </xdr:from>
    <xdr:to>
      <xdr:col>3</xdr:col>
      <xdr:colOff>747688</xdr:colOff>
      <xdr:row>86</xdr:row>
      <xdr:rowOff>54251</xdr:rowOff>
    </xdr:to>
    <xdr:graphicFrame macro="">
      <xdr:nvGraphicFramePr>
        <xdr:cNvPr id="82946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0</xdr:row>
      <xdr:rowOff>50800</xdr:rowOff>
    </xdr:from>
    <xdr:to>
      <xdr:col>1</xdr:col>
      <xdr:colOff>1692000</xdr:colOff>
      <xdr:row>3</xdr:row>
      <xdr:rowOff>60357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50800"/>
          <a:ext cx="1692000" cy="581057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50800</xdr:rowOff>
    </xdr:from>
    <xdr:to>
      <xdr:col>1</xdr:col>
      <xdr:colOff>1692000</xdr:colOff>
      <xdr:row>3</xdr:row>
      <xdr:rowOff>60357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50800"/>
          <a:ext cx="1692000" cy="581057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</xdr:colOff>
      <xdr:row>33</xdr:row>
      <xdr:rowOff>25399</xdr:rowOff>
    </xdr:from>
    <xdr:to>
      <xdr:col>2</xdr:col>
      <xdr:colOff>485100</xdr:colOff>
      <xdr:row>51</xdr:row>
      <xdr:rowOff>47899</xdr:rowOff>
    </xdr:to>
    <xdr:graphicFrame macro="">
      <xdr:nvGraphicFramePr>
        <xdr:cNvPr id="8499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31750</xdr:rowOff>
    </xdr:from>
    <xdr:to>
      <xdr:col>1</xdr:col>
      <xdr:colOff>1692000</xdr:colOff>
      <xdr:row>3</xdr:row>
      <xdr:rowOff>41307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31750"/>
          <a:ext cx="1692000" cy="58105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66</xdr:row>
      <xdr:rowOff>19050</xdr:rowOff>
    </xdr:from>
    <xdr:to>
      <xdr:col>3</xdr:col>
      <xdr:colOff>1319150</xdr:colOff>
      <xdr:row>85</xdr:row>
      <xdr:rowOff>62800</xdr:rowOff>
    </xdr:to>
    <xdr:graphicFrame macro="">
      <xdr:nvGraphicFramePr>
        <xdr:cNvPr id="9217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120650</xdr:colOff>
      <xdr:row>37</xdr:row>
      <xdr:rowOff>19050</xdr:rowOff>
    </xdr:from>
    <xdr:to>
      <xdr:col>8</xdr:col>
      <xdr:colOff>1150863</xdr:colOff>
      <xdr:row>59</xdr:row>
      <xdr:rowOff>82146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27550" y="7404100"/>
          <a:ext cx="8669263" cy="413344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44450</xdr:rowOff>
    </xdr:from>
    <xdr:to>
      <xdr:col>1</xdr:col>
      <xdr:colOff>1692000</xdr:colOff>
      <xdr:row>3</xdr:row>
      <xdr:rowOff>54007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44450"/>
          <a:ext cx="1692000" cy="581057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117474</xdr:colOff>
      <xdr:row>34</xdr:row>
      <xdr:rowOff>149224</xdr:rowOff>
    </xdr:from>
    <xdr:to>
      <xdr:col>3</xdr:col>
      <xdr:colOff>69674</xdr:colOff>
      <xdr:row>57</xdr:row>
      <xdr:rowOff>97974</xdr:rowOff>
    </xdr:to>
    <xdr:graphicFrame macro="">
      <xdr:nvGraphicFramePr>
        <xdr:cNvPr id="8601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25400</xdr:rowOff>
    </xdr:from>
    <xdr:to>
      <xdr:col>1</xdr:col>
      <xdr:colOff>1692000</xdr:colOff>
      <xdr:row>3</xdr:row>
      <xdr:rowOff>34957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25400"/>
          <a:ext cx="1692000" cy="581057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41274</xdr:colOff>
      <xdr:row>31</xdr:row>
      <xdr:rowOff>104774</xdr:rowOff>
    </xdr:from>
    <xdr:to>
      <xdr:col>2</xdr:col>
      <xdr:colOff>494624</xdr:colOff>
      <xdr:row>50</xdr:row>
      <xdr:rowOff>148524</xdr:rowOff>
    </xdr:to>
    <xdr:graphicFrame macro="">
      <xdr:nvGraphicFramePr>
        <xdr:cNvPr id="8704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38100</xdr:rowOff>
    </xdr:from>
    <xdr:to>
      <xdr:col>1</xdr:col>
      <xdr:colOff>1692000</xdr:colOff>
      <xdr:row>3</xdr:row>
      <xdr:rowOff>47657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38100"/>
          <a:ext cx="1692000" cy="581057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49</xdr:row>
      <xdr:rowOff>117474</xdr:rowOff>
    </xdr:from>
    <xdr:to>
      <xdr:col>6</xdr:col>
      <xdr:colOff>108750</xdr:colOff>
      <xdr:row>70</xdr:row>
      <xdr:rowOff>23724</xdr:rowOff>
    </xdr:to>
    <xdr:graphicFrame macro="">
      <xdr:nvGraphicFramePr>
        <xdr:cNvPr id="8806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311150</xdr:colOff>
      <xdr:row>49</xdr:row>
      <xdr:rowOff>117474</xdr:rowOff>
    </xdr:from>
    <xdr:to>
      <xdr:col>13</xdr:col>
      <xdr:colOff>654850</xdr:colOff>
      <xdr:row>70</xdr:row>
      <xdr:rowOff>23724</xdr:rowOff>
    </xdr:to>
    <xdr:graphicFrame macro="">
      <xdr:nvGraphicFramePr>
        <xdr:cNvPr id="88066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0</xdr:row>
      <xdr:rowOff>31750</xdr:rowOff>
    </xdr:from>
    <xdr:to>
      <xdr:col>1</xdr:col>
      <xdr:colOff>1692000</xdr:colOff>
      <xdr:row>3</xdr:row>
      <xdr:rowOff>41307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31750"/>
          <a:ext cx="1692000" cy="581057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50800</xdr:rowOff>
    </xdr:from>
    <xdr:to>
      <xdr:col>1</xdr:col>
      <xdr:colOff>1692000</xdr:colOff>
      <xdr:row>3</xdr:row>
      <xdr:rowOff>60357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50800"/>
          <a:ext cx="1692000" cy="581057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92074</xdr:colOff>
      <xdr:row>26</xdr:row>
      <xdr:rowOff>92075</xdr:rowOff>
    </xdr:from>
    <xdr:to>
      <xdr:col>2</xdr:col>
      <xdr:colOff>545424</xdr:colOff>
      <xdr:row>45</xdr:row>
      <xdr:rowOff>135825</xdr:rowOff>
    </xdr:to>
    <xdr:graphicFrame macro="">
      <xdr:nvGraphicFramePr>
        <xdr:cNvPr id="9011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38100</xdr:rowOff>
    </xdr:from>
    <xdr:to>
      <xdr:col>1</xdr:col>
      <xdr:colOff>1692000</xdr:colOff>
      <xdr:row>3</xdr:row>
      <xdr:rowOff>47657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38100"/>
          <a:ext cx="1692000" cy="581057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27</xdr:row>
      <xdr:rowOff>146050</xdr:rowOff>
    </xdr:from>
    <xdr:to>
      <xdr:col>3</xdr:col>
      <xdr:colOff>91900</xdr:colOff>
      <xdr:row>49</xdr:row>
      <xdr:rowOff>73550</xdr:rowOff>
    </xdr:to>
    <xdr:graphicFrame macro="">
      <xdr:nvGraphicFramePr>
        <xdr:cNvPr id="91137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31750</xdr:rowOff>
    </xdr:from>
    <xdr:to>
      <xdr:col>1</xdr:col>
      <xdr:colOff>1692000</xdr:colOff>
      <xdr:row>3</xdr:row>
      <xdr:rowOff>41307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31750"/>
          <a:ext cx="1692000" cy="581057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117474</xdr:colOff>
      <xdr:row>24</xdr:row>
      <xdr:rowOff>104774</xdr:rowOff>
    </xdr:from>
    <xdr:to>
      <xdr:col>2</xdr:col>
      <xdr:colOff>443824</xdr:colOff>
      <xdr:row>43</xdr:row>
      <xdr:rowOff>148524</xdr:rowOff>
    </xdr:to>
    <xdr:graphicFrame macro="">
      <xdr:nvGraphicFramePr>
        <xdr:cNvPr id="92161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57150</xdr:rowOff>
    </xdr:from>
    <xdr:to>
      <xdr:col>1</xdr:col>
      <xdr:colOff>1692000</xdr:colOff>
      <xdr:row>3</xdr:row>
      <xdr:rowOff>66707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57150"/>
          <a:ext cx="1692000" cy="581057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38100</xdr:rowOff>
    </xdr:from>
    <xdr:to>
      <xdr:col>1</xdr:col>
      <xdr:colOff>1692000</xdr:colOff>
      <xdr:row>3</xdr:row>
      <xdr:rowOff>47657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38100"/>
          <a:ext cx="1692000" cy="581057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28</xdr:row>
      <xdr:rowOff>114300</xdr:rowOff>
    </xdr:from>
    <xdr:to>
      <xdr:col>2</xdr:col>
      <xdr:colOff>472399</xdr:colOff>
      <xdr:row>47</xdr:row>
      <xdr:rowOff>158050</xdr:rowOff>
    </xdr:to>
    <xdr:graphicFrame macro="">
      <xdr:nvGraphicFramePr>
        <xdr:cNvPr id="94209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31750</xdr:rowOff>
    </xdr:from>
    <xdr:to>
      <xdr:col>1</xdr:col>
      <xdr:colOff>1692000</xdr:colOff>
      <xdr:row>3</xdr:row>
      <xdr:rowOff>41307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31750"/>
          <a:ext cx="1692000" cy="581057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30</xdr:row>
      <xdr:rowOff>133350</xdr:rowOff>
    </xdr:from>
    <xdr:to>
      <xdr:col>2</xdr:col>
      <xdr:colOff>980650</xdr:colOff>
      <xdr:row>51</xdr:row>
      <xdr:rowOff>39600</xdr:rowOff>
    </xdr:to>
    <xdr:graphicFrame macro="">
      <xdr:nvGraphicFramePr>
        <xdr:cNvPr id="9523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44450</xdr:rowOff>
    </xdr:from>
    <xdr:to>
      <xdr:col>1</xdr:col>
      <xdr:colOff>1692000</xdr:colOff>
      <xdr:row>3</xdr:row>
      <xdr:rowOff>54007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44450"/>
          <a:ext cx="1692000" cy="5810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file:///E:\ferst\AppData\Local\Temp\Indicadores%20oportunidades%20efectos%20positivos%20Covid-19%2030%20oct%202020.xlsx" TargetMode="External"/><Relationship Id="rId3" Type="http://schemas.openxmlformats.org/officeDocument/2006/relationships/hyperlink" Target="file:///E:\ferst\AppData\Local\Temp\Indicadores%20oportunidades%20efectos%20positivos%20Covid-19%2030%20oct%202020.xlsx" TargetMode="External"/><Relationship Id="rId7" Type="http://schemas.openxmlformats.org/officeDocument/2006/relationships/hyperlink" Target="file:///E:\ferst\AppData\Local\Temp\Indicadores%20oportunidades%20efectos%20positivos%20Covid-19%2030%20oct%202020.xlsx" TargetMode="External"/><Relationship Id="rId2" Type="http://schemas.openxmlformats.org/officeDocument/2006/relationships/hyperlink" Target="file:///E:\ferst\AppData\Local\Temp\Indicadores%20oportunidades%20efectos%20positivos%20Covid-19%2030%20oct%202020.xlsx" TargetMode="External"/><Relationship Id="rId1" Type="http://schemas.openxmlformats.org/officeDocument/2006/relationships/hyperlink" Target="file:///E:\ferst\AppData\Local\Temp\Indicadores%20oportunidades%20efectos%20positivos%20Covid-19%2030%20oct%202020.xlsx" TargetMode="External"/><Relationship Id="rId6" Type="http://schemas.openxmlformats.org/officeDocument/2006/relationships/hyperlink" Target="file:///E:\ferst\AppData\Local\Temp\Indicadores%20oportunidades%20efectos%20positivos%20Covid-19%2030%20oct%202020.xlsx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file:///E:\ferst\AppData\Local\Temp\Indicadores%20oportunidades%20efectos%20positivos%20Covid-19%2030%20oct%202020.xlsx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file:///E:\ferst\AppData\Local\Temp\Indicadores%20oportunidades%20efectos%20positivos%20Covid-19%2030%20oct%202020.xlsx" TargetMode="External"/><Relationship Id="rId9" Type="http://schemas.openxmlformats.org/officeDocument/2006/relationships/hyperlink" Target="file:///E:\ferst\AppData\Local\Temp\Indicadores%20oportunidades%20efectos%20positivos%20Covid-19%2030%20oct%202020.xlsx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10.xml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0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100.xml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1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101.xml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2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102.xml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3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103.xml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4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104.xml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5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105.xml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6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106.xml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7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107.xml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8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108.xml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9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10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11.xml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0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110.xml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1.xml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2.xml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3.xml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4.xml"/><Relationship Id="rId2" Type="http://schemas.openxmlformats.org/officeDocument/2006/relationships/printerSettings" Target="../printerSettings/printerSettings111.bin"/><Relationship Id="rId1" Type="http://schemas.openxmlformats.org/officeDocument/2006/relationships/hyperlink" Target="file:///E:\Port&#225;til\Indicadores%20oportunidades%20efectos%20positivos%20Covid-19%20NUEVA%20VERSION.xlsx" TargetMode="External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5.xml"/><Relationship Id="rId2" Type="http://schemas.openxmlformats.org/officeDocument/2006/relationships/printerSettings" Target="../printerSettings/printerSettings112.bin"/><Relationship Id="rId1" Type="http://schemas.openxmlformats.org/officeDocument/2006/relationships/hyperlink" Target="file:///E:\Port&#225;til\Indicadores%20oportunidades%20efectos%20positivos%20Covid-19%20NUEVA%20VERSION.xlsx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ine.es/dynt3/inebase/es/index.htm?padre=6744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4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1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2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4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6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7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9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0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1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2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4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6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7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0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1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2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4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5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6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66.xml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7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67.xm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8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68.xml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9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69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0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70.xml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1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71.xml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2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72.xml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3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73.xml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4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74.xml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5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75.xml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6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76.xml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7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77.xml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8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78.xml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9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79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8.xml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0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80.xml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1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81.xml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2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82.xml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3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83.xml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4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84.xml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5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85.xml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6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86.xml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7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87.xml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8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88.xml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9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89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9.xml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0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90.xml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1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91.xml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2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92.xml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3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93.xml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4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94.xml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5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95.xml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6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96.xml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7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97.xml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8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98.xml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9.bin"/><Relationship Id="rId2" Type="http://schemas.openxmlformats.org/officeDocument/2006/relationships/hyperlink" Target="file:///E:\Port&#225;til\Indicadores%20oportunidades%20efectos%20positivos%20Covid-19%20NUEVA%20VERSION.xlsx" TargetMode="External"/><Relationship Id="rId1" Type="http://schemas.openxmlformats.org/officeDocument/2006/relationships/hyperlink" Target="file:///E:\Port&#225;til\Indicadores%20oportunidades%20efectos%20positivos%20Covid-19%20NUEVA%20VERSION.xlsx" TargetMode="External"/><Relationship Id="rId4" Type="http://schemas.openxmlformats.org/officeDocument/2006/relationships/drawing" Target="../drawings/drawing9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D55"/>
  <sheetViews>
    <sheetView showGridLines="0" zoomScaleNormal="100" workbookViewId="0">
      <selection activeCell="B5" sqref="B5"/>
    </sheetView>
  </sheetViews>
  <sheetFormatPr baseColWidth="10" defaultColWidth="11.54296875" defaultRowHeight="14"/>
  <cols>
    <col min="1" max="1" width="1.81640625" style="183" customWidth="1"/>
    <col min="2" max="2" width="42" style="187" customWidth="1"/>
    <col min="3" max="3" width="7.453125" style="188" customWidth="1"/>
    <col min="4" max="4" width="71.453125" style="189" customWidth="1"/>
    <col min="5" max="16384" width="11.54296875" style="183"/>
  </cols>
  <sheetData>
    <row r="5" spans="2:4" ht="18">
      <c r="B5" s="870" t="s">
        <v>1833</v>
      </c>
      <c r="C5" s="869"/>
      <c r="D5" s="869"/>
    </row>
    <row r="6" spans="2:4" ht="18">
      <c r="B6" s="875" t="s">
        <v>993</v>
      </c>
      <c r="C6" s="875"/>
      <c r="D6" s="875"/>
    </row>
    <row r="7" spans="2:4" ht="18">
      <c r="B7" s="185"/>
      <c r="C7" s="185"/>
      <c r="D7" s="185"/>
    </row>
    <row r="8" spans="2:4" s="184" customFormat="1" ht="17.5" customHeight="1">
      <c r="B8" s="873" t="s">
        <v>1555</v>
      </c>
      <c r="C8" s="873"/>
      <c r="D8" s="873"/>
    </row>
    <row r="9" spans="2:4" s="184" customFormat="1" ht="8.5" customHeight="1">
      <c r="B9" s="359"/>
      <c r="C9" s="359"/>
      <c r="D9" s="359"/>
    </row>
    <row r="10" spans="2:4" ht="14.5" customHeight="1">
      <c r="B10" s="874" t="s">
        <v>83</v>
      </c>
      <c r="C10" s="340" t="s">
        <v>3</v>
      </c>
      <c r="D10" s="340" t="s">
        <v>85</v>
      </c>
    </row>
    <row r="11" spans="2:4" ht="14.5" customHeight="1">
      <c r="B11" s="874"/>
      <c r="C11" s="340" t="s">
        <v>11</v>
      </c>
      <c r="D11" s="340" t="s">
        <v>87</v>
      </c>
    </row>
    <row r="12" spans="2:4" ht="14.5" customHeight="1">
      <c r="B12" s="874"/>
      <c r="C12" s="340" t="s">
        <v>24</v>
      </c>
      <c r="D12" s="340" t="s">
        <v>86</v>
      </c>
    </row>
    <row r="13" spans="2:4" ht="14.5" customHeight="1">
      <c r="B13" s="874"/>
      <c r="C13" s="340" t="s">
        <v>26</v>
      </c>
      <c r="D13" s="340" t="s">
        <v>88</v>
      </c>
    </row>
    <row r="14" spans="2:4" ht="13.75" customHeight="1">
      <c r="B14" s="874"/>
      <c r="C14" s="340" t="s">
        <v>34</v>
      </c>
      <c r="D14" s="340" t="s">
        <v>89</v>
      </c>
    </row>
    <row r="15" spans="2:4" ht="13.75" customHeight="1">
      <c r="B15" s="874"/>
      <c r="C15" s="340" t="s">
        <v>44</v>
      </c>
      <c r="D15" s="340" t="s">
        <v>90</v>
      </c>
    </row>
    <row r="16" spans="2:4" s="190" customFormat="1" ht="14.5" customHeight="1">
      <c r="B16" s="874"/>
      <c r="C16" s="340" t="s">
        <v>50</v>
      </c>
      <c r="D16" s="340" t="s">
        <v>51</v>
      </c>
    </row>
    <row r="17" spans="2:4" ht="14.5" customHeight="1">
      <c r="B17" s="874"/>
      <c r="C17" s="340" t="s">
        <v>991</v>
      </c>
      <c r="D17" s="340" t="s">
        <v>72</v>
      </c>
    </row>
    <row r="18" spans="2:4" ht="8.15" customHeight="1">
      <c r="B18" s="344"/>
      <c r="C18" s="340"/>
      <c r="D18" s="340"/>
    </row>
    <row r="19" spans="2:4" ht="8.15" customHeight="1">
      <c r="B19" s="343"/>
      <c r="C19" s="339"/>
      <c r="D19" s="339"/>
    </row>
    <row r="20" spans="2:4" ht="14.5" customHeight="1">
      <c r="B20" s="877" t="s">
        <v>994</v>
      </c>
      <c r="C20" s="340" t="s">
        <v>59</v>
      </c>
      <c r="D20" s="340" t="s">
        <v>70</v>
      </c>
    </row>
    <row r="21" spans="2:4" ht="14.5" customHeight="1">
      <c r="B21" s="877"/>
      <c r="C21" s="330" t="s">
        <v>60</v>
      </c>
      <c r="D21" s="330" t="s">
        <v>68</v>
      </c>
    </row>
    <row r="22" spans="2:4">
      <c r="B22" s="877"/>
      <c r="C22" s="330" t="s">
        <v>63</v>
      </c>
      <c r="D22" s="330" t="s">
        <v>66</v>
      </c>
    </row>
    <row r="23" spans="2:4" s="75" customFormat="1">
      <c r="B23" s="877"/>
      <c r="C23" s="330" t="s">
        <v>64</v>
      </c>
      <c r="D23" s="330" t="s">
        <v>124</v>
      </c>
    </row>
    <row r="24" spans="2:4" s="75" customFormat="1">
      <c r="B24" s="877"/>
      <c r="C24" s="330" t="s">
        <v>96</v>
      </c>
      <c r="D24" s="340" t="s">
        <v>214</v>
      </c>
    </row>
    <row r="25" spans="2:4" s="75" customFormat="1" ht="8.15" customHeight="1">
      <c r="B25" s="346"/>
      <c r="C25" s="341"/>
      <c r="D25" s="341"/>
    </row>
    <row r="26" spans="2:4" s="75" customFormat="1" ht="8.15" customHeight="1">
      <c r="B26" s="345"/>
      <c r="C26" s="339"/>
      <c r="D26" s="339"/>
    </row>
    <row r="27" spans="2:4" ht="14.5" customHeight="1">
      <c r="B27" s="878" t="s">
        <v>995</v>
      </c>
      <c r="C27" s="340" t="s">
        <v>65</v>
      </c>
      <c r="D27" s="340" t="s">
        <v>546</v>
      </c>
    </row>
    <row r="28" spans="2:4" ht="14.5" customHeight="1">
      <c r="B28" s="878"/>
      <c r="C28" s="330" t="s">
        <v>67</v>
      </c>
      <c r="D28" s="330" t="s">
        <v>75</v>
      </c>
    </row>
    <row r="29" spans="2:4" ht="14.5" customHeight="1">
      <c r="B29" s="878"/>
      <c r="C29" s="330" t="s">
        <v>69</v>
      </c>
      <c r="D29" s="330" t="s">
        <v>125</v>
      </c>
    </row>
    <row r="30" spans="2:4" ht="14.5" customHeight="1">
      <c r="B30" s="878"/>
      <c r="C30" s="330" t="s">
        <v>71</v>
      </c>
      <c r="D30" s="330" t="s">
        <v>76</v>
      </c>
    </row>
    <row r="31" spans="2:4" ht="14.5" customHeight="1">
      <c r="B31" s="878"/>
      <c r="C31" s="330" t="s">
        <v>219</v>
      </c>
      <c r="D31" s="330" t="s">
        <v>515</v>
      </c>
    </row>
    <row r="32" spans="2:4">
      <c r="B32" s="878"/>
      <c r="C32" s="335" t="s">
        <v>998</v>
      </c>
      <c r="D32" s="340" t="s">
        <v>213</v>
      </c>
    </row>
    <row r="33" spans="1:4" ht="8.15" customHeight="1">
      <c r="B33" s="348"/>
      <c r="C33" s="357"/>
      <c r="D33" s="341"/>
    </row>
    <row r="34" spans="1:4" ht="8.15" customHeight="1">
      <c r="B34" s="347"/>
      <c r="C34" s="334"/>
      <c r="D34" s="339"/>
    </row>
    <row r="35" spans="1:4">
      <c r="B35" s="876" t="s">
        <v>996</v>
      </c>
      <c r="C35" s="330" t="s">
        <v>73</v>
      </c>
      <c r="D35" s="340" t="s">
        <v>78</v>
      </c>
    </row>
    <row r="36" spans="1:4">
      <c r="B36" s="876"/>
      <c r="C36" s="330" t="s">
        <v>712</v>
      </c>
      <c r="D36" s="330" t="s">
        <v>80</v>
      </c>
    </row>
    <row r="37" spans="1:4">
      <c r="A37" s="190"/>
      <c r="B37" s="876"/>
      <c r="C37" s="330" t="s">
        <v>74</v>
      </c>
      <c r="D37" s="330" t="s">
        <v>82</v>
      </c>
    </row>
    <row r="38" spans="1:4" ht="8.15" customHeight="1">
      <c r="A38" s="190"/>
      <c r="B38" s="348"/>
      <c r="C38" s="341"/>
      <c r="D38" s="341"/>
    </row>
    <row r="39" spans="1:4" ht="8.15" customHeight="1">
      <c r="A39" s="190"/>
      <c r="B39" s="347"/>
      <c r="C39" s="339"/>
      <c r="D39" s="339"/>
    </row>
    <row r="40" spans="1:4" ht="13.75" customHeight="1">
      <c r="A40" s="190"/>
      <c r="B40" s="872" t="s">
        <v>997</v>
      </c>
      <c r="C40" s="340" t="s">
        <v>77</v>
      </c>
      <c r="D40" s="340" t="s">
        <v>122</v>
      </c>
    </row>
    <row r="41" spans="1:4">
      <c r="A41" s="190"/>
      <c r="B41" s="872"/>
      <c r="C41" s="330" t="s">
        <v>79</v>
      </c>
      <c r="D41" s="330" t="s">
        <v>123</v>
      </c>
    </row>
    <row r="42" spans="1:4">
      <c r="A42" s="190"/>
      <c r="B42" s="872"/>
      <c r="C42" s="330" t="s">
        <v>81</v>
      </c>
      <c r="D42" s="330" t="s">
        <v>205</v>
      </c>
    </row>
    <row r="43" spans="1:4">
      <c r="A43" s="190"/>
      <c r="B43" s="872"/>
      <c r="C43" s="335" t="s">
        <v>999</v>
      </c>
      <c r="D43" s="330" t="s">
        <v>206</v>
      </c>
    </row>
    <row r="44" spans="1:4">
      <c r="A44" s="190"/>
      <c r="B44" s="872"/>
      <c r="C44" s="335" t="s">
        <v>1000</v>
      </c>
      <c r="D44" s="330" t="s">
        <v>201</v>
      </c>
    </row>
    <row r="45" spans="1:4">
      <c r="A45" s="190"/>
      <c r="B45" s="872"/>
      <c r="C45" s="330" t="s">
        <v>1562</v>
      </c>
      <c r="D45" s="330" t="s">
        <v>1563</v>
      </c>
    </row>
    <row r="46" spans="1:4" ht="25">
      <c r="A46" s="190"/>
      <c r="B46" s="872"/>
      <c r="C46" s="99"/>
      <c r="D46" s="330" t="s">
        <v>1560</v>
      </c>
    </row>
    <row r="47" spans="1:4" ht="10.75" customHeight="1">
      <c r="A47" s="190"/>
      <c r="B47" s="872"/>
      <c r="C47" s="99"/>
      <c r="D47" s="340" t="s">
        <v>1561</v>
      </c>
    </row>
    <row r="48" spans="1:4" ht="10.75" customHeight="1">
      <c r="A48" s="190"/>
      <c r="B48" s="341"/>
      <c r="C48" s="327"/>
      <c r="D48" s="341"/>
    </row>
    <row r="49" spans="1:3">
      <c r="A49" s="190"/>
      <c r="B49" s="320"/>
    </row>
    <row r="50" spans="1:3">
      <c r="A50" s="190"/>
      <c r="B50" s="320"/>
    </row>
    <row r="53" spans="1:3">
      <c r="C53" s="186"/>
    </row>
    <row r="54" spans="1:3">
      <c r="C54" s="186"/>
    </row>
    <row r="55" spans="1:3">
      <c r="C55" s="297"/>
    </row>
  </sheetData>
  <mergeCells count="7">
    <mergeCell ref="B40:B47"/>
    <mergeCell ref="B8:D8"/>
    <mergeCell ref="B10:B17"/>
    <mergeCell ref="B6:D6"/>
    <mergeCell ref="B35:B37"/>
    <mergeCell ref="B20:B24"/>
    <mergeCell ref="B27:B32"/>
  </mergeCells>
  <phoneticPr fontId="1" type="noConversion"/>
  <hyperlinks>
    <hyperlink ref="B20:B24" r:id="rId1" location="'Índice I+i'!A1" display="2. La investigación y la innovación como factores de recuperación "/>
    <hyperlink ref="B27:B32" r:id="rId2" location="'Índice Cambios Sociales'!A1" display="3. Cambios sociales"/>
    <hyperlink ref="B35:B37" r:id="rId3" location="'Índice Transición Ecológica'!A1" display="4. Transición ecológica acelerada"/>
    <hyperlink ref="B40:B44" r:id="rId4" location="'Índice sectores estratégicos'!A1" display="5. Oportunidades de recuperación ligadas a sectores estratégicos"/>
    <hyperlink ref="C10:D17" r:id="rId5" location="'Índice Digitalizacion Acelerada'!A1" display="1.1"/>
    <hyperlink ref="C20:D24" r:id="rId6" location="'Índice I+i'!A1" display="2.1"/>
    <hyperlink ref="C27:D32" r:id="rId7" location="'Índice Cambios Sociales'!A1" display="3.1"/>
    <hyperlink ref="C35:D37" r:id="rId8" location="'Índice Transición Ecológica'!A1" display="4.1"/>
    <hyperlink ref="C40:D47" r:id="rId9" location="'Índice sectores estratégicos'!A1" display="5.1"/>
    <hyperlink ref="D46" location="'Anexo1.CNAEs Act Estrat '!A1" display="Anexo 1. CNAEs a tres dígitos de las actividades (afiliación a seguridad social y ocupados EPA)"/>
    <hyperlink ref="D47" location="'Anexo 2.CNAEs Datacomex'!A1" display="Anexo 2. CNAEs a tres dígitos de las actividades (datos comercio exterior Datacomex)"/>
    <hyperlink ref="D10" location="'Índice Digitalizacion Acelerada'!A1" display="Mayor digitalización en las empresas"/>
    <hyperlink ref="D11:D17" location="'Índice Digitalizacion Acelerada'!A1" display="Despegue del teletrabajo"/>
    <hyperlink ref="D20:D24" location="'Índice I+i'!A1" display="Gasto en innovación"/>
    <hyperlink ref="D27:D32" location="'Índice Cambios Sociales'!A1" display="Usos del tiempo, bienestar y conciliación vida laboral y familiar"/>
    <hyperlink ref="D35:D37" location="'Índice Transición Ecológica'!A1" display="Movilidad inteligente"/>
    <hyperlink ref="D40:D45" location="'Índice sectores estratégicos'!A1" display="Actividades vinculadas a la Digitalización"/>
  </hyperlinks>
  <pageMargins left="0.7" right="0.7" top="0.75" bottom="0.75" header="0.3" footer="0.3"/>
  <pageSetup paperSize="9" orientation="portrait" r:id="rId10"/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B1:N40"/>
  <sheetViews>
    <sheetView showGridLines="0" zoomScaleNormal="100" workbookViewId="0">
      <selection activeCell="B1" sqref="B1"/>
    </sheetView>
  </sheetViews>
  <sheetFormatPr baseColWidth="10" defaultColWidth="11.54296875" defaultRowHeight="12.5"/>
  <cols>
    <col min="1" max="1" width="1.81640625" style="3" customWidth="1"/>
    <col min="2" max="2" width="40.453125" style="3" customWidth="1"/>
    <col min="3" max="4" width="20.81640625" style="3" customWidth="1"/>
    <col min="5" max="5" width="21.453125" style="3" customWidth="1"/>
    <col min="6" max="7" width="22.54296875" style="3" customWidth="1"/>
    <col min="8" max="8" width="22" style="3" customWidth="1"/>
    <col min="9" max="14" width="22.81640625" style="3" customWidth="1"/>
    <col min="15" max="16384" width="11.54296875" style="3"/>
  </cols>
  <sheetData>
    <row r="1" spans="2:14" ht="15" customHeight="1"/>
    <row r="2" spans="2:14" ht="15" customHeight="1">
      <c r="F2" s="893" t="s">
        <v>245</v>
      </c>
      <c r="G2" s="893"/>
    </row>
    <row r="3" spans="2:14" ht="15" customHeight="1">
      <c r="F3" s="893" t="s">
        <v>248</v>
      </c>
      <c r="G3" s="893"/>
    </row>
    <row r="4" spans="2:14" s="405" customFormat="1" ht="13.4" customHeight="1">
      <c r="B4" s="403"/>
      <c r="C4" s="403"/>
      <c r="D4" s="404"/>
      <c r="E4" s="403"/>
    </row>
    <row r="5" spans="2:14" s="411" customFormat="1" ht="15.5">
      <c r="B5" s="414" t="s">
        <v>246</v>
      </c>
      <c r="C5" s="411" t="s">
        <v>218</v>
      </c>
    </row>
    <row r="6" spans="2:14" s="411" customFormat="1" ht="15.5">
      <c r="B6" s="416" t="s">
        <v>247</v>
      </c>
      <c r="C6" s="411" t="s">
        <v>242</v>
      </c>
    </row>
    <row r="7" spans="2:14" s="411" customFormat="1" ht="15.5">
      <c r="B7" s="416" t="s">
        <v>84</v>
      </c>
      <c r="C7" s="402" t="s">
        <v>511</v>
      </c>
    </row>
    <row r="8" spans="2:14" s="411" customFormat="1" ht="15.5">
      <c r="B8" s="416" t="s">
        <v>220</v>
      </c>
      <c r="C8" s="402" t="s">
        <v>466</v>
      </c>
    </row>
    <row r="9" spans="2:14" s="411" customFormat="1" ht="15.5">
      <c r="B9" s="416" t="s">
        <v>127</v>
      </c>
      <c r="C9" s="411" t="s">
        <v>6</v>
      </c>
    </row>
    <row r="10" spans="2:14" s="411" customFormat="1" ht="15.5">
      <c r="B10" s="416" t="s">
        <v>244</v>
      </c>
      <c r="C10" s="411" t="s">
        <v>563</v>
      </c>
    </row>
    <row r="12" spans="2:14" s="667" customFormat="1" ht="14.25" customHeight="1">
      <c r="B12" s="894"/>
      <c r="C12" s="900">
        <v>2018</v>
      </c>
      <c r="D12" s="901"/>
      <c r="E12" s="902"/>
      <c r="F12" s="900">
        <v>2017</v>
      </c>
      <c r="G12" s="901"/>
      <c r="H12" s="902"/>
      <c r="I12" s="900">
        <v>2016</v>
      </c>
      <c r="J12" s="901"/>
      <c r="K12" s="902"/>
      <c r="L12" s="900">
        <v>2015</v>
      </c>
      <c r="M12" s="901"/>
      <c r="N12" s="902"/>
    </row>
    <row r="13" spans="2:14" s="401" customFormat="1" ht="25">
      <c r="B13" s="895"/>
      <c r="C13" s="29" t="s">
        <v>222</v>
      </c>
      <c r="D13" s="29" t="s">
        <v>472</v>
      </c>
      <c r="E13" s="29" t="s">
        <v>471</v>
      </c>
      <c r="F13" s="29" t="s">
        <v>259</v>
      </c>
      <c r="G13" s="29" t="s">
        <v>472</v>
      </c>
      <c r="H13" s="29" t="s">
        <v>471</v>
      </c>
      <c r="I13" s="29" t="s">
        <v>259</v>
      </c>
      <c r="J13" s="29" t="s">
        <v>472</v>
      </c>
      <c r="K13" s="29" t="s">
        <v>471</v>
      </c>
      <c r="L13" s="29" t="s">
        <v>259</v>
      </c>
      <c r="M13" s="29" t="s">
        <v>472</v>
      </c>
      <c r="N13" s="29" t="s">
        <v>471</v>
      </c>
    </row>
    <row r="14" spans="2:14">
      <c r="B14" s="7" t="s">
        <v>223</v>
      </c>
      <c r="C14" s="17">
        <v>337270.48000000004</v>
      </c>
      <c r="D14" s="54">
        <v>160621816</v>
      </c>
      <c r="E14" s="55">
        <v>2.0997800199195858E-3</v>
      </c>
      <c r="F14" s="17">
        <v>406423.00000000006</v>
      </c>
      <c r="G14" s="54">
        <v>155462810</v>
      </c>
      <c r="H14" s="55">
        <v>2.6142779742627836E-3</v>
      </c>
      <c r="I14" s="17">
        <v>364646.99</v>
      </c>
      <c r="J14" s="54">
        <v>148405362</v>
      </c>
      <c r="K14" s="55">
        <v>2.4571011794034775E-3</v>
      </c>
      <c r="L14" s="17">
        <v>554601.35</v>
      </c>
      <c r="M14" s="54">
        <v>144745569</v>
      </c>
      <c r="N14" s="55">
        <v>3.8315601218853199E-3</v>
      </c>
    </row>
    <row r="15" spans="2:14">
      <c r="B15" s="7" t="s">
        <v>224</v>
      </c>
      <c r="C15" s="17">
        <v>130643.69000000002</v>
      </c>
      <c r="D15" s="54">
        <v>37038245</v>
      </c>
      <c r="E15" s="55">
        <v>3.5272645882654542E-3</v>
      </c>
      <c r="F15" s="17">
        <v>132322.92000000001</v>
      </c>
      <c r="G15" s="54">
        <v>35675662</v>
      </c>
      <c r="H15" s="55">
        <v>3.7090529672581833E-3</v>
      </c>
      <c r="I15" s="17">
        <v>115612.08</v>
      </c>
      <c r="J15" s="54">
        <v>34214691</v>
      </c>
      <c r="K15" s="55">
        <v>3.3790186794321773E-3</v>
      </c>
      <c r="L15" s="17">
        <v>192158.8</v>
      </c>
      <c r="M15" s="54">
        <v>32876311</v>
      </c>
      <c r="N15" s="55">
        <v>5.8449015158665452E-3</v>
      </c>
    </row>
    <row r="16" spans="2:14">
      <c r="B16" s="7" t="s">
        <v>225</v>
      </c>
      <c r="C16" s="17">
        <v>89422.94</v>
      </c>
      <c r="D16" s="54">
        <v>23340464</v>
      </c>
      <c r="E16" s="55">
        <v>3.8312408870706258E-3</v>
      </c>
      <c r="F16" s="17">
        <v>82706.55</v>
      </c>
      <c r="G16" s="54">
        <v>22639845</v>
      </c>
      <c r="H16" s="55">
        <v>3.6531411765407407E-3</v>
      </c>
      <c r="I16" s="17">
        <v>103169.62999999999</v>
      </c>
      <c r="J16" s="54">
        <v>21694246</v>
      </c>
      <c r="K16" s="55">
        <v>4.7556218363154906E-3</v>
      </c>
      <c r="L16" s="17">
        <v>71797.95</v>
      </c>
      <c r="M16" s="54">
        <v>21372587</v>
      </c>
      <c r="N16" s="55">
        <v>3.3593476540766916E-3</v>
      </c>
    </row>
    <row r="17" spans="2:14">
      <c r="B17" s="7" t="s">
        <v>226</v>
      </c>
      <c r="C17" s="17">
        <v>316811.3</v>
      </c>
      <c r="D17" s="54">
        <v>32542053</v>
      </c>
      <c r="E17" s="55">
        <v>9.7354429359450666E-3</v>
      </c>
      <c r="F17" s="17">
        <v>202869</v>
      </c>
      <c r="G17" s="54">
        <v>31420048</v>
      </c>
      <c r="H17" s="55">
        <v>6.4566737772011043E-3</v>
      </c>
      <c r="I17" s="17">
        <v>185921.88</v>
      </c>
      <c r="J17" s="54">
        <v>29831313</v>
      </c>
      <c r="K17" s="55">
        <v>6.2324403890636664E-3</v>
      </c>
      <c r="L17" s="17">
        <v>144061.80000000002</v>
      </c>
      <c r="M17" s="54">
        <v>28245574</v>
      </c>
      <c r="N17" s="55">
        <v>5.1003318254392712E-3</v>
      </c>
    </row>
    <row r="18" spans="2:14">
      <c r="B18" s="7" t="s">
        <v>227</v>
      </c>
      <c r="C18" s="17">
        <v>198811.26</v>
      </c>
      <c r="D18" s="54">
        <v>45719556</v>
      </c>
      <c r="E18" s="55">
        <v>4.3484949853843727E-3</v>
      </c>
      <c r="F18" s="17">
        <v>147304.37000000002</v>
      </c>
      <c r="G18" s="54">
        <v>44251021</v>
      </c>
      <c r="H18" s="55">
        <v>3.3288355086767384E-3</v>
      </c>
      <c r="I18" s="17">
        <v>123844.47</v>
      </c>
      <c r="J18" s="54">
        <v>42013704</v>
      </c>
      <c r="K18" s="55">
        <v>2.9477160595028709E-3</v>
      </c>
      <c r="L18" s="17">
        <v>90336.42</v>
      </c>
      <c r="M18" s="54">
        <v>40566240</v>
      </c>
      <c r="N18" s="55">
        <v>2.226886691988215E-3</v>
      </c>
    </row>
    <row r="19" spans="2:14">
      <c r="B19" s="7" t="s">
        <v>228</v>
      </c>
      <c r="C19" s="17">
        <v>56010.439999999995</v>
      </c>
      <c r="D19" s="54">
        <v>13801403</v>
      </c>
      <c r="E19" s="55">
        <v>4.0583149408795613E-3</v>
      </c>
      <c r="F19" s="17">
        <v>52841.959999999992</v>
      </c>
      <c r="G19" s="54">
        <v>13225911</v>
      </c>
      <c r="H19" s="55">
        <v>3.9953361246722434E-3</v>
      </c>
      <c r="I19" s="17">
        <v>47657.43</v>
      </c>
      <c r="J19" s="54">
        <v>12736089</v>
      </c>
      <c r="K19" s="55">
        <v>3.7419203022215062E-3</v>
      </c>
      <c r="L19" s="17">
        <v>37982.11</v>
      </c>
      <c r="M19" s="54">
        <v>12325933</v>
      </c>
      <c r="N19" s="55">
        <v>3.0814795115306891E-3</v>
      </c>
    </row>
    <row r="20" spans="2:14">
      <c r="B20" s="7" t="s">
        <v>229</v>
      </c>
      <c r="C20" s="17">
        <v>130436.96</v>
      </c>
      <c r="D20" s="54">
        <v>57925506</v>
      </c>
      <c r="E20" s="55">
        <v>2.2518052755551242E-3</v>
      </c>
      <c r="F20" s="17">
        <v>128937.12000000001</v>
      </c>
      <c r="G20" s="54">
        <v>56147080</v>
      </c>
      <c r="H20" s="55">
        <v>2.2964171956938815E-3</v>
      </c>
      <c r="I20" s="17">
        <v>119763.54999999999</v>
      </c>
      <c r="J20" s="54">
        <v>54767172</v>
      </c>
      <c r="K20" s="55">
        <v>2.1867762315717159E-3</v>
      </c>
      <c r="L20" s="17">
        <v>110545.45000000001</v>
      </c>
      <c r="M20" s="54">
        <v>53238351</v>
      </c>
      <c r="N20" s="55">
        <v>2.0764251319504621E-3</v>
      </c>
    </row>
    <row r="21" spans="2:14">
      <c r="B21" s="7" t="s">
        <v>230</v>
      </c>
      <c r="C21" s="17">
        <v>71018.92</v>
      </c>
      <c r="D21" s="54">
        <v>41345273</v>
      </c>
      <c r="E21" s="55">
        <v>1.7177034966004458E-3</v>
      </c>
      <c r="F21" s="17">
        <v>81391.899999999994</v>
      </c>
      <c r="G21" s="54">
        <v>39913990</v>
      </c>
      <c r="H21" s="55">
        <v>2.0391822516365814E-3</v>
      </c>
      <c r="I21" s="17">
        <v>67256.37</v>
      </c>
      <c r="J21" s="54">
        <v>38315029</v>
      </c>
      <c r="K21" s="55">
        <v>1.7553521883018801E-3</v>
      </c>
      <c r="L21" s="17">
        <v>66800.31</v>
      </c>
      <c r="M21" s="54">
        <v>37113609</v>
      </c>
      <c r="N21" s="55">
        <v>1.7998872057955883E-3</v>
      </c>
    </row>
    <row r="22" spans="2:14">
      <c r="B22" s="7" t="s">
        <v>231</v>
      </c>
      <c r="C22" s="17">
        <v>3651587.48</v>
      </c>
      <c r="D22" s="54">
        <v>228682146</v>
      </c>
      <c r="E22" s="55">
        <v>1.5967960524561457E-2</v>
      </c>
      <c r="F22" s="17">
        <v>3365933.1999999997</v>
      </c>
      <c r="G22" s="54">
        <v>221437086</v>
      </c>
      <c r="H22" s="55">
        <v>1.5200404145491689E-2</v>
      </c>
      <c r="I22" s="17">
        <v>2377966.17</v>
      </c>
      <c r="J22" s="54">
        <v>212703912</v>
      </c>
      <c r="K22" s="55">
        <v>1.117970115189983E-2</v>
      </c>
      <c r="L22" s="17">
        <v>3097779.71</v>
      </c>
      <c r="M22" s="54">
        <v>204355232</v>
      </c>
      <c r="N22" s="55">
        <v>1.5158798136374605E-2</v>
      </c>
    </row>
    <row r="23" spans="2:14">
      <c r="B23" s="7" t="s">
        <v>232</v>
      </c>
      <c r="C23" s="17">
        <v>646393.43000000005</v>
      </c>
      <c r="D23" s="54">
        <v>110978859</v>
      </c>
      <c r="E23" s="55">
        <v>5.8244735603201689E-3</v>
      </c>
      <c r="F23" s="17">
        <v>555602.52</v>
      </c>
      <c r="G23" s="54">
        <v>107762126</v>
      </c>
      <c r="H23" s="55">
        <v>5.1558236703681962E-3</v>
      </c>
      <c r="I23" s="17">
        <v>375268</v>
      </c>
      <c r="J23" s="54">
        <v>103228580</v>
      </c>
      <c r="K23" s="55">
        <v>3.6353110737355875E-3</v>
      </c>
      <c r="L23" s="17">
        <v>360682</v>
      </c>
      <c r="M23" s="54">
        <v>100110751</v>
      </c>
      <c r="N23" s="55">
        <v>3.6028298299350487E-3</v>
      </c>
    </row>
    <row r="24" spans="2:14">
      <c r="B24" s="7" t="s">
        <v>233</v>
      </c>
      <c r="C24" s="17">
        <v>22715.87</v>
      </c>
      <c r="D24" s="54">
        <v>20027844</v>
      </c>
      <c r="E24" s="55">
        <v>1.1342144466473774E-3</v>
      </c>
      <c r="F24" s="17">
        <v>19381.589999999997</v>
      </c>
      <c r="G24" s="54">
        <v>19498870</v>
      </c>
      <c r="H24" s="55">
        <v>9.9398529248105128E-4</v>
      </c>
      <c r="I24" s="17">
        <v>14943.769999999999</v>
      </c>
      <c r="J24" s="54">
        <v>18504343</v>
      </c>
      <c r="K24" s="55">
        <v>8.0758176607513153E-4</v>
      </c>
      <c r="L24" s="17">
        <v>23211.649999999998</v>
      </c>
      <c r="M24" s="54">
        <v>17902594</v>
      </c>
      <c r="N24" s="55">
        <v>1.2965523320251802E-3</v>
      </c>
    </row>
    <row r="25" spans="2:14">
      <c r="B25" s="7" t="s">
        <v>234</v>
      </c>
      <c r="C25" s="17">
        <v>309256.44</v>
      </c>
      <c r="D25" s="54">
        <v>62570300</v>
      </c>
      <c r="E25" s="55">
        <v>4.9425436668834892E-3</v>
      </c>
      <c r="F25" s="17">
        <v>271681.46000000002</v>
      </c>
      <c r="G25" s="54">
        <v>60585889</v>
      </c>
      <c r="H25" s="55">
        <v>4.484236585189004E-3</v>
      </c>
      <c r="I25" s="17">
        <v>140589.32999999999</v>
      </c>
      <c r="J25" s="54">
        <v>58279948</v>
      </c>
      <c r="K25" s="55">
        <v>2.412310491423225E-3</v>
      </c>
      <c r="L25" s="17">
        <v>253802.75</v>
      </c>
      <c r="M25" s="54">
        <v>56666599</v>
      </c>
      <c r="N25" s="55">
        <v>4.4788774071300805E-3</v>
      </c>
    </row>
    <row r="26" spans="2:14">
      <c r="B26" s="7" t="s">
        <v>98</v>
      </c>
      <c r="C26" s="66">
        <v>6905888</v>
      </c>
      <c r="D26" s="67">
        <v>230794788</v>
      </c>
      <c r="E26" s="68">
        <v>2.992220084276773E-2</v>
      </c>
      <c r="F26" s="66">
        <v>8712966.5999999996</v>
      </c>
      <c r="G26" s="67">
        <v>221432620</v>
      </c>
      <c r="H26" s="68">
        <v>3.9348161982638331E-2</v>
      </c>
      <c r="I26" s="66">
        <v>7453745.4400000004</v>
      </c>
      <c r="J26" s="67">
        <v>211672686</v>
      </c>
      <c r="K26" s="68">
        <v>3.5213543990271851E-2</v>
      </c>
      <c r="L26" s="66">
        <v>7190222.3700000001</v>
      </c>
      <c r="M26" s="67">
        <v>204244524</v>
      </c>
      <c r="N26" s="68">
        <v>3.5203990928050537E-2</v>
      </c>
    </row>
    <row r="27" spans="2:14">
      <c r="B27" s="7" t="s">
        <v>235</v>
      </c>
      <c r="C27" s="17">
        <v>110615.20999999999</v>
      </c>
      <c r="D27" s="54">
        <v>31458367</v>
      </c>
      <c r="E27" s="55">
        <v>3.5162413230159085E-3</v>
      </c>
      <c r="F27" s="17">
        <v>98919.849999999991</v>
      </c>
      <c r="G27" s="54">
        <v>30601171</v>
      </c>
      <c r="H27" s="55">
        <v>3.2325511334190442E-3</v>
      </c>
      <c r="I27" s="17">
        <v>101245.72</v>
      </c>
      <c r="J27" s="54">
        <v>29369879</v>
      </c>
      <c r="K27" s="55">
        <v>3.4472637766059574E-3</v>
      </c>
      <c r="L27" s="17">
        <v>102783.18</v>
      </c>
      <c r="M27" s="54">
        <v>28492083</v>
      </c>
      <c r="N27" s="55">
        <v>3.6074294743560866E-3</v>
      </c>
    </row>
    <row r="28" spans="2:14">
      <c r="B28" s="7" t="s">
        <v>236</v>
      </c>
      <c r="C28" s="17">
        <v>134008.38999999998</v>
      </c>
      <c r="D28" s="54">
        <v>20282492</v>
      </c>
      <c r="E28" s="55">
        <v>6.6070968991384284E-3</v>
      </c>
      <c r="F28" s="17">
        <v>97076.44</v>
      </c>
      <c r="G28" s="54">
        <v>19554577</v>
      </c>
      <c r="H28" s="55">
        <v>4.9643845530384012E-3</v>
      </c>
      <c r="I28" s="17">
        <v>250873.15</v>
      </c>
      <c r="J28" s="54">
        <v>18747249</v>
      </c>
      <c r="K28" s="55">
        <v>1.3381864720525128E-2</v>
      </c>
      <c r="L28" s="17">
        <v>148572.57</v>
      </c>
      <c r="M28" s="54">
        <v>18145704</v>
      </c>
      <c r="N28" s="55">
        <v>8.1877545230540517E-3</v>
      </c>
    </row>
    <row r="29" spans="2:14">
      <c r="B29" s="7" t="s">
        <v>237</v>
      </c>
      <c r="C29" s="17">
        <v>682167.59</v>
      </c>
      <c r="D29" s="54">
        <v>72169909</v>
      </c>
      <c r="E29" s="55">
        <v>9.4522440093418991E-3</v>
      </c>
      <c r="F29" s="17">
        <v>799894.02</v>
      </c>
      <c r="G29" s="54">
        <v>69723885</v>
      </c>
      <c r="H29" s="55">
        <v>1.1472309955189674E-2</v>
      </c>
      <c r="I29" s="17">
        <v>527410.80000000005</v>
      </c>
      <c r="J29" s="54">
        <v>67126912</v>
      </c>
      <c r="K29" s="55">
        <v>7.8569203362132915E-3</v>
      </c>
      <c r="L29" s="17">
        <v>765001.96</v>
      </c>
      <c r="M29" s="54">
        <v>64989988</v>
      </c>
      <c r="N29" s="55">
        <v>1.1771074030664538E-2</v>
      </c>
    </row>
    <row r="30" spans="2:14">
      <c r="B30" s="7" t="s">
        <v>238</v>
      </c>
      <c r="C30" s="17">
        <v>27246.010000000002</v>
      </c>
      <c r="D30" s="54">
        <v>8513225</v>
      </c>
      <c r="E30" s="55">
        <v>3.2004334432603394E-3</v>
      </c>
      <c r="F30" s="17">
        <v>20926.330000000002</v>
      </c>
      <c r="G30" s="54">
        <v>8287052</v>
      </c>
      <c r="H30" s="55">
        <v>2.525183865142876E-3</v>
      </c>
      <c r="I30" s="17">
        <v>34436.49</v>
      </c>
      <c r="J30" s="54">
        <v>8014694</v>
      </c>
      <c r="K30" s="55">
        <v>4.2966693425850067E-3</v>
      </c>
      <c r="L30" s="17">
        <v>15258.1</v>
      </c>
      <c r="M30" s="54">
        <v>7962438</v>
      </c>
      <c r="N30" s="55">
        <v>1.9162598189147596E-3</v>
      </c>
    </row>
    <row r="31" spans="2:14">
      <c r="B31" s="7" t="s">
        <v>239</v>
      </c>
      <c r="C31" s="17">
        <v>1248.2199999999998</v>
      </c>
      <c r="D31" s="54">
        <v>1709091</v>
      </c>
      <c r="E31" s="55">
        <v>7.3034145051375252E-4</v>
      </c>
      <c r="F31" s="17">
        <v>913.69</v>
      </c>
      <c r="G31" s="54">
        <v>1660550</v>
      </c>
      <c r="H31" s="55">
        <v>5.5023335641805427E-4</v>
      </c>
      <c r="I31" s="17">
        <v>491.78000000000003</v>
      </c>
      <c r="J31" s="54">
        <v>1636511</v>
      </c>
      <c r="K31" s="55">
        <v>3.0050516006308546E-4</v>
      </c>
      <c r="L31" s="17">
        <v>1178.94</v>
      </c>
      <c r="M31" s="54">
        <v>1597390</v>
      </c>
      <c r="N31" s="55">
        <v>7.3804143008282259E-4</v>
      </c>
    </row>
    <row r="32" spans="2:14">
      <c r="B32" s="7" t="s">
        <v>240</v>
      </c>
      <c r="C32" s="17">
        <v>3972.02</v>
      </c>
      <c r="D32" s="54">
        <v>1568464</v>
      </c>
      <c r="E32" s="55">
        <v>2.5324266288547265E-3</v>
      </c>
      <c r="F32" s="17">
        <v>1324.73</v>
      </c>
      <c r="G32" s="54">
        <v>1520977</v>
      </c>
      <c r="H32" s="55">
        <v>8.7097306533892365E-4</v>
      </c>
      <c r="I32" s="17">
        <v>3428.9</v>
      </c>
      <c r="J32" s="54">
        <v>1506101</v>
      </c>
      <c r="K32" s="55">
        <v>2.2766733439523643E-3</v>
      </c>
      <c r="L32" s="17">
        <v>1598.9899999999998</v>
      </c>
      <c r="M32" s="54">
        <v>1461285</v>
      </c>
      <c r="N32" s="55">
        <v>1.0942355529551045E-3</v>
      </c>
    </row>
    <row r="33" spans="2:14">
      <c r="B33" s="7" t="s">
        <v>241</v>
      </c>
      <c r="C33" s="17">
        <v>13825524.629999999</v>
      </c>
      <c r="D33" s="54">
        <v>1202193000</v>
      </c>
      <c r="E33" s="55">
        <v>1.1500253811160105E-2</v>
      </c>
      <c r="F33" s="17">
        <v>15179417.239999998</v>
      </c>
      <c r="G33" s="54">
        <v>1161878000</v>
      </c>
      <c r="H33" s="55">
        <v>1.3064553455698446E-2</v>
      </c>
      <c r="I33" s="17">
        <v>12408271.959999999</v>
      </c>
      <c r="J33" s="54">
        <v>1113840000</v>
      </c>
      <c r="K33" s="55">
        <v>1.1140084715937656E-2</v>
      </c>
      <c r="L33" s="17">
        <v>13228376.390000001</v>
      </c>
      <c r="M33" s="54">
        <v>1077590000</v>
      </c>
      <c r="N33" s="55">
        <v>1.2275890078786923E-2</v>
      </c>
    </row>
    <row r="34" spans="2:14" ht="13">
      <c r="G34" s="1"/>
      <c r="H34" s="13"/>
    </row>
    <row r="37" spans="2:14" ht="18" customHeight="1">
      <c r="B37" s="406" t="s">
        <v>1616</v>
      </c>
    </row>
    <row r="38" spans="2:14" ht="18" customHeight="1">
      <c r="B38" s="420"/>
      <c r="C38" s="670">
        <v>2015</v>
      </c>
      <c r="D38" s="670">
        <v>2016</v>
      </c>
      <c r="E38" s="670">
        <v>2017</v>
      </c>
      <c r="F38" s="670">
        <v>2018</v>
      </c>
    </row>
    <row r="39" spans="2:14" ht="16.5" customHeight="1">
      <c r="B39" s="7" t="s">
        <v>98</v>
      </c>
      <c r="C39" s="55">
        <v>3.5203990928050537E-2</v>
      </c>
      <c r="D39" s="55">
        <v>3.5213543990271851E-2</v>
      </c>
      <c r="E39" s="55">
        <v>3.9348161982638331E-2</v>
      </c>
      <c r="F39" s="55">
        <v>2.992220084276773E-2</v>
      </c>
    </row>
    <row r="40" spans="2:14" ht="16.5" customHeight="1">
      <c r="B40" s="7" t="s">
        <v>241</v>
      </c>
      <c r="C40" s="55">
        <v>1.2275890078786923E-2</v>
      </c>
      <c r="D40" s="55">
        <v>1.1140084715937656E-2</v>
      </c>
      <c r="E40" s="55">
        <v>1.3064553455698446E-2</v>
      </c>
      <c r="F40" s="55">
        <v>1.1500253811160105E-2</v>
      </c>
    </row>
  </sheetData>
  <mergeCells count="7">
    <mergeCell ref="I12:K12"/>
    <mergeCell ref="L12:N12"/>
    <mergeCell ref="F2:G2"/>
    <mergeCell ref="F3:G3"/>
    <mergeCell ref="B12:B13"/>
    <mergeCell ref="F12:H12"/>
    <mergeCell ref="C12:E12"/>
  </mergeCells>
  <hyperlinks>
    <hyperlink ref="F3" r:id="rId1" location="'Índice Digitalizacion Acelerada'!A1"/>
    <hyperlink ref="F2" r:id="rId2" location="'Índice ámbitos y subámbitos'!A1"/>
    <hyperlink ref="F2:G2" location="'Índice Digitalizacion Acelerada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B1:AL27"/>
  <sheetViews>
    <sheetView showGridLines="0" zoomScaleNormal="100" workbookViewId="0">
      <selection activeCell="B3" sqref="B3"/>
    </sheetView>
  </sheetViews>
  <sheetFormatPr baseColWidth="10" defaultColWidth="11.54296875" defaultRowHeight="12.5"/>
  <cols>
    <col min="1" max="1" width="1.81640625" style="57" customWidth="1"/>
    <col min="2" max="2" width="70.81640625" style="57" customWidth="1"/>
    <col min="3" max="4" width="20.81640625" style="57" customWidth="1"/>
    <col min="5" max="5" width="21.453125" style="57" customWidth="1"/>
    <col min="6" max="6" width="22.54296875" style="57" customWidth="1"/>
    <col min="7" max="7" width="22" style="57" customWidth="1"/>
    <col min="8" max="38" width="22.81640625" style="57" customWidth="1"/>
    <col min="39" max="16384" width="11.54296875" style="57"/>
  </cols>
  <sheetData>
    <row r="1" spans="2:38" ht="15" customHeight="1"/>
    <row r="2" spans="2:38" ht="15" customHeight="1">
      <c r="F2" s="893" t="s">
        <v>245</v>
      </c>
      <c r="G2" s="893"/>
    </row>
    <row r="3" spans="2:38" ht="15" customHeight="1">
      <c r="F3" s="893" t="s">
        <v>248</v>
      </c>
      <c r="G3" s="893"/>
    </row>
    <row r="4" spans="2:38" s="405" customFormat="1" ht="13.4" customHeight="1">
      <c r="B4" s="403"/>
      <c r="C4" s="403"/>
      <c r="D4" s="404"/>
      <c r="E4" s="403"/>
    </row>
    <row r="5" spans="2:38" s="411" customFormat="1" ht="15.5">
      <c r="B5" s="414" t="s">
        <v>246</v>
      </c>
      <c r="C5" s="411" t="s">
        <v>1376</v>
      </c>
      <c r="H5" s="413"/>
      <c r="I5" s="413"/>
    </row>
    <row r="6" spans="2:38" s="415" customFormat="1" ht="15.5">
      <c r="B6" s="416" t="s">
        <v>247</v>
      </c>
      <c r="C6" s="415" t="s">
        <v>1588</v>
      </c>
    </row>
    <row r="7" spans="2:38" s="415" customFormat="1" ht="15.5">
      <c r="B7" s="416" t="s">
        <v>84</v>
      </c>
      <c r="C7" s="417" t="s">
        <v>1372</v>
      </c>
    </row>
    <row r="8" spans="2:38" s="415" customFormat="1" ht="15.5">
      <c r="B8" s="416" t="s">
        <v>220</v>
      </c>
      <c r="C8" s="415" t="s">
        <v>62</v>
      </c>
    </row>
    <row r="9" spans="2:38" s="415" customFormat="1" ht="15.5">
      <c r="B9" s="416" t="s">
        <v>127</v>
      </c>
      <c r="C9" s="417" t="s">
        <v>6</v>
      </c>
    </row>
    <row r="10" spans="2:38" s="415" customFormat="1" ht="15.5">
      <c r="B10" s="416" t="s">
        <v>244</v>
      </c>
      <c r="C10" s="415" t="s">
        <v>1390</v>
      </c>
    </row>
    <row r="12" spans="2:38" s="421" customFormat="1" ht="18" customHeight="1">
      <c r="B12" s="489"/>
      <c r="C12" s="489" t="s">
        <v>1378</v>
      </c>
      <c r="D12" s="612" t="s">
        <v>1536</v>
      </c>
      <c r="E12" s="612" t="s">
        <v>585</v>
      </c>
      <c r="F12" s="489" t="s">
        <v>586</v>
      </c>
      <c r="G12" s="489" t="s">
        <v>587</v>
      </c>
      <c r="H12" s="489" t="s">
        <v>588</v>
      </c>
      <c r="I12" s="489" t="s">
        <v>589</v>
      </c>
      <c r="O12" s="447"/>
      <c r="P12" s="447"/>
      <c r="Q12" s="447"/>
      <c r="R12" s="447"/>
      <c r="S12" s="447"/>
      <c r="T12" s="447"/>
      <c r="U12" s="447"/>
      <c r="V12" s="447"/>
      <c r="W12" s="447"/>
      <c r="X12" s="447"/>
      <c r="Y12" s="447"/>
      <c r="Z12" s="447"/>
      <c r="AA12" s="447"/>
      <c r="AB12" s="447"/>
      <c r="AC12" s="447"/>
      <c r="AD12" s="447"/>
      <c r="AE12" s="598"/>
      <c r="AF12" s="598"/>
      <c r="AG12" s="598"/>
      <c r="AH12" s="598"/>
      <c r="AI12" s="598"/>
      <c r="AJ12" s="598"/>
      <c r="AK12" s="598"/>
      <c r="AL12" s="598"/>
    </row>
    <row r="13" spans="2:38" ht="15" customHeight="1">
      <c r="B13" s="797" t="s">
        <v>1440</v>
      </c>
      <c r="C13" s="802" t="s">
        <v>171</v>
      </c>
      <c r="D13" s="796">
        <v>4318.3599999999997</v>
      </c>
      <c r="E13" s="796">
        <v>6448.3700000000008</v>
      </c>
      <c r="F13" s="796">
        <v>4063.5099999999998</v>
      </c>
      <c r="G13" s="796">
        <v>6650.4399999999987</v>
      </c>
      <c r="H13" s="796">
        <v>7537.5099999999984</v>
      </c>
      <c r="I13" s="796">
        <v>7470.2800000000007</v>
      </c>
      <c r="O13" s="104"/>
      <c r="P13" s="260"/>
      <c r="Q13" s="104"/>
      <c r="R13" s="104"/>
      <c r="S13" s="104"/>
      <c r="T13" s="104"/>
      <c r="U13" s="104"/>
      <c r="V13" s="104"/>
      <c r="W13" s="260"/>
      <c r="X13" s="104"/>
      <c r="Y13" s="104"/>
      <c r="Z13" s="104"/>
      <c r="AA13" s="104"/>
      <c r="AB13" s="104"/>
      <c r="AC13" s="104"/>
      <c r="AD13" s="260"/>
    </row>
    <row r="14" spans="2:38" ht="15" customHeight="1">
      <c r="B14" s="797" t="s">
        <v>1441</v>
      </c>
      <c r="C14" s="802" t="s">
        <v>173</v>
      </c>
      <c r="D14" s="796">
        <v>27204.52</v>
      </c>
      <c r="E14" s="796">
        <v>17058.759999999995</v>
      </c>
      <c r="F14" s="796">
        <v>15029.120000000003</v>
      </c>
      <c r="G14" s="796">
        <v>11827.42</v>
      </c>
      <c r="H14" s="796">
        <v>13645.94</v>
      </c>
      <c r="I14" s="796">
        <v>6935.66</v>
      </c>
      <c r="O14" s="104"/>
      <c r="P14" s="260"/>
      <c r="Q14" s="104"/>
      <c r="R14" s="104"/>
      <c r="S14" s="104"/>
      <c r="T14" s="104"/>
      <c r="U14" s="104"/>
      <c r="V14" s="104"/>
      <c r="W14" s="260"/>
      <c r="X14" s="104"/>
      <c r="Y14" s="104"/>
      <c r="Z14" s="104"/>
      <c r="AA14" s="104"/>
      <c r="AB14" s="104"/>
      <c r="AC14" s="104"/>
      <c r="AD14" s="260"/>
    </row>
    <row r="15" spans="2:38" ht="15" customHeight="1">
      <c r="B15" s="797" t="s">
        <v>176</v>
      </c>
      <c r="C15" s="802" t="s">
        <v>175</v>
      </c>
      <c r="D15" s="796">
        <v>122303.40000000001</v>
      </c>
      <c r="E15" s="796">
        <v>115401.37000000002</v>
      </c>
      <c r="F15" s="796">
        <v>123623.96000000006</v>
      </c>
      <c r="G15" s="796">
        <v>123207.13999999997</v>
      </c>
      <c r="H15" s="796">
        <v>104963.52000000002</v>
      </c>
      <c r="I15" s="796">
        <v>95917.959999999992</v>
      </c>
      <c r="O15" s="104"/>
      <c r="P15" s="260"/>
      <c r="Q15" s="104"/>
      <c r="R15" s="104"/>
      <c r="S15" s="104"/>
      <c r="T15" s="104"/>
      <c r="U15" s="104"/>
      <c r="V15" s="104"/>
      <c r="W15" s="260"/>
      <c r="X15" s="104"/>
      <c r="Y15" s="104"/>
      <c r="Z15" s="104"/>
      <c r="AA15" s="104"/>
      <c r="AB15" s="104"/>
      <c r="AC15" s="104"/>
      <c r="AD15" s="260"/>
    </row>
    <row r="16" spans="2:38" ht="15" customHeight="1">
      <c r="B16" s="797" t="s">
        <v>1442</v>
      </c>
      <c r="C16" s="802" t="s">
        <v>177</v>
      </c>
      <c r="D16" s="796">
        <v>37995.569999999992</v>
      </c>
      <c r="E16" s="796">
        <v>39745.14</v>
      </c>
      <c r="F16" s="796">
        <v>42002.28</v>
      </c>
      <c r="G16" s="796">
        <v>39283.429999999978</v>
      </c>
      <c r="H16" s="796">
        <v>40534.18</v>
      </c>
      <c r="I16" s="796">
        <v>43879.130000000005</v>
      </c>
      <c r="O16" s="104"/>
      <c r="P16" s="260"/>
      <c r="Q16" s="104"/>
      <c r="R16" s="104"/>
      <c r="S16" s="104"/>
      <c r="T16" s="104"/>
      <c r="U16" s="104"/>
      <c r="V16" s="104"/>
      <c r="W16" s="260"/>
      <c r="X16" s="104"/>
      <c r="Y16" s="104"/>
      <c r="Z16" s="104"/>
      <c r="AA16" s="104"/>
      <c r="AB16" s="104"/>
      <c r="AC16" s="104"/>
      <c r="AD16" s="260"/>
    </row>
    <row r="17" spans="2:30" ht="15" customHeight="1">
      <c r="B17" s="797" t="s">
        <v>180</v>
      </c>
      <c r="C17" s="802" t="s">
        <v>179</v>
      </c>
      <c r="D17" s="796">
        <v>43794.999999999993</v>
      </c>
      <c r="E17" s="796">
        <v>39071.469999999994</v>
      </c>
      <c r="F17" s="796">
        <v>34998.380000000012</v>
      </c>
      <c r="G17" s="796">
        <v>36014.769999999997</v>
      </c>
      <c r="H17" s="796">
        <v>34910.660000000003</v>
      </c>
      <c r="I17" s="796">
        <v>34892.080000000002</v>
      </c>
      <c r="O17" s="104"/>
      <c r="P17" s="260"/>
      <c r="Q17" s="104"/>
      <c r="R17" s="104"/>
      <c r="S17" s="104"/>
      <c r="T17" s="104"/>
      <c r="U17" s="104"/>
      <c r="V17" s="104"/>
      <c r="W17" s="260"/>
      <c r="X17" s="104"/>
      <c r="Y17" s="104"/>
      <c r="Z17" s="104"/>
      <c r="AA17" s="104"/>
      <c r="AB17" s="104"/>
      <c r="AC17" s="104"/>
      <c r="AD17" s="260"/>
    </row>
    <row r="18" spans="2:30" ht="25">
      <c r="B18" s="797" t="s">
        <v>182</v>
      </c>
      <c r="C18" s="802" t="s">
        <v>181</v>
      </c>
      <c r="D18" s="796">
        <v>24981.839999999997</v>
      </c>
      <c r="E18" s="796">
        <v>24165.719999999998</v>
      </c>
      <c r="F18" s="796">
        <v>23310.399999999998</v>
      </c>
      <c r="G18" s="796">
        <v>19784.29</v>
      </c>
      <c r="H18" s="796">
        <v>20942.099999999995</v>
      </c>
      <c r="I18" s="796">
        <v>17930.57</v>
      </c>
      <c r="O18" s="104"/>
      <c r="P18" s="260"/>
      <c r="Q18" s="104"/>
      <c r="R18" s="104"/>
      <c r="S18" s="104"/>
      <c r="T18" s="104"/>
      <c r="U18" s="104"/>
      <c r="V18" s="104"/>
      <c r="W18" s="260"/>
      <c r="X18" s="104"/>
      <c r="Y18" s="104"/>
      <c r="Z18" s="104"/>
      <c r="AA18" s="104"/>
      <c r="AB18" s="104"/>
      <c r="AC18" s="104"/>
      <c r="AD18" s="260"/>
    </row>
    <row r="19" spans="2:30" ht="15" customHeight="1">
      <c r="B19" s="797" t="s">
        <v>184</v>
      </c>
      <c r="C19" s="802" t="s">
        <v>183</v>
      </c>
      <c r="D19" s="796">
        <v>9135.08</v>
      </c>
      <c r="E19" s="796">
        <v>10591.43</v>
      </c>
      <c r="F19" s="796">
        <v>11852.15</v>
      </c>
      <c r="G19" s="796">
        <v>11965.790000000005</v>
      </c>
      <c r="H19" s="796">
        <v>10220.75</v>
      </c>
      <c r="I19" s="796">
        <v>9507.5699999999979</v>
      </c>
      <c r="O19" s="104"/>
      <c r="P19" s="260"/>
      <c r="Q19" s="104"/>
      <c r="R19" s="104"/>
      <c r="S19" s="104"/>
      <c r="T19" s="104"/>
      <c r="U19" s="104"/>
      <c r="V19" s="104"/>
      <c r="W19" s="260"/>
      <c r="X19" s="104"/>
      <c r="Y19" s="104"/>
      <c r="Z19" s="104"/>
      <c r="AA19" s="104"/>
      <c r="AB19" s="104"/>
      <c r="AC19" s="104"/>
      <c r="AD19" s="260"/>
    </row>
    <row r="20" spans="2:30" ht="15" customHeight="1">
      <c r="B20" s="554" t="s">
        <v>1383</v>
      </c>
      <c r="C20" s="802"/>
      <c r="D20" s="801">
        <v>269733.76999999996</v>
      </c>
      <c r="E20" s="801">
        <v>252482.26</v>
      </c>
      <c r="F20" s="801">
        <v>254879.80000000005</v>
      </c>
      <c r="G20" s="801">
        <v>248733.27999999994</v>
      </c>
      <c r="H20" s="801">
        <v>232754.66000000003</v>
      </c>
      <c r="I20" s="801">
        <v>216533.25</v>
      </c>
      <c r="O20" s="104"/>
      <c r="P20" s="260"/>
      <c r="Q20" s="104"/>
      <c r="R20" s="104"/>
      <c r="S20" s="104"/>
      <c r="T20" s="104"/>
      <c r="U20" s="104"/>
      <c r="V20" s="104"/>
      <c r="W20" s="260"/>
      <c r="X20" s="104"/>
      <c r="Y20" s="104"/>
      <c r="Z20" s="104"/>
      <c r="AA20" s="104"/>
      <c r="AB20" s="104"/>
      <c r="AC20" s="104"/>
      <c r="AD20" s="260"/>
    </row>
    <row r="21" spans="2:30">
      <c r="B21" s="114"/>
      <c r="C21" s="104"/>
      <c r="D21" s="104"/>
      <c r="E21" s="104"/>
      <c r="F21" s="104"/>
      <c r="G21" s="104"/>
      <c r="H21" s="104"/>
      <c r="I21" s="260"/>
      <c r="J21" s="104"/>
      <c r="K21" s="104"/>
      <c r="L21" s="104"/>
      <c r="M21" s="104"/>
      <c r="N21" s="104"/>
      <c r="O21" s="104"/>
      <c r="P21" s="260"/>
      <c r="Q21" s="104"/>
      <c r="R21" s="104"/>
      <c r="S21" s="104"/>
      <c r="T21" s="104"/>
      <c r="U21" s="104"/>
      <c r="V21" s="104"/>
      <c r="W21" s="260"/>
      <c r="X21" s="104"/>
      <c r="Y21" s="104"/>
      <c r="Z21" s="104"/>
      <c r="AA21" s="104"/>
      <c r="AB21" s="104"/>
      <c r="AC21" s="104"/>
      <c r="AD21" s="260"/>
    </row>
    <row r="24" spans="2:30" ht="18" customHeight="1">
      <c r="B24" s="619" t="s">
        <v>1827</v>
      </c>
    </row>
    <row r="25" spans="2:30" s="421" customFormat="1" ht="18" customHeight="1">
      <c r="B25" s="611" t="s">
        <v>293</v>
      </c>
      <c r="C25" s="489" t="s">
        <v>589</v>
      </c>
      <c r="D25" s="489" t="s">
        <v>588</v>
      </c>
      <c r="E25" s="489" t="s">
        <v>587</v>
      </c>
      <c r="F25" s="489" t="s">
        <v>586</v>
      </c>
      <c r="G25" s="612" t="s">
        <v>585</v>
      </c>
      <c r="H25" s="612" t="s">
        <v>1536</v>
      </c>
      <c r="I25" s="612" t="s">
        <v>1399</v>
      </c>
      <c r="J25" s="612" t="s">
        <v>1537</v>
      </c>
    </row>
    <row r="26" spans="2:30" ht="15" customHeight="1">
      <c r="B26" s="451" t="s">
        <v>1542</v>
      </c>
      <c r="C26" s="796">
        <v>216533.25</v>
      </c>
      <c r="D26" s="796">
        <v>232754.66000000003</v>
      </c>
      <c r="E26" s="796">
        <v>248733.27999999994</v>
      </c>
      <c r="F26" s="796">
        <v>254879.80000000005</v>
      </c>
      <c r="G26" s="796">
        <v>252482.26</v>
      </c>
      <c r="H26" s="614">
        <v>269733.76999999996</v>
      </c>
      <c r="I26" s="474">
        <v>0.16602073815453289</v>
      </c>
      <c r="J26" s="474">
        <v>0.15887591681300783</v>
      </c>
    </row>
    <row r="27" spans="2:30" ht="15" customHeight="1">
      <c r="B27" s="451" t="s">
        <v>1540</v>
      </c>
      <c r="C27" s="796">
        <v>3093092.0999999819</v>
      </c>
      <c r="D27" s="796">
        <v>3096153.4899999979</v>
      </c>
      <c r="E27" s="796">
        <v>3174527.2700000023</v>
      </c>
      <c r="F27" s="796">
        <v>3147004.6800000044</v>
      </c>
      <c r="G27" s="796">
        <v>2962616.7999999993</v>
      </c>
      <c r="H27" s="796">
        <v>3005326.7100000009</v>
      </c>
      <c r="I27" s="474">
        <v>-4.218280470859026E-2</v>
      </c>
      <c r="J27" s="474">
        <v>-2.9335360890004547E-2</v>
      </c>
    </row>
  </sheetData>
  <mergeCells count="2">
    <mergeCell ref="F2:G2"/>
    <mergeCell ref="F3:G3"/>
  </mergeCells>
  <hyperlinks>
    <hyperlink ref="F3" r:id="rId1" location="'Índice Digitalizacion Acelerada'!A1"/>
    <hyperlink ref="F2" r:id="rId2" location="'Índice ámbitos y subámbitos'!A1"/>
    <hyperlink ref="F2:G2" location="'Índice sectores estratégicos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ignoredErrors>
    <ignoredError sqref="C13:C20" numberStoredAsText="1"/>
  </ignoredErrors>
  <drawing r:id="rId4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B1:AL44"/>
  <sheetViews>
    <sheetView showGridLines="0" zoomScaleNormal="100" workbookViewId="0">
      <selection activeCell="C3" sqref="C3"/>
    </sheetView>
  </sheetViews>
  <sheetFormatPr baseColWidth="10" defaultColWidth="11.54296875" defaultRowHeight="12.5"/>
  <cols>
    <col min="1" max="1" width="1.81640625" style="81" customWidth="1"/>
    <col min="2" max="2" width="40.453125" style="81" customWidth="1"/>
    <col min="3" max="4" width="20.81640625" style="81" customWidth="1"/>
    <col min="5" max="5" width="21.453125" style="81" customWidth="1"/>
    <col min="6" max="6" width="22.54296875" style="81" customWidth="1"/>
    <col min="7" max="7" width="22" style="81" customWidth="1"/>
    <col min="8" max="13" width="22.81640625" style="81" customWidth="1"/>
    <col min="14" max="14" width="30.81640625" style="81" customWidth="1"/>
    <col min="15" max="38" width="22.81640625" style="81" customWidth="1"/>
    <col min="39" max="16384" width="11.54296875" style="81"/>
  </cols>
  <sheetData>
    <row r="1" spans="2:38" ht="15" customHeight="1"/>
    <row r="2" spans="2:38" ht="15" customHeight="1">
      <c r="F2" s="893" t="s">
        <v>245</v>
      </c>
      <c r="G2" s="893"/>
    </row>
    <row r="3" spans="2:38" ht="15" customHeight="1">
      <c r="F3" s="893" t="s">
        <v>248</v>
      </c>
      <c r="G3" s="893"/>
    </row>
    <row r="4" spans="2:38" s="733" customFormat="1" ht="13.4" customHeight="1">
      <c r="B4" s="403"/>
      <c r="C4" s="403"/>
      <c r="D4" s="403"/>
      <c r="E4" s="403"/>
    </row>
    <row r="5" spans="2:38" s="809" customFormat="1" ht="15.5">
      <c r="B5" s="414" t="s">
        <v>246</v>
      </c>
      <c r="C5" s="809" t="s">
        <v>1376</v>
      </c>
      <c r="H5" s="810"/>
      <c r="I5" s="810"/>
    </row>
    <row r="6" spans="2:38" s="811" customFormat="1" ht="15.5">
      <c r="B6" s="416" t="s">
        <v>247</v>
      </c>
      <c r="C6" s="811" t="s">
        <v>1588</v>
      </c>
    </row>
    <row r="7" spans="2:38" s="811" customFormat="1" ht="15.5">
      <c r="B7" s="416" t="s">
        <v>84</v>
      </c>
      <c r="C7" s="417" t="s">
        <v>1443</v>
      </c>
    </row>
    <row r="8" spans="2:38" s="811" customFormat="1" ht="15.5">
      <c r="B8" s="416" t="s">
        <v>220</v>
      </c>
      <c r="C8" s="811" t="s">
        <v>1074</v>
      </c>
    </row>
    <row r="9" spans="2:38" s="811" customFormat="1" ht="15.5">
      <c r="B9" s="416" t="s">
        <v>127</v>
      </c>
      <c r="C9" s="417" t="s">
        <v>1075</v>
      </c>
    </row>
    <row r="10" spans="2:38" s="811" customFormat="1" ht="15.5">
      <c r="B10" s="416" t="s">
        <v>244</v>
      </c>
      <c r="C10" s="811" t="s">
        <v>1287</v>
      </c>
    </row>
    <row r="12" spans="2:38" s="628" customFormat="1" ht="18" customHeight="1">
      <c r="B12" s="707" t="s">
        <v>1313</v>
      </c>
      <c r="C12" s="707" t="s">
        <v>1400</v>
      </c>
      <c r="D12" s="707" t="s">
        <v>1401</v>
      </c>
      <c r="E12" s="707" t="s">
        <v>1402</v>
      </c>
      <c r="F12" s="707" t="s">
        <v>1403</v>
      </c>
      <c r="G12" s="707" t="s">
        <v>1404</v>
      </c>
      <c r="H12" s="707" t="s">
        <v>1405</v>
      </c>
      <c r="I12" s="707" t="s">
        <v>1406</v>
      </c>
      <c r="J12" s="707" t="s">
        <v>1407</v>
      </c>
      <c r="K12" s="707" t="s">
        <v>1408</v>
      </c>
      <c r="L12" s="707" t="s">
        <v>1409</v>
      </c>
      <c r="M12" s="707" t="s">
        <v>1410</v>
      </c>
      <c r="N12" s="707" t="s">
        <v>1411</v>
      </c>
      <c r="O12" s="707" t="s">
        <v>1412</v>
      </c>
      <c r="P12" s="707" t="s">
        <v>1413</v>
      </c>
      <c r="Q12" s="707" t="s">
        <v>1414</v>
      </c>
      <c r="R12" s="707" t="s">
        <v>1415</v>
      </c>
      <c r="S12" s="707" t="s">
        <v>1416</v>
      </c>
      <c r="T12" s="707" t="s">
        <v>1417</v>
      </c>
      <c r="U12" s="707" t="s">
        <v>1418</v>
      </c>
      <c r="V12" s="707" t="s">
        <v>1419</v>
      </c>
      <c r="W12" s="662"/>
      <c r="X12" s="662"/>
      <c r="Y12" s="662"/>
      <c r="Z12" s="662"/>
      <c r="AA12" s="662"/>
      <c r="AB12" s="662"/>
      <c r="AC12" s="662"/>
      <c r="AD12" s="662"/>
      <c r="AE12" s="694"/>
      <c r="AF12" s="694"/>
      <c r="AG12" s="694"/>
      <c r="AH12" s="694"/>
      <c r="AI12" s="694"/>
      <c r="AJ12" s="694"/>
      <c r="AK12" s="694"/>
      <c r="AL12" s="694"/>
    </row>
    <row r="13" spans="2:38" ht="14" customHeight="1">
      <c r="B13" s="797" t="s">
        <v>1420</v>
      </c>
      <c r="C13" s="812">
        <v>2122331.9734699996</v>
      </c>
      <c r="D13" s="812">
        <v>2907472.2226800006</v>
      </c>
      <c r="E13" s="812">
        <v>2684563.7858000007</v>
      </c>
      <c r="F13" s="812">
        <v>1954397.2505400006</v>
      </c>
      <c r="G13" s="812">
        <v>1598829.3899899998</v>
      </c>
      <c r="H13" s="812">
        <v>2268912.7146999994</v>
      </c>
      <c r="I13" s="812">
        <v>2578699.1434800019</v>
      </c>
      <c r="J13" s="812">
        <v>2303493.5645999992</v>
      </c>
      <c r="K13" s="812">
        <v>2459156.9177699988</v>
      </c>
      <c r="L13" s="812">
        <v>2770875.1374800005</v>
      </c>
      <c r="M13" s="812">
        <v>2918989.8487800006</v>
      </c>
      <c r="N13" s="812">
        <v>2471869.03553</v>
      </c>
      <c r="O13" s="812">
        <v>2178217.1629700004</v>
      </c>
      <c r="P13" s="812">
        <v>3001113.1493199994</v>
      </c>
      <c r="Q13" s="812">
        <v>2838497.8594300007</v>
      </c>
      <c r="R13" s="812">
        <v>2747155.3741699993</v>
      </c>
      <c r="S13" s="812">
        <v>2309499.9905799995</v>
      </c>
      <c r="T13" s="812">
        <v>2816339.0040499996</v>
      </c>
      <c r="U13" s="812">
        <v>2378454.4522100003</v>
      </c>
      <c r="V13" s="812">
        <v>2288741.5644000005</v>
      </c>
      <c r="W13" s="454"/>
      <c r="X13" s="813"/>
      <c r="Y13" s="813"/>
      <c r="Z13" s="813"/>
      <c r="AA13" s="813"/>
      <c r="AB13" s="813"/>
      <c r="AC13" s="813"/>
      <c r="AD13" s="454"/>
    </row>
    <row r="14" spans="2:38" ht="25">
      <c r="B14" s="797" t="s">
        <v>1444</v>
      </c>
      <c r="C14" s="812">
        <v>9192.705990000004</v>
      </c>
      <c r="D14" s="812">
        <v>8756.7080699999988</v>
      </c>
      <c r="E14" s="812">
        <v>11768.667169999997</v>
      </c>
      <c r="F14" s="812">
        <v>9912.8653100000029</v>
      </c>
      <c r="G14" s="812">
        <v>14050.150449999999</v>
      </c>
      <c r="H14" s="812">
        <v>14081.865579999994</v>
      </c>
      <c r="I14" s="812">
        <v>9945.4980999999971</v>
      </c>
      <c r="J14" s="812">
        <v>12886.394159999996</v>
      </c>
      <c r="K14" s="812">
        <v>19357.018759999999</v>
      </c>
      <c r="L14" s="812">
        <v>10882.105450000003</v>
      </c>
      <c r="M14" s="812">
        <v>12859.533839999998</v>
      </c>
      <c r="N14" s="812">
        <v>9512.6323500000035</v>
      </c>
      <c r="O14" s="812">
        <v>6632.8301100000044</v>
      </c>
      <c r="P14" s="812">
        <v>14082.804319999992</v>
      </c>
      <c r="Q14" s="812">
        <v>12337.960029999987</v>
      </c>
      <c r="R14" s="812">
        <v>10344.315699999996</v>
      </c>
      <c r="S14" s="812">
        <v>11083.003489999997</v>
      </c>
      <c r="T14" s="812">
        <v>13795.377800000002</v>
      </c>
      <c r="U14" s="812">
        <v>8968.6173900000013</v>
      </c>
      <c r="V14" s="812">
        <v>9058.2389900000016</v>
      </c>
      <c r="W14" s="454"/>
      <c r="X14" s="813"/>
      <c r="Y14" s="813"/>
      <c r="Z14" s="813"/>
      <c r="AA14" s="813"/>
      <c r="AB14" s="813"/>
      <c r="AC14" s="813"/>
      <c r="AD14" s="454"/>
    </row>
    <row r="15" spans="2:38" ht="25">
      <c r="B15" s="797" t="s">
        <v>1445</v>
      </c>
      <c r="C15" s="812">
        <v>262738.45124000014</v>
      </c>
      <c r="D15" s="812">
        <v>487197.13884000049</v>
      </c>
      <c r="E15" s="812">
        <v>416050.98539999995</v>
      </c>
      <c r="F15" s="812">
        <v>367234.58675000002</v>
      </c>
      <c r="G15" s="812">
        <v>324989.03849999985</v>
      </c>
      <c r="H15" s="812">
        <v>376931.09419999993</v>
      </c>
      <c r="I15" s="812">
        <v>287120.39120000001</v>
      </c>
      <c r="J15" s="812">
        <v>311372.87688999996</v>
      </c>
      <c r="K15" s="812">
        <v>309894.96908000007</v>
      </c>
      <c r="L15" s="812">
        <v>322485.79467999993</v>
      </c>
      <c r="M15" s="812">
        <v>428214.53712000005</v>
      </c>
      <c r="N15" s="812">
        <v>318642.48546000011</v>
      </c>
      <c r="O15" s="812">
        <v>252996.42559999987</v>
      </c>
      <c r="P15" s="812">
        <v>399020.08893999999</v>
      </c>
      <c r="Q15" s="812">
        <v>359699.08553000027</v>
      </c>
      <c r="R15" s="812">
        <v>298250.98706999986</v>
      </c>
      <c r="S15" s="812">
        <v>259469.53828999979</v>
      </c>
      <c r="T15" s="812">
        <v>352165.67824000021</v>
      </c>
      <c r="U15" s="812">
        <v>330268.20648000017</v>
      </c>
      <c r="V15" s="812">
        <v>310581.01749999996</v>
      </c>
      <c r="W15" s="454"/>
      <c r="X15" s="813"/>
      <c r="Y15" s="813"/>
      <c r="Z15" s="813"/>
      <c r="AA15" s="813"/>
      <c r="AB15" s="813"/>
      <c r="AC15" s="813"/>
      <c r="AD15" s="454"/>
    </row>
    <row r="16" spans="2:38" ht="14" customHeight="1">
      <c r="B16" s="797" t="s">
        <v>1383</v>
      </c>
      <c r="C16" s="812">
        <v>271931.15723000013</v>
      </c>
      <c r="D16" s="812">
        <v>495953.84691000049</v>
      </c>
      <c r="E16" s="812">
        <v>427819.65256999992</v>
      </c>
      <c r="F16" s="812">
        <v>377147.45206000004</v>
      </c>
      <c r="G16" s="812">
        <v>339039.18894999987</v>
      </c>
      <c r="H16" s="812">
        <v>391012.95977999992</v>
      </c>
      <c r="I16" s="812">
        <v>297065.88930000004</v>
      </c>
      <c r="J16" s="812">
        <v>324259.27104999998</v>
      </c>
      <c r="K16" s="812">
        <v>329251.98784000007</v>
      </c>
      <c r="L16" s="812">
        <v>333367.90012999997</v>
      </c>
      <c r="M16" s="812">
        <v>441074.07096000004</v>
      </c>
      <c r="N16" s="812">
        <v>328155.11781000014</v>
      </c>
      <c r="O16" s="812">
        <v>259629.25570999988</v>
      </c>
      <c r="P16" s="812">
        <v>413102.89325999998</v>
      </c>
      <c r="Q16" s="812">
        <v>372037.04556000023</v>
      </c>
      <c r="R16" s="812">
        <v>308595.30276999983</v>
      </c>
      <c r="S16" s="812">
        <v>270552.5417799998</v>
      </c>
      <c r="T16" s="812">
        <v>365961.05604000023</v>
      </c>
      <c r="U16" s="812">
        <v>339236.8238700002</v>
      </c>
      <c r="V16" s="812">
        <v>319639.25648999994</v>
      </c>
      <c r="W16" s="454"/>
      <c r="X16" s="813"/>
      <c r="Y16" s="813"/>
      <c r="Z16" s="813"/>
      <c r="AA16" s="813"/>
      <c r="AB16" s="813"/>
      <c r="AC16" s="813"/>
      <c r="AD16" s="454"/>
    </row>
    <row r="17" spans="2:30" ht="14" customHeight="1">
      <c r="B17" s="797" t="s">
        <v>1446</v>
      </c>
      <c r="C17" s="814">
        <v>0.12812847406967834</v>
      </c>
      <c r="D17" s="814">
        <v>0.1705790490589274</v>
      </c>
      <c r="E17" s="814">
        <v>0.15936281895515086</v>
      </c>
      <c r="F17" s="814">
        <v>0.19297379381586527</v>
      </c>
      <c r="G17" s="814">
        <v>0.21205463889559878</v>
      </c>
      <c r="H17" s="814">
        <v>0.1723349502370348</v>
      </c>
      <c r="I17" s="814">
        <v>0.11519990226510261</v>
      </c>
      <c r="J17" s="814">
        <v>0.14076847273775972</v>
      </c>
      <c r="K17" s="814">
        <v>0.13388815714068822</v>
      </c>
      <c r="L17" s="814">
        <v>0.12031141195094942</v>
      </c>
      <c r="M17" s="814">
        <v>0.15110503763634126</v>
      </c>
      <c r="N17" s="814">
        <v>0.13275586735914571</v>
      </c>
      <c r="O17" s="814">
        <v>0.11919346708112208</v>
      </c>
      <c r="P17" s="814">
        <v>0.13764988945971662</v>
      </c>
      <c r="Q17" s="814">
        <v>0.13106828469996065</v>
      </c>
      <c r="R17" s="814">
        <v>0.11233267170526751</v>
      </c>
      <c r="S17" s="814">
        <v>0.11714766957502962</v>
      </c>
      <c r="T17" s="814">
        <v>0.12994211830100522</v>
      </c>
      <c r="U17" s="814">
        <v>0.1426291025059529</v>
      </c>
      <c r="V17" s="814">
        <v>0.1396572079005321</v>
      </c>
      <c r="W17" s="454"/>
      <c r="X17" s="813"/>
      <c r="Y17" s="813"/>
      <c r="Z17" s="813"/>
      <c r="AA17" s="813"/>
      <c r="AB17" s="813"/>
      <c r="AC17" s="813"/>
      <c r="AD17" s="454"/>
    </row>
    <row r="18" spans="2:30" s="628" customFormat="1" ht="18" customHeight="1">
      <c r="B18" s="707" t="s">
        <v>1310</v>
      </c>
      <c r="C18" s="707" t="s">
        <v>1400</v>
      </c>
      <c r="D18" s="707" t="s">
        <v>1401</v>
      </c>
      <c r="E18" s="707" t="s">
        <v>1402</v>
      </c>
      <c r="F18" s="707" t="s">
        <v>1403</v>
      </c>
      <c r="G18" s="707" t="s">
        <v>1404</v>
      </c>
      <c r="H18" s="707" t="s">
        <v>1405</v>
      </c>
      <c r="I18" s="707" t="s">
        <v>1406</v>
      </c>
      <c r="J18" s="707" t="s">
        <v>1407</v>
      </c>
      <c r="K18" s="707" t="s">
        <v>1408</v>
      </c>
      <c r="L18" s="707" t="s">
        <v>1409</v>
      </c>
      <c r="M18" s="707" t="s">
        <v>1410</v>
      </c>
      <c r="N18" s="707" t="s">
        <v>1411</v>
      </c>
      <c r="O18" s="707" t="s">
        <v>1412</v>
      </c>
      <c r="P18" s="707" t="s">
        <v>1413</v>
      </c>
      <c r="Q18" s="707" t="s">
        <v>1414</v>
      </c>
      <c r="R18" s="707" t="s">
        <v>1415</v>
      </c>
      <c r="S18" s="707" t="s">
        <v>1416</v>
      </c>
      <c r="T18" s="707" t="s">
        <v>1417</v>
      </c>
      <c r="U18" s="707" t="s">
        <v>1418</v>
      </c>
      <c r="V18" s="707" t="s">
        <v>1419</v>
      </c>
      <c r="W18" s="818"/>
      <c r="X18" s="819"/>
      <c r="Y18" s="819"/>
      <c r="Z18" s="819"/>
      <c r="AA18" s="819"/>
      <c r="AB18" s="819"/>
      <c r="AC18" s="819"/>
      <c r="AD18" s="818"/>
    </row>
    <row r="19" spans="2:30" ht="14" customHeight="1">
      <c r="B19" s="797" t="s">
        <v>1420</v>
      </c>
      <c r="C19" s="812">
        <v>4505771.9731000019</v>
      </c>
      <c r="D19" s="812">
        <v>5343849.5845900038</v>
      </c>
      <c r="E19" s="812">
        <v>5139985.1357700014</v>
      </c>
      <c r="F19" s="812">
        <v>4332509.665479999</v>
      </c>
      <c r="G19" s="812">
        <v>3859576.8330299999</v>
      </c>
      <c r="H19" s="812">
        <v>5324700.4533700012</v>
      </c>
      <c r="I19" s="812">
        <v>5261678.9648199994</v>
      </c>
      <c r="J19" s="812">
        <v>5276122.3513300009</v>
      </c>
      <c r="K19" s="812">
        <v>5255851.4643099979</v>
      </c>
      <c r="L19" s="812">
        <v>5554909.7341000019</v>
      </c>
      <c r="M19" s="812">
        <v>6160829.5034599984</v>
      </c>
      <c r="N19" s="812">
        <v>5734670.0822500018</v>
      </c>
      <c r="O19" s="812">
        <v>4839923.8737400016</v>
      </c>
      <c r="P19" s="812">
        <v>5532710.8236199999</v>
      </c>
      <c r="Q19" s="812">
        <v>5094160.727470004</v>
      </c>
      <c r="R19" s="812">
        <v>5482159.0142800035</v>
      </c>
      <c r="S19" s="812">
        <v>5178910.22535</v>
      </c>
      <c r="T19" s="812">
        <v>5489418.7993900022</v>
      </c>
      <c r="U19" s="812">
        <v>4955923.2755499985</v>
      </c>
      <c r="V19" s="812">
        <v>5132067.2287600012</v>
      </c>
      <c r="W19" s="454"/>
      <c r="X19" s="813"/>
      <c r="Y19" s="813"/>
      <c r="Z19" s="813"/>
      <c r="AA19" s="813"/>
      <c r="AB19" s="813"/>
      <c r="AC19" s="813"/>
      <c r="AD19" s="454"/>
    </row>
    <row r="20" spans="2:30" ht="14" customHeight="1">
      <c r="B20" s="797" t="s">
        <v>1447</v>
      </c>
      <c r="C20" s="812">
        <v>28323.46878000001</v>
      </c>
      <c r="D20" s="812">
        <v>57833.520419999972</v>
      </c>
      <c r="E20" s="812">
        <v>48516.796759999976</v>
      </c>
      <c r="F20" s="812">
        <v>46353.405159999988</v>
      </c>
      <c r="G20" s="812">
        <v>31193.789840000012</v>
      </c>
      <c r="H20" s="812">
        <v>60614.047489999997</v>
      </c>
      <c r="I20" s="812">
        <v>37960.38364</v>
      </c>
      <c r="J20" s="812">
        <v>40614.439629999986</v>
      </c>
      <c r="K20" s="812">
        <v>32859.184090000017</v>
      </c>
      <c r="L20" s="812">
        <v>44066.953440000005</v>
      </c>
      <c r="M20" s="812">
        <v>42697.153449999991</v>
      </c>
      <c r="N20" s="812">
        <v>38029.743640000001</v>
      </c>
      <c r="O20" s="812">
        <v>25716.893660000002</v>
      </c>
      <c r="P20" s="812">
        <v>41954.632689999999</v>
      </c>
      <c r="Q20" s="812">
        <v>25802.011919999979</v>
      </c>
      <c r="R20" s="812">
        <v>32598.40465</v>
      </c>
      <c r="S20" s="812">
        <v>39574.873519999994</v>
      </c>
      <c r="T20" s="812">
        <v>40240.790919999992</v>
      </c>
      <c r="U20" s="812">
        <v>35254.88440000001</v>
      </c>
      <c r="V20" s="812">
        <v>33311.030319999998</v>
      </c>
      <c r="W20" s="454"/>
      <c r="X20" s="813"/>
      <c r="Y20" s="813"/>
      <c r="Z20" s="813"/>
      <c r="AA20" s="813"/>
      <c r="AB20" s="813"/>
      <c r="AC20" s="813"/>
      <c r="AD20" s="454"/>
    </row>
    <row r="21" spans="2:30" ht="14" customHeight="1">
      <c r="B21" s="797" t="s">
        <v>1448</v>
      </c>
      <c r="C21" s="812">
        <v>569810.35120999976</v>
      </c>
      <c r="D21" s="812">
        <v>690574.95907000022</v>
      </c>
      <c r="E21" s="812">
        <v>914591.75229000009</v>
      </c>
      <c r="F21" s="812">
        <v>798726.36628999969</v>
      </c>
      <c r="G21" s="812">
        <v>690780.0167299998</v>
      </c>
      <c r="H21" s="812">
        <v>870963.31177000038</v>
      </c>
      <c r="I21" s="812">
        <v>710258.94481999963</v>
      </c>
      <c r="J21" s="812">
        <v>652240.63738999981</v>
      </c>
      <c r="K21" s="812">
        <v>732505.19828999997</v>
      </c>
      <c r="L21" s="812">
        <v>662551.47086000035</v>
      </c>
      <c r="M21" s="812">
        <v>845112.06663999893</v>
      </c>
      <c r="N21" s="812">
        <v>614049.05410999968</v>
      </c>
      <c r="O21" s="812">
        <v>674206.6865800001</v>
      </c>
      <c r="P21" s="812">
        <v>652675.62330999982</v>
      </c>
      <c r="Q21" s="812">
        <v>714404.05112000031</v>
      </c>
      <c r="R21" s="812">
        <v>575085.16235000035</v>
      </c>
      <c r="S21" s="812">
        <v>602272.8950799997</v>
      </c>
      <c r="T21" s="812">
        <v>610145.76780000015</v>
      </c>
      <c r="U21" s="812">
        <v>630432.17003999988</v>
      </c>
      <c r="V21" s="812">
        <v>635547.63642000023</v>
      </c>
      <c r="W21" s="454"/>
      <c r="X21" s="813"/>
      <c r="Y21" s="813"/>
      <c r="Z21" s="813"/>
      <c r="AA21" s="813"/>
      <c r="AB21" s="813"/>
      <c r="AC21" s="813"/>
      <c r="AD21" s="454"/>
    </row>
    <row r="22" spans="2:30" ht="14" customHeight="1">
      <c r="B22" s="797" t="s">
        <v>1383</v>
      </c>
      <c r="C22" s="812">
        <v>598133.81998999976</v>
      </c>
      <c r="D22" s="812">
        <v>748408.47949000017</v>
      </c>
      <c r="E22" s="812">
        <v>963108.54905000003</v>
      </c>
      <c r="F22" s="812">
        <v>845079.77144999965</v>
      </c>
      <c r="G22" s="812">
        <v>721973.80656999978</v>
      </c>
      <c r="H22" s="812">
        <v>931577.3592600004</v>
      </c>
      <c r="I22" s="812">
        <v>748219.32845999964</v>
      </c>
      <c r="J22" s="812">
        <v>692855.07701999985</v>
      </c>
      <c r="K22" s="812">
        <v>765364.38237999997</v>
      </c>
      <c r="L22" s="812">
        <v>706618.4243000003</v>
      </c>
      <c r="M22" s="812">
        <v>887809.22008999891</v>
      </c>
      <c r="N22" s="812">
        <v>652078.79774999968</v>
      </c>
      <c r="O22" s="812">
        <v>699923.58024000004</v>
      </c>
      <c r="P22" s="812">
        <v>694630.25599999982</v>
      </c>
      <c r="Q22" s="812">
        <v>740206.06304000027</v>
      </c>
      <c r="R22" s="812">
        <v>607683.56700000039</v>
      </c>
      <c r="S22" s="812">
        <v>641847.76859999972</v>
      </c>
      <c r="T22" s="812">
        <v>650386.55872000009</v>
      </c>
      <c r="U22" s="812">
        <v>665687.05443999986</v>
      </c>
      <c r="V22" s="812">
        <v>668858.66674000025</v>
      </c>
      <c r="W22" s="454"/>
      <c r="X22" s="813"/>
      <c r="Y22" s="813"/>
      <c r="Z22" s="813"/>
      <c r="AA22" s="813"/>
      <c r="AB22" s="813"/>
      <c r="AC22" s="813"/>
      <c r="AD22" s="454"/>
    </row>
    <row r="23" spans="2:30" ht="14" customHeight="1">
      <c r="B23" s="797" t="s">
        <v>1446</v>
      </c>
      <c r="C23" s="814">
        <v>0.1327483555672436</v>
      </c>
      <c r="D23" s="814">
        <v>0.14005043885370144</v>
      </c>
      <c r="E23" s="814">
        <v>0.18737574596229264</v>
      </c>
      <c r="F23" s="814">
        <v>0.19505548439587225</v>
      </c>
      <c r="G23" s="814">
        <v>0.18706035345413941</v>
      </c>
      <c r="H23" s="814">
        <v>0.17495394669016648</v>
      </c>
      <c r="I23" s="814">
        <v>0.14220163059408472</v>
      </c>
      <c r="J23" s="814">
        <v>0.13131899354937163</v>
      </c>
      <c r="K23" s="814">
        <v>0.14562138743402997</v>
      </c>
      <c r="L23" s="814">
        <v>0.12720610381160147</v>
      </c>
      <c r="M23" s="814">
        <v>0.14410546819894857</v>
      </c>
      <c r="N23" s="814">
        <v>0.11370816252678935</v>
      </c>
      <c r="O23" s="814">
        <v>0.14461458454699644</v>
      </c>
      <c r="P23" s="814">
        <v>0.12554971299683973</v>
      </c>
      <c r="Q23" s="814">
        <v>0.14530481126134803</v>
      </c>
      <c r="R23" s="814">
        <v>0.11084749008868547</v>
      </c>
      <c r="S23" s="814">
        <v>0.12393490921280113</v>
      </c>
      <c r="T23" s="814">
        <v>0.1184800399620216</v>
      </c>
      <c r="U23" s="814">
        <v>0.13432150124764053</v>
      </c>
      <c r="V23" s="814">
        <v>0.13032928777544647</v>
      </c>
      <c r="W23" s="454"/>
      <c r="X23" s="813"/>
      <c r="Y23" s="813"/>
      <c r="Z23" s="813"/>
      <c r="AA23" s="813"/>
      <c r="AB23" s="813"/>
      <c r="AC23" s="813"/>
      <c r="AD23" s="454"/>
    </row>
    <row r="24" spans="2:30" s="628" customFormat="1" ht="18" customHeight="1">
      <c r="B24" s="707" t="s">
        <v>1427</v>
      </c>
      <c r="C24" s="707" t="s">
        <v>1400</v>
      </c>
      <c r="D24" s="707" t="s">
        <v>1401</v>
      </c>
      <c r="E24" s="707" t="s">
        <v>1402</v>
      </c>
      <c r="F24" s="707" t="s">
        <v>1403</v>
      </c>
      <c r="G24" s="707" t="s">
        <v>1404</v>
      </c>
      <c r="H24" s="707" t="s">
        <v>1405</v>
      </c>
      <c r="I24" s="707" t="s">
        <v>1406</v>
      </c>
      <c r="J24" s="707" t="s">
        <v>1407</v>
      </c>
      <c r="K24" s="707" t="s">
        <v>1408</v>
      </c>
      <c r="L24" s="707" t="s">
        <v>1409</v>
      </c>
      <c r="M24" s="707" t="s">
        <v>1410</v>
      </c>
      <c r="N24" s="707" t="s">
        <v>1411</v>
      </c>
      <c r="O24" s="707" t="s">
        <v>1412</v>
      </c>
      <c r="P24" s="707" t="s">
        <v>1413</v>
      </c>
      <c r="Q24" s="707" t="s">
        <v>1414</v>
      </c>
      <c r="R24" s="707" t="s">
        <v>1415</v>
      </c>
      <c r="S24" s="707" t="s">
        <v>1416</v>
      </c>
      <c r="T24" s="707" t="s">
        <v>1417</v>
      </c>
      <c r="U24" s="707" t="s">
        <v>1418</v>
      </c>
      <c r="V24" s="707" t="s">
        <v>1419</v>
      </c>
      <c r="W24" s="818"/>
      <c r="X24" s="819"/>
      <c r="Y24" s="819"/>
      <c r="Z24" s="819"/>
      <c r="AA24" s="819"/>
      <c r="AB24" s="819"/>
      <c r="AC24" s="819"/>
      <c r="AD24" s="818"/>
    </row>
    <row r="25" spans="2:30" ht="14" customHeight="1">
      <c r="B25" s="797" t="s">
        <v>1420</v>
      </c>
      <c r="C25" s="813">
        <v>-2383439.9996300023</v>
      </c>
      <c r="D25" s="813">
        <v>-2436377.3619100032</v>
      </c>
      <c r="E25" s="813">
        <v>-2455421.3499700008</v>
      </c>
      <c r="F25" s="813">
        <v>-2378112.4149399986</v>
      </c>
      <c r="G25" s="813">
        <v>-2260747.4430400003</v>
      </c>
      <c r="H25" s="813">
        <v>-3055787.7386700017</v>
      </c>
      <c r="I25" s="813">
        <v>-2682979.8213399975</v>
      </c>
      <c r="J25" s="813">
        <v>-2972628.7867300017</v>
      </c>
      <c r="K25" s="813">
        <v>-2796694.5465399991</v>
      </c>
      <c r="L25" s="813">
        <v>-2784034.5966200014</v>
      </c>
      <c r="M25" s="813">
        <v>-3241839.6546799978</v>
      </c>
      <c r="N25" s="813">
        <v>-3262801.0467200018</v>
      </c>
      <c r="O25" s="813">
        <v>-2661706.7107700012</v>
      </c>
      <c r="P25" s="813">
        <v>-2531597.6743000005</v>
      </c>
      <c r="Q25" s="813">
        <v>-2255662.8680400033</v>
      </c>
      <c r="R25" s="813">
        <v>-2735003.6401100042</v>
      </c>
      <c r="S25" s="813">
        <v>-2869410.2347700004</v>
      </c>
      <c r="T25" s="813">
        <v>-2673079.7953400025</v>
      </c>
      <c r="U25" s="813">
        <v>-2577468.8233399983</v>
      </c>
      <c r="V25" s="813">
        <v>-2843325.6643600008</v>
      </c>
      <c r="W25" s="454"/>
      <c r="X25" s="813"/>
      <c r="Y25" s="813"/>
      <c r="Z25" s="813"/>
      <c r="AA25" s="813"/>
      <c r="AB25" s="813"/>
      <c r="AC25" s="813"/>
      <c r="AD25" s="454"/>
    </row>
    <row r="26" spans="2:30" ht="14" customHeight="1">
      <c r="B26" s="797" t="s">
        <v>1447</v>
      </c>
      <c r="C26" s="813">
        <v>-19130.762790000008</v>
      </c>
      <c r="D26" s="813">
        <v>-49076.812349999971</v>
      </c>
      <c r="E26" s="813">
        <v>-36748.129589999982</v>
      </c>
      <c r="F26" s="813">
        <v>-36440.539849999986</v>
      </c>
      <c r="G26" s="813">
        <v>-17143.639390000011</v>
      </c>
      <c r="H26" s="813">
        <v>-46532.181909999999</v>
      </c>
      <c r="I26" s="813">
        <v>-28014.885540000003</v>
      </c>
      <c r="J26" s="813">
        <v>-27728.04546999999</v>
      </c>
      <c r="K26" s="813">
        <v>-13502.165330000018</v>
      </c>
      <c r="L26" s="813">
        <v>-33184.847990000002</v>
      </c>
      <c r="M26" s="813">
        <v>-29837.619609999994</v>
      </c>
      <c r="N26" s="813">
        <v>-28517.111289999997</v>
      </c>
      <c r="O26" s="813">
        <v>-19084.063549999999</v>
      </c>
      <c r="P26" s="813">
        <v>-27871.828370000007</v>
      </c>
      <c r="Q26" s="813">
        <v>-13464.051889999992</v>
      </c>
      <c r="R26" s="813">
        <v>-22254.088950000005</v>
      </c>
      <c r="S26" s="813">
        <v>-28491.870029999998</v>
      </c>
      <c r="T26" s="813">
        <v>-26445.41311999999</v>
      </c>
      <c r="U26" s="813">
        <v>-26286.26701000001</v>
      </c>
      <c r="V26" s="813">
        <v>-24252.791329999996</v>
      </c>
      <c r="W26" s="454"/>
      <c r="X26" s="813"/>
      <c r="Y26" s="813"/>
      <c r="Z26" s="813"/>
      <c r="AA26" s="813"/>
      <c r="AB26" s="813"/>
      <c r="AC26" s="813"/>
      <c r="AD26" s="454"/>
    </row>
    <row r="27" spans="2:30" ht="14" customHeight="1">
      <c r="B27" s="797" t="s">
        <v>1448</v>
      </c>
      <c r="C27" s="813">
        <v>-307071.89996999962</v>
      </c>
      <c r="D27" s="813">
        <v>-203377.82022999972</v>
      </c>
      <c r="E27" s="813">
        <v>-498540.76689000014</v>
      </c>
      <c r="F27" s="813">
        <v>-431491.77953999967</v>
      </c>
      <c r="G27" s="813">
        <v>-365790.97822999995</v>
      </c>
      <c r="H27" s="813">
        <v>-494032.21757000044</v>
      </c>
      <c r="I27" s="813">
        <v>-423138.55361999961</v>
      </c>
      <c r="J27" s="813">
        <v>-340867.76049999986</v>
      </c>
      <c r="K27" s="813">
        <v>-422610.2292099999</v>
      </c>
      <c r="L27" s="813">
        <v>-340065.67618000042</v>
      </c>
      <c r="M27" s="813">
        <v>-416897.52951999888</v>
      </c>
      <c r="N27" s="813">
        <v>-295406.56864999956</v>
      </c>
      <c r="O27" s="813">
        <v>-421210.26098000025</v>
      </c>
      <c r="P27" s="813">
        <v>-253655.53436999983</v>
      </c>
      <c r="Q27" s="813">
        <v>-354704.96559000004</v>
      </c>
      <c r="R27" s="813">
        <v>-276834.17528000049</v>
      </c>
      <c r="S27" s="813">
        <v>-342803.35678999987</v>
      </c>
      <c r="T27" s="813">
        <v>-257980.08955999993</v>
      </c>
      <c r="U27" s="813">
        <v>-300163.96355999971</v>
      </c>
      <c r="V27" s="813">
        <v>-324966.61892000027</v>
      </c>
      <c r="W27" s="454"/>
      <c r="X27" s="813"/>
      <c r="Y27" s="813"/>
      <c r="Z27" s="813"/>
      <c r="AA27" s="813"/>
      <c r="AB27" s="813"/>
      <c r="AC27" s="813"/>
      <c r="AD27" s="454"/>
    </row>
    <row r="28" spans="2:30" ht="14" customHeight="1">
      <c r="B28" s="797" t="s">
        <v>1383</v>
      </c>
      <c r="C28" s="813">
        <v>-326202.66275999963</v>
      </c>
      <c r="D28" s="813">
        <v>-252454.63257999968</v>
      </c>
      <c r="E28" s="813">
        <v>-535288.89648000011</v>
      </c>
      <c r="F28" s="813">
        <v>-467932.31938999961</v>
      </c>
      <c r="G28" s="813">
        <v>-382934.61761999992</v>
      </c>
      <c r="H28" s="813">
        <v>-540564.39948000049</v>
      </c>
      <c r="I28" s="813">
        <v>-451153.4391599996</v>
      </c>
      <c r="J28" s="813">
        <v>-368595.80596999987</v>
      </c>
      <c r="K28" s="813">
        <v>-436112.39453999989</v>
      </c>
      <c r="L28" s="813">
        <v>-373250.52417000034</v>
      </c>
      <c r="M28" s="813">
        <v>-446735.14912999887</v>
      </c>
      <c r="N28" s="813">
        <v>-323923.67993999954</v>
      </c>
      <c r="O28" s="813">
        <v>-440294.32453000016</v>
      </c>
      <c r="P28" s="813">
        <v>-281527.36273999984</v>
      </c>
      <c r="Q28" s="813">
        <v>-368169.01748000004</v>
      </c>
      <c r="R28" s="813">
        <v>-299088.26423000055</v>
      </c>
      <c r="S28" s="813">
        <v>-371295.22681999992</v>
      </c>
      <c r="T28" s="813">
        <v>-284425.50267999986</v>
      </c>
      <c r="U28" s="813">
        <v>-326450.23056999967</v>
      </c>
      <c r="V28" s="813">
        <v>-349219.41025000031</v>
      </c>
      <c r="W28" s="454"/>
      <c r="X28" s="813"/>
      <c r="Y28" s="813"/>
      <c r="Z28" s="813"/>
      <c r="AA28" s="813"/>
      <c r="AB28" s="813"/>
      <c r="AC28" s="813"/>
      <c r="AD28" s="454"/>
    </row>
    <row r="29" spans="2:30" ht="14" customHeight="1">
      <c r="B29" s="797" t="s">
        <v>1449</v>
      </c>
      <c r="C29" s="815">
        <v>0.13686212483244314</v>
      </c>
      <c r="D29" s="815">
        <v>0.10361885499629143</v>
      </c>
      <c r="E29" s="815">
        <v>0.21800286801552005</v>
      </c>
      <c r="F29" s="815">
        <v>0.19676627414680303</v>
      </c>
      <c r="G29" s="815">
        <v>0.1693840764030998</v>
      </c>
      <c r="H29" s="815">
        <v>0.17689854325918436</v>
      </c>
      <c r="I29" s="815">
        <v>0.16815386965328491</v>
      </c>
      <c r="J29" s="815">
        <v>0.12399658094392219</v>
      </c>
      <c r="K29" s="815">
        <v>0.15593851501571643</v>
      </c>
      <c r="L29" s="815">
        <v>0.13406820612902967</v>
      </c>
      <c r="M29" s="815">
        <v>0.13780297507468675</v>
      </c>
      <c r="N29" s="815">
        <v>9.9277790861821161E-2</v>
      </c>
      <c r="O29" s="815">
        <v>0.16541804652948711</v>
      </c>
      <c r="P29" s="815">
        <v>0.11120541213873708</v>
      </c>
      <c r="Q29" s="815">
        <v>0.16321987771156177</v>
      </c>
      <c r="R29" s="815">
        <v>0.10935570974888024</v>
      </c>
      <c r="S29" s="815">
        <v>0.12939774951690075</v>
      </c>
      <c r="T29" s="815">
        <v>0.10640367084283855</v>
      </c>
      <c r="U29" s="815">
        <v>0.1266553556783554</v>
      </c>
      <c r="V29" s="815">
        <v>0.1228207569141066</v>
      </c>
      <c r="W29" s="454"/>
      <c r="X29" s="813"/>
      <c r="Y29" s="813"/>
      <c r="Z29" s="813"/>
      <c r="AA29" s="813"/>
      <c r="AB29" s="813"/>
      <c r="AC29" s="813"/>
      <c r="AD29" s="454"/>
    </row>
    <row r="30" spans="2:30" ht="13">
      <c r="C30" s="108"/>
      <c r="D30" s="108"/>
      <c r="E30" s="108"/>
      <c r="F30" s="108"/>
      <c r="G30" s="108"/>
      <c r="H30" s="813"/>
      <c r="I30" s="108"/>
      <c r="O30" s="813"/>
      <c r="V30" s="813"/>
      <c r="X30" s="813"/>
      <c r="Y30" s="813"/>
      <c r="Z30" s="813"/>
      <c r="AA30" s="813"/>
      <c r="AB30" s="813" t="s">
        <v>387</v>
      </c>
      <c r="AC30" s="813"/>
    </row>
    <row r="31" spans="2:30" ht="13">
      <c r="B31" s="816"/>
      <c r="C31" s="108"/>
      <c r="D31" s="108"/>
      <c r="E31" s="108"/>
      <c r="F31" s="108"/>
      <c r="G31" s="108"/>
      <c r="H31" s="813"/>
      <c r="I31" s="108"/>
      <c r="O31" s="813"/>
      <c r="V31" s="813"/>
      <c r="AC31" s="813"/>
    </row>
    <row r="32" spans="2:30" ht="13">
      <c r="B32" s="10"/>
      <c r="C32" s="472"/>
      <c r="D32" s="472"/>
      <c r="E32" s="472"/>
      <c r="F32" s="472"/>
      <c r="G32" s="472"/>
      <c r="H32" s="472"/>
      <c r="I32" s="472"/>
    </row>
    <row r="33" spans="2:22" ht="18" customHeight="1">
      <c r="B33" s="619" t="s">
        <v>1828</v>
      </c>
    </row>
    <row r="34" spans="2:22" s="628" customFormat="1" ht="18" customHeight="1">
      <c r="B34" s="1084" t="s">
        <v>293</v>
      </c>
      <c r="C34" s="1036">
        <v>2019</v>
      </c>
      <c r="D34" s="1036"/>
      <c r="E34" s="1036"/>
      <c r="F34" s="1036"/>
      <c r="G34" s="1036"/>
      <c r="H34" s="1036"/>
      <c r="I34" s="1036"/>
      <c r="J34" s="1036"/>
      <c r="K34" s="1036"/>
      <c r="L34" s="1036"/>
      <c r="M34" s="1036"/>
      <c r="N34" s="1036"/>
      <c r="O34" s="1090">
        <v>2020</v>
      </c>
      <c r="P34" s="1090"/>
      <c r="Q34" s="1090"/>
      <c r="R34" s="1090"/>
      <c r="S34" s="1090"/>
      <c r="T34" s="1090"/>
      <c r="U34" s="1090"/>
      <c r="V34" s="1090"/>
    </row>
    <row r="35" spans="2:22" s="628" customFormat="1" ht="18" customHeight="1">
      <c r="B35" s="1085"/>
      <c r="C35" s="649" t="s">
        <v>1295</v>
      </c>
      <c r="D35" s="649" t="s">
        <v>1294</v>
      </c>
      <c r="E35" s="649" t="s">
        <v>1293</v>
      </c>
      <c r="F35" s="649" t="s">
        <v>1292</v>
      </c>
      <c r="G35" s="649" t="s">
        <v>1291</v>
      </c>
      <c r="H35" s="649" t="s">
        <v>1290</v>
      </c>
      <c r="I35" s="649" t="s">
        <v>1289</v>
      </c>
      <c r="J35" s="649" t="s">
        <v>1288</v>
      </c>
      <c r="K35" s="649" t="s">
        <v>1299</v>
      </c>
      <c r="L35" s="649" t="s">
        <v>1298</v>
      </c>
      <c r="M35" s="649" t="s">
        <v>1297</v>
      </c>
      <c r="N35" s="649" t="s">
        <v>1296</v>
      </c>
      <c r="O35" s="649" t="s">
        <v>1295</v>
      </c>
      <c r="P35" s="649" t="s">
        <v>1294</v>
      </c>
      <c r="Q35" s="649" t="s">
        <v>1293</v>
      </c>
      <c r="R35" s="649" t="s">
        <v>1292</v>
      </c>
      <c r="S35" s="649" t="s">
        <v>1291</v>
      </c>
      <c r="T35" s="649" t="s">
        <v>1290</v>
      </c>
      <c r="U35" s="649" t="s">
        <v>1289</v>
      </c>
      <c r="V35" s="649" t="s">
        <v>1288</v>
      </c>
    </row>
    <row r="36" spans="2:22" ht="14" customHeight="1">
      <c r="B36" s="451" t="s">
        <v>1450</v>
      </c>
      <c r="C36" s="813">
        <v>319639.25648999994</v>
      </c>
      <c r="D36" s="813">
        <v>339236.8238700002</v>
      </c>
      <c r="E36" s="813">
        <v>365961.05604000023</v>
      </c>
      <c r="F36" s="813">
        <v>270552.5417799998</v>
      </c>
      <c r="G36" s="813">
        <v>308595.30276999983</v>
      </c>
      <c r="H36" s="813">
        <v>372037.04556000023</v>
      </c>
      <c r="I36" s="813">
        <v>413102.89325999998</v>
      </c>
      <c r="J36" s="813">
        <v>259629.25570999988</v>
      </c>
      <c r="K36" s="813">
        <v>328155.11781000014</v>
      </c>
      <c r="L36" s="813">
        <v>441074.07096000004</v>
      </c>
      <c r="M36" s="813">
        <v>333367.90012999997</v>
      </c>
      <c r="N36" s="813">
        <v>329251.98784000007</v>
      </c>
      <c r="O36" s="813">
        <v>324259.27104999998</v>
      </c>
      <c r="P36" s="813">
        <v>297065.88930000004</v>
      </c>
      <c r="Q36" s="813">
        <v>391012.95977999992</v>
      </c>
      <c r="R36" s="813">
        <v>339039.18894999987</v>
      </c>
      <c r="S36" s="813">
        <v>377147.45206000004</v>
      </c>
      <c r="T36" s="813">
        <v>427819.65256999992</v>
      </c>
      <c r="U36" s="813">
        <v>495953.84691000049</v>
      </c>
      <c r="V36" s="813">
        <v>271931.15723000013</v>
      </c>
    </row>
    <row r="37" spans="2:22" ht="14" customHeight="1">
      <c r="B37" s="451" t="s">
        <v>1451</v>
      </c>
      <c r="C37" s="813">
        <v>668858.66674000025</v>
      </c>
      <c r="D37" s="813">
        <v>665687.05443999986</v>
      </c>
      <c r="E37" s="813">
        <v>650386.55872000009</v>
      </c>
      <c r="F37" s="813">
        <v>641847.76859999972</v>
      </c>
      <c r="G37" s="813">
        <v>607683.56700000039</v>
      </c>
      <c r="H37" s="813">
        <v>740206.06304000027</v>
      </c>
      <c r="I37" s="813">
        <v>694630.25599999982</v>
      </c>
      <c r="J37" s="813">
        <v>699923.58024000004</v>
      </c>
      <c r="K37" s="813">
        <v>652078.79774999968</v>
      </c>
      <c r="L37" s="813">
        <v>887809.22008999891</v>
      </c>
      <c r="M37" s="813">
        <v>706618.4243000003</v>
      </c>
      <c r="N37" s="813">
        <v>765364.38237999997</v>
      </c>
      <c r="O37" s="813">
        <v>692855.07701999985</v>
      </c>
      <c r="P37" s="813">
        <v>748219.32845999964</v>
      </c>
      <c r="Q37" s="813">
        <v>931577.3592600004</v>
      </c>
      <c r="R37" s="813">
        <v>721973.80656999978</v>
      </c>
      <c r="S37" s="813">
        <v>845079.77144999965</v>
      </c>
      <c r="T37" s="813">
        <v>963108.54905000003</v>
      </c>
      <c r="U37" s="813">
        <v>748408.47949000017</v>
      </c>
      <c r="V37" s="813">
        <v>598133.81998999976</v>
      </c>
    </row>
    <row r="38" spans="2:22" ht="14" customHeight="1">
      <c r="B38" s="451" t="s">
        <v>1452</v>
      </c>
      <c r="C38" s="817">
        <v>-349219.41025000031</v>
      </c>
      <c r="D38" s="817">
        <v>-326450.23056999967</v>
      </c>
      <c r="E38" s="817">
        <v>-284425.50267999986</v>
      </c>
      <c r="F38" s="817">
        <v>-371295.22681999992</v>
      </c>
      <c r="G38" s="817">
        <v>-299088.26423000055</v>
      </c>
      <c r="H38" s="817">
        <v>-368169.01748000004</v>
      </c>
      <c r="I38" s="817">
        <v>-281527.36273999984</v>
      </c>
      <c r="J38" s="817">
        <v>-440294.32453000016</v>
      </c>
      <c r="K38" s="817">
        <v>-323923.67993999954</v>
      </c>
      <c r="L38" s="817">
        <v>-446735.14912999887</v>
      </c>
      <c r="M38" s="817">
        <v>-373250.52417000034</v>
      </c>
      <c r="N38" s="817">
        <v>-436112.39453999989</v>
      </c>
      <c r="O38" s="817">
        <v>-368595.80596999987</v>
      </c>
      <c r="P38" s="817">
        <v>-451153.4391599996</v>
      </c>
      <c r="Q38" s="817">
        <v>-540564.39948000049</v>
      </c>
      <c r="R38" s="817">
        <v>-382934.61761999992</v>
      </c>
      <c r="S38" s="817">
        <v>-467932.31938999961</v>
      </c>
      <c r="T38" s="817">
        <v>-535288.89648000011</v>
      </c>
      <c r="U38" s="817">
        <v>-252454.63257999968</v>
      </c>
      <c r="V38" s="817">
        <v>-326202.66275999963</v>
      </c>
    </row>
    <row r="39" spans="2:22" s="762" customFormat="1" ht="14" customHeight="1">
      <c r="B39" s="820"/>
      <c r="C39" s="821"/>
      <c r="D39" s="821"/>
      <c r="E39" s="821"/>
      <c r="F39" s="821"/>
      <c r="G39" s="821"/>
      <c r="H39" s="821"/>
      <c r="I39" s="821"/>
      <c r="J39" s="821"/>
      <c r="K39" s="821"/>
      <c r="L39" s="821"/>
      <c r="M39" s="821"/>
      <c r="N39" s="821"/>
      <c r="O39" s="821"/>
      <c r="P39" s="821"/>
      <c r="Q39" s="821"/>
      <c r="R39" s="821"/>
      <c r="S39" s="821"/>
      <c r="T39" s="821"/>
      <c r="U39" s="821"/>
      <c r="V39" s="821"/>
    </row>
    <row r="40" spans="2:22" ht="18" customHeight="1">
      <c r="B40" s="1095"/>
      <c r="C40" s="1090">
        <v>2020</v>
      </c>
      <c r="D40" s="1090"/>
      <c r="E40" s="1090"/>
      <c r="F40" s="1090"/>
      <c r="G40" s="1090"/>
      <c r="H40" s="1090"/>
      <c r="I40" s="1090"/>
      <c r="J40" s="1090"/>
    </row>
    <row r="41" spans="2:22" ht="18" customHeight="1">
      <c r="B41" s="1096"/>
      <c r="C41" s="649" t="s">
        <v>1295</v>
      </c>
      <c r="D41" s="649" t="s">
        <v>1294</v>
      </c>
      <c r="E41" s="649" t="s">
        <v>1293</v>
      </c>
      <c r="F41" s="649" t="s">
        <v>1292</v>
      </c>
      <c r="G41" s="649" t="s">
        <v>1291</v>
      </c>
      <c r="H41" s="649" t="s">
        <v>1290</v>
      </c>
      <c r="I41" s="649" t="s">
        <v>1289</v>
      </c>
      <c r="J41" s="649" t="s">
        <v>1288</v>
      </c>
    </row>
    <row r="42" spans="2:22" ht="15" customHeight="1">
      <c r="B42" s="451" t="s">
        <v>1453</v>
      </c>
      <c r="C42" s="642">
        <v>1.4453839652654112</v>
      </c>
      <c r="D42" s="642">
        <v>-12.431119384067982</v>
      </c>
      <c r="E42" s="642">
        <v>6.8455108341532034</v>
      </c>
      <c r="F42" s="642">
        <v>25.313621790214075</v>
      </c>
      <c r="G42" s="642">
        <v>22.214255588035645</v>
      </c>
      <c r="H42" s="642">
        <v>14.993831306781344</v>
      </c>
      <c r="I42" s="642">
        <v>20.055766977612407</v>
      </c>
      <c r="J42" s="642">
        <v>4.7382570528728083</v>
      </c>
    </row>
    <row r="43" spans="2:22" ht="15" customHeight="1">
      <c r="B43" s="451" t="s">
        <v>1454</v>
      </c>
      <c r="C43" s="642">
        <v>3.5876652981051262</v>
      </c>
      <c r="D43" s="642">
        <v>12.398059038331297</v>
      </c>
      <c r="E43" s="642">
        <v>43.234411408101785</v>
      </c>
      <c r="F43" s="642">
        <v>12.483651403006544</v>
      </c>
      <c r="G43" s="642">
        <v>39.065760099778885</v>
      </c>
      <c r="H43" s="642">
        <v>30.113572036217469</v>
      </c>
      <c r="I43" s="642">
        <v>7.7419926681109557</v>
      </c>
      <c r="J43" s="642">
        <v>-14.542981994562481</v>
      </c>
    </row>
    <row r="44" spans="2:22" ht="15" customHeight="1">
      <c r="B44" s="451" t="s">
        <v>1455</v>
      </c>
      <c r="C44" s="642">
        <v>5.5484876130248111</v>
      </c>
      <c r="D44" s="642">
        <v>38.199761223100204</v>
      </c>
      <c r="E44" s="642">
        <v>90.054827850010412</v>
      </c>
      <c r="F44" s="642">
        <v>3.134807549153507</v>
      </c>
      <c r="G44" s="642">
        <v>56.452918871519827</v>
      </c>
      <c r="H44" s="642">
        <v>45.392162584424554</v>
      </c>
      <c r="I44" s="642">
        <v>-10.326786667216364</v>
      </c>
      <c r="J44" s="642">
        <v>-25.912589695947062</v>
      </c>
    </row>
  </sheetData>
  <mergeCells count="7">
    <mergeCell ref="C40:J40"/>
    <mergeCell ref="B40:B41"/>
    <mergeCell ref="C34:N34"/>
    <mergeCell ref="O34:V34"/>
    <mergeCell ref="F2:G2"/>
    <mergeCell ref="F3:G3"/>
    <mergeCell ref="B34:B35"/>
  </mergeCells>
  <hyperlinks>
    <hyperlink ref="F3" r:id="rId1" location="'Índice Digitalizacion Acelerada'!A1"/>
    <hyperlink ref="F2" r:id="rId2" location="'Índice ámbitos y subámbitos'!A1"/>
    <hyperlink ref="F2:G2" location="'Índice sectores estratégicos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B1:AL17"/>
  <sheetViews>
    <sheetView showGridLines="0" zoomScaleNormal="100" workbookViewId="0">
      <selection activeCell="B3" sqref="B3"/>
    </sheetView>
  </sheetViews>
  <sheetFormatPr baseColWidth="10" defaultColWidth="11.54296875" defaultRowHeight="12.5"/>
  <cols>
    <col min="1" max="1" width="1.81640625" style="57" customWidth="1"/>
    <col min="2" max="2" width="40.453125" style="57" customWidth="1"/>
    <col min="3" max="4" width="20.81640625" style="57" customWidth="1"/>
    <col min="5" max="5" width="21.453125" style="57" customWidth="1"/>
    <col min="6" max="6" width="22.54296875" style="57" customWidth="1"/>
    <col min="7" max="7" width="22" style="57" customWidth="1"/>
    <col min="8" max="38" width="22.81640625" style="57" customWidth="1"/>
    <col min="39" max="16384" width="11.54296875" style="57"/>
  </cols>
  <sheetData>
    <row r="1" spans="2:38" ht="15" customHeight="1"/>
    <row r="2" spans="2:38" ht="15" customHeight="1">
      <c r="F2" s="893" t="s">
        <v>245</v>
      </c>
      <c r="G2" s="893"/>
    </row>
    <row r="3" spans="2:38" ht="15" customHeight="1">
      <c r="F3" s="893" t="s">
        <v>248</v>
      </c>
      <c r="G3" s="893"/>
    </row>
    <row r="4" spans="2:38" s="405" customFormat="1" ht="13.4" customHeight="1">
      <c r="B4" s="403"/>
      <c r="C4" s="403"/>
      <c r="D4" s="404"/>
      <c r="E4" s="403"/>
    </row>
    <row r="5" spans="2:38" s="411" customFormat="1" ht="15.5">
      <c r="B5" s="414" t="s">
        <v>246</v>
      </c>
      <c r="C5" s="411" t="s">
        <v>1376</v>
      </c>
      <c r="H5" s="413"/>
      <c r="I5" s="413"/>
    </row>
    <row r="6" spans="2:38" s="415" customFormat="1" ht="15.5">
      <c r="B6" s="416" t="s">
        <v>247</v>
      </c>
      <c r="C6" s="415" t="s">
        <v>1589</v>
      </c>
    </row>
    <row r="7" spans="2:38" s="415" customFormat="1" ht="15.5">
      <c r="B7" s="416" t="s">
        <v>84</v>
      </c>
      <c r="C7" s="417" t="s">
        <v>1509</v>
      </c>
    </row>
    <row r="8" spans="2:38" s="415" customFormat="1" ht="15.5">
      <c r="B8" s="416" t="s">
        <v>220</v>
      </c>
      <c r="C8" s="415" t="s">
        <v>1366</v>
      </c>
    </row>
    <row r="9" spans="2:38" s="415" customFormat="1" ht="15.5">
      <c r="B9" s="416" t="s">
        <v>127</v>
      </c>
      <c r="C9" s="417" t="s">
        <v>1367</v>
      </c>
    </row>
    <row r="10" spans="2:38" s="415" customFormat="1" ht="15.5">
      <c r="B10" s="416" t="s">
        <v>244</v>
      </c>
    </row>
    <row r="12" spans="2:38" ht="18" customHeight="1">
      <c r="B12" s="1078"/>
      <c r="C12" s="227"/>
      <c r="D12" s="257"/>
      <c r="E12" s="257"/>
      <c r="F12" s="257"/>
      <c r="G12" s="257"/>
      <c r="H12" s="257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25"/>
      <c r="AD12" s="125"/>
      <c r="AE12" s="102"/>
      <c r="AF12" s="102"/>
      <c r="AG12" s="102"/>
      <c r="AH12" s="102"/>
      <c r="AI12" s="102"/>
      <c r="AJ12" s="102"/>
      <c r="AK12" s="102"/>
      <c r="AL12" s="102"/>
    </row>
    <row r="13" spans="2:38" ht="18" customHeight="1">
      <c r="B13" s="1079"/>
      <c r="C13" s="247"/>
      <c r="D13" s="247"/>
      <c r="E13" s="247"/>
      <c r="F13" s="247"/>
      <c r="G13" s="258"/>
      <c r="H13" s="259"/>
      <c r="I13" s="127"/>
      <c r="J13" s="130"/>
      <c r="K13" s="130"/>
      <c r="L13" s="130"/>
      <c r="M13" s="130"/>
      <c r="N13" s="127"/>
      <c r="O13" s="127"/>
      <c r="P13" s="127"/>
      <c r="Q13" s="130"/>
      <c r="R13" s="130"/>
      <c r="S13" s="130"/>
      <c r="T13" s="130"/>
      <c r="U13" s="127"/>
      <c r="V13" s="127"/>
      <c r="W13" s="127"/>
      <c r="X13" s="130"/>
      <c r="Y13" s="130"/>
      <c r="Z13" s="130"/>
      <c r="AA13" s="130"/>
      <c r="AB13" s="127"/>
      <c r="AC13" s="127"/>
      <c r="AD13" s="127"/>
      <c r="AE13" s="102"/>
      <c r="AF13" s="102"/>
      <c r="AG13" s="102"/>
      <c r="AH13" s="102"/>
      <c r="AI13" s="102"/>
      <c r="AJ13" s="102"/>
      <c r="AK13" s="102"/>
      <c r="AL13" s="102"/>
    </row>
    <row r="14" spans="2:38">
      <c r="B14" s="103"/>
      <c r="C14" s="104"/>
      <c r="D14" s="104"/>
      <c r="E14" s="104"/>
      <c r="F14" s="104"/>
      <c r="G14" s="104"/>
      <c r="H14" s="104"/>
      <c r="I14" s="260"/>
      <c r="J14" s="104"/>
      <c r="K14" s="104"/>
      <c r="L14" s="104"/>
      <c r="M14" s="104"/>
      <c r="N14" s="104"/>
      <c r="O14" s="104"/>
      <c r="P14" s="260"/>
      <c r="Q14" s="104"/>
      <c r="R14" s="104"/>
      <c r="S14" s="104"/>
      <c r="T14" s="104"/>
      <c r="U14" s="104"/>
      <c r="V14" s="104"/>
      <c r="W14" s="260"/>
      <c r="X14" s="104"/>
      <c r="Y14" s="104"/>
      <c r="Z14" s="104"/>
      <c r="AA14" s="104"/>
      <c r="AB14" s="104"/>
      <c r="AC14" s="104"/>
      <c r="AD14" s="260"/>
    </row>
    <row r="15" spans="2:38">
      <c r="B15" s="103"/>
      <c r="C15" s="272" t="s">
        <v>1505</v>
      </c>
      <c r="D15" s="104"/>
      <c r="E15" s="104"/>
      <c r="F15" s="104"/>
      <c r="G15" s="104"/>
      <c r="H15" s="104"/>
      <c r="I15" s="260"/>
      <c r="J15" s="104"/>
      <c r="K15" s="104"/>
      <c r="L15" s="104"/>
      <c r="M15" s="104"/>
      <c r="N15" s="104"/>
      <c r="O15" s="104"/>
      <c r="P15" s="260"/>
      <c r="Q15" s="104"/>
      <c r="R15" s="104"/>
      <c r="S15" s="104"/>
      <c r="T15" s="104"/>
      <c r="U15" s="104"/>
      <c r="V15" s="104"/>
      <c r="W15" s="260"/>
      <c r="X15" s="104"/>
      <c r="Y15" s="104"/>
      <c r="Z15" s="104"/>
      <c r="AA15" s="104"/>
      <c r="AB15" s="104"/>
      <c r="AC15" s="104"/>
      <c r="AD15" s="260"/>
    </row>
    <row r="16" spans="2:38">
      <c r="B16" s="103"/>
      <c r="D16" s="104"/>
      <c r="E16" s="104"/>
      <c r="F16" s="104"/>
      <c r="G16" s="104"/>
      <c r="H16" s="104"/>
      <c r="I16" s="260"/>
      <c r="J16" s="104"/>
      <c r="K16" s="104"/>
      <c r="L16" s="104"/>
      <c r="M16" s="104"/>
      <c r="N16" s="104"/>
      <c r="O16" s="104"/>
      <c r="P16" s="260"/>
      <c r="Q16" s="104"/>
      <c r="R16" s="104"/>
      <c r="S16" s="104"/>
      <c r="T16" s="104"/>
      <c r="U16" s="104"/>
      <c r="V16" s="104"/>
      <c r="W16" s="260"/>
      <c r="X16" s="104"/>
      <c r="Y16" s="104"/>
      <c r="Z16" s="104"/>
      <c r="AA16" s="104"/>
      <c r="AB16" s="104"/>
      <c r="AC16" s="104"/>
      <c r="AD16" s="260"/>
    </row>
    <row r="17" spans="2:30">
      <c r="B17" s="103"/>
      <c r="D17" s="104"/>
      <c r="E17" s="104"/>
      <c r="F17" s="104"/>
      <c r="G17" s="104"/>
      <c r="H17" s="104"/>
      <c r="I17" s="260"/>
      <c r="J17" s="104"/>
      <c r="K17" s="104"/>
      <c r="L17" s="104"/>
      <c r="M17" s="104"/>
      <c r="N17" s="104"/>
      <c r="O17" s="104"/>
      <c r="P17" s="260"/>
      <c r="Q17" s="104"/>
      <c r="R17" s="104"/>
      <c r="S17" s="104"/>
      <c r="T17" s="104"/>
      <c r="U17" s="104"/>
      <c r="V17" s="104"/>
      <c r="W17" s="260"/>
      <c r="X17" s="104"/>
      <c r="Y17" s="104"/>
      <c r="Z17" s="104"/>
      <c r="AA17" s="104"/>
      <c r="AB17" s="104"/>
      <c r="AC17" s="104"/>
      <c r="AD17" s="260"/>
    </row>
  </sheetData>
  <mergeCells count="3">
    <mergeCell ref="F2:G2"/>
    <mergeCell ref="F3:G3"/>
    <mergeCell ref="B12:B13"/>
  </mergeCells>
  <hyperlinks>
    <hyperlink ref="F3" r:id="rId1" location="'Índice Digitalizacion Acelerada'!A1"/>
    <hyperlink ref="F2" r:id="rId2" location="'Índice ámbitos y subámbitos'!A1"/>
    <hyperlink ref="F2:G2" location="'Índice sectores estratégicos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B1:AL30"/>
  <sheetViews>
    <sheetView showGridLines="0" zoomScaleNormal="100" workbookViewId="0">
      <selection activeCell="B4" sqref="B4"/>
    </sheetView>
  </sheetViews>
  <sheetFormatPr baseColWidth="10" defaultColWidth="11.54296875" defaultRowHeight="12.5"/>
  <cols>
    <col min="1" max="1" width="1.81640625" style="57" customWidth="1"/>
    <col min="2" max="2" width="70.81640625" style="57" customWidth="1"/>
    <col min="3" max="4" width="20.81640625" style="57" customWidth="1"/>
    <col min="5" max="5" width="21.453125" style="57" customWidth="1"/>
    <col min="6" max="6" width="22.54296875" style="57" customWidth="1"/>
    <col min="7" max="7" width="22" style="57" customWidth="1"/>
    <col min="8" max="38" width="22.81640625" style="57" customWidth="1"/>
    <col min="39" max="16384" width="11.54296875" style="57"/>
  </cols>
  <sheetData>
    <row r="1" spans="2:38" ht="15" customHeight="1"/>
    <row r="2" spans="2:38" ht="15" customHeight="1">
      <c r="F2" s="893" t="s">
        <v>245</v>
      </c>
      <c r="G2" s="893"/>
    </row>
    <row r="3" spans="2:38" ht="15" customHeight="1">
      <c r="F3" s="893" t="s">
        <v>248</v>
      </c>
      <c r="G3" s="893"/>
    </row>
    <row r="4" spans="2:38" s="405" customFormat="1" ht="13.4" customHeight="1">
      <c r="B4" s="403"/>
      <c r="C4" s="403"/>
      <c r="D4" s="404"/>
      <c r="E4" s="403"/>
    </row>
    <row r="5" spans="2:38" s="411" customFormat="1" ht="15.5">
      <c r="B5" s="414" t="s">
        <v>246</v>
      </c>
      <c r="C5" s="411" t="s">
        <v>1376</v>
      </c>
      <c r="H5" s="413"/>
      <c r="I5" s="413"/>
    </row>
    <row r="6" spans="2:38" s="415" customFormat="1" ht="15.5">
      <c r="B6" s="416" t="s">
        <v>247</v>
      </c>
      <c r="C6" s="415" t="s">
        <v>1589</v>
      </c>
    </row>
    <row r="7" spans="2:38" s="415" customFormat="1" ht="15.5">
      <c r="B7" s="416" t="s">
        <v>84</v>
      </c>
      <c r="C7" s="417" t="s">
        <v>1368</v>
      </c>
    </row>
    <row r="8" spans="2:38" s="415" customFormat="1" ht="15.5">
      <c r="B8" s="416" t="s">
        <v>220</v>
      </c>
      <c r="C8" s="415" t="s">
        <v>1369</v>
      </c>
    </row>
    <row r="9" spans="2:38" s="415" customFormat="1" ht="15.5">
      <c r="B9" s="416" t="s">
        <v>127</v>
      </c>
      <c r="C9" s="417" t="s">
        <v>61</v>
      </c>
    </row>
    <row r="10" spans="2:38" s="415" customFormat="1" ht="15.5">
      <c r="B10" s="416" t="s">
        <v>244</v>
      </c>
      <c r="C10" s="415" t="s">
        <v>1377</v>
      </c>
    </row>
    <row r="12" spans="2:38" s="421" customFormat="1" ht="18" customHeight="1">
      <c r="B12" s="1080"/>
      <c r="C12" s="1080" t="s">
        <v>1378</v>
      </c>
      <c r="D12" s="1027">
        <v>2020</v>
      </c>
      <c r="E12" s="1029"/>
      <c r="F12" s="1027">
        <v>2019</v>
      </c>
      <c r="G12" s="1028"/>
      <c r="H12" s="1028"/>
      <c r="I12" s="1029"/>
      <c r="J12" s="608"/>
      <c r="K12" s="608"/>
      <c r="L12" s="608"/>
      <c r="M12" s="608"/>
      <c r="N12" s="608"/>
      <c r="O12" s="608"/>
      <c r="P12" s="608"/>
      <c r="Q12" s="608"/>
      <c r="R12" s="608"/>
      <c r="S12" s="608"/>
      <c r="T12" s="608"/>
      <c r="U12" s="608"/>
      <c r="V12" s="608"/>
      <c r="W12" s="608"/>
      <c r="X12" s="608"/>
      <c r="Y12" s="608"/>
      <c r="Z12" s="608"/>
      <c r="AA12" s="608"/>
      <c r="AB12" s="608"/>
      <c r="AC12" s="608"/>
      <c r="AD12" s="608"/>
      <c r="AE12" s="598"/>
      <c r="AF12" s="598"/>
      <c r="AG12" s="598"/>
      <c r="AH12" s="598"/>
      <c r="AI12" s="598"/>
      <c r="AJ12" s="598"/>
      <c r="AK12" s="598"/>
      <c r="AL12" s="598"/>
    </row>
    <row r="13" spans="2:38" s="421" customFormat="1" ht="18" customHeight="1">
      <c r="B13" s="1081"/>
      <c r="C13" s="1081"/>
      <c r="D13" s="707" t="s">
        <v>1379</v>
      </c>
      <c r="E13" s="707" t="s">
        <v>1380</v>
      </c>
      <c r="F13" s="707" t="s">
        <v>1381</v>
      </c>
      <c r="G13" s="707" t="s">
        <v>1382</v>
      </c>
      <c r="H13" s="707" t="s">
        <v>1379</v>
      </c>
      <c r="I13" s="707" t="s">
        <v>1380</v>
      </c>
      <c r="J13" s="447"/>
      <c r="K13" s="447"/>
      <c r="L13" s="447"/>
      <c r="M13" s="447"/>
      <c r="N13" s="447"/>
      <c r="O13" s="447"/>
      <c r="P13" s="447"/>
      <c r="Q13" s="447"/>
      <c r="R13" s="447"/>
      <c r="S13" s="447"/>
      <c r="T13" s="447"/>
      <c r="U13" s="447"/>
      <c r="V13" s="447"/>
      <c r="W13" s="447"/>
      <c r="X13" s="447"/>
      <c r="Y13" s="447"/>
      <c r="Z13" s="447"/>
      <c r="AA13" s="447"/>
      <c r="AB13" s="447"/>
      <c r="AC13" s="447"/>
      <c r="AD13" s="447"/>
      <c r="AE13" s="598"/>
      <c r="AF13" s="598"/>
      <c r="AG13" s="598"/>
      <c r="AH13" s="598"/>
      <c r="AI13" s="598"/>
      <c r="AJ13" s="598"/>
      <c r="AK13" s="598"/>
      <c r="AL13" s="598"/>
    </row>
    <row r="14" spans="2:38" ht="15" customHeight="1">
      <c r="B14" s="822" t="s">
        <v>186</v>
      </c>
      <c r="C14" s="823">
        <v>351</v>
      </c>
      <c r="D14" s="262">
        <v>175</v>
      </c>
      <c r="E14" s="262">
        <v>176</v>
      </c>
      <c r="F14" s="262">
        <v>175</v>
      </c>
      <c r="G14" s="262">
        <v>167</v>
      </c>
      <c r="H14" s="262">
        <v>167</v>
      </c>
      <c r="I14" s="262">
        <v>162</v>
      </c>
      <c r="J14" s="104"/>
      <c r="K14" s="104"/>
      <c r="L14" s="104"/>
      <c r="M14" s="104"/>
      <c r="N14" s="104"/>
      <c r="O14" s="104"/>
      <c r="P14" s="260"/>
      <c r="Q14" s="104"/>
      <c r="R14" s="104"/>
      <c r="S14" s="104"/>
      <c r="T14" s="104"/>
      <c r="U14" s="104"/>
      <c r="V14" s="104"/>
      <c r="W14" s="260"/>
      <c r="X14" s="104"/>
      <c r="Y14" s="104"/>
      <c r="Z14" s="104"/>
      <c r="AA14" s="104"/>
      <c r="AB14" s="104"/>
      <c r="AC14" s="104"/>
      <c r="AD14" s="260"/>
    </row>
    <row r="15" spans="2:38" ht="15" customHeight="1">
      <c r="B15" s="822" t="s">
        <v>188</v>
      </c>
      <c r="C15" s="823">
        <v>381</v>
      </c>
      <c r="D15" s="262">
        <v>96</v>
      </c>
      <c r="E15" s="262">
        <v>95</v>
      </c>
      <c r="F15" s="262">
        <v>98</v>
      </c>
      <c r="G15" s="262">
        <v>96</v>
      </c>
      <c r="H15" s="262">
        <v>96</v>
      </c>
      <c r="I15" s="262">
        <v>95</v>
      </c>
      <c r="J15" s="104"/>
      <c r="K15" s="104"/>
      <c r="L15" s="104"/>
      <c r="M15" s="104"/>
      <c r="N15" s="104"/>
      <c r="O15" s="104"/>
      <c r="P15" s="260"/>
      <c r="Q15" s="104"/>
      <c r="R15" s="104"/>
      <c r="S15" s="104"/>
      <c r="T15" s="104"/>
      <c r="U15" s="104"/>
      <c r="V15" s="104"/>
      <c r="W15" s="260"/>
      <c r="X15" s="104"/>
      <c r="Y15" s="104"/>
      <c r="Z15" s="104"/>
      <c r="AA15" s="104"/>
      <c r="AB15" s="104"/>
      <c r="AC15" s="104"/>
      <c r="AD15" s="260"/>
    </row>
    <row r="16" spans="2:38" ht="15" customHeight="1">
      <c r="B16" s="822" t="s">
        <v>216</v>
      </c>
      <c r="C16" s="823">
        <v>383</v>
      </c>
      <c r="D16" s="262">
        <v>36</v>
      </c>
      <c r="E16" s="262">
        <v>34</v>
      </c>
      <c r="F16" s="262">
        <v>35</v>
      </c>
      <c r="G16" s="262">
        <v>35</v>
      </c>
      <c r="H16" s="262">
        <v>35</v>
      </c>
      <c r="I16" s="262">
        <v>35</v>
      </c>
      <c r="J16" s="104"/>
      <c r="K16" s="104"/>
      <c r="L16" s="104"/>
      <c r="M16" s="104"/>
      <c r="N16" s="104"/>
      <c r="O16" s="104"/>
      <c r="P16" s="260"/>
      <c r="Q16" s="104"/>
      <c r="R16" s="104"/>
      <c r="S16" s="104"/>
      <c r="T16" s="104"/>
      <c r="U16" s="104"/>
      <c r="V16" s="104"/>
      <c r="W16" s="260"/>
      <c r="X16" s="104"/>
      <c r="Y16" s="104"/>
      <c r="Z16" s="104"/>
      <c r="AA16" s="104"/>
      <c r="AB16" s="104"/>
      <c r="AC16" s="104"/>
      <c r="AD16" s="260"/>
    </row>
    <row r="17" spans="2:30" ht="15" customHeight="1">
      <c r="B17" s="822" t="s">
        <v>190</v>
      </c>
      <c r="C17" s="823">
        <v>412</v>
      </c>
      <c r="D17" s="262">
        <v>4695</v>
      </c>
      <c r="E17" s="262">
        <v>4318</v>
      </c>
      <c r="F17" s="262">
        <v>4628</v>
      </c>
      <c r="G17" s="262">
        <v>4765</v>
      </c>
      <c r="H17" s="262">
        <v>4845</v>
      </c>
      <c r="I17" s="262">
        <v>4735</v>
      </c>
      <c r="J17" s="104"/>
      <c r="K17" s="104"/>
      <c r="L17" s="104"/>
      <c r="M17" s="104"/>
      <c r="N17" s="104"/>
      <c r="O17" s="104"/>
      <c r="P17" s="260"/>
      <c r="Q17" s="104"/>
      <c r="R17" s="104"/>
      <c r="S17" s="104"/>
      <c r="T17" s="104"/>
      <c r="U17" s="104"/>
      <c r="V17" s="104"/>
      <c r="W17" s="260"/>
      <c r="X17" s="104"/>
      <c r="Y17" s="104"/>
      <c r="Z17" s="104"/>
      <c r="AA17" s="104"/>
      <c r="AB17" s="104"/>
      <c r="AC17" s="104"/>
      <c r="AD17" s="260"/>
    </row>
    <row r="18" spans="2:30" ht="15" customHeight="1">
      <c r="B18" s="822" t="s">
        <v>192</v>
      </c>
      <c r="C18" s="823">
        <v>433</v>
      </c>
      <c r="D18" s="262">
        <v>2712</v>
      </c>
      <c r="E18" s="262">
        <v>2443</v>
      </c>
      <c r="F18" s="262">
        <v>2744</v>
      </c>
      <c r="G18" s="262">
        <v>2800</v>
      </c>
      <c r="H18" s="262">
        <v>2882</v>
      </c>
      <c r="I18" s="262">
        <v>2826</v>
      </c>
      <c r="J18" s="104"/>
      <c r="K18" s="104"/>
      <c r="L18" s="104"/>
      <c r="M18" s="104"/>
      <c r="N18" s="104"/>
      <c r="O18" s="104"/>
      <c r="P18" s="55"/>
      <c r="Q18" s="104"/>
      <c r="R18" s="104"/>
      <c r="S18" s="104"/>
      <c r="T18" s="104"/>
      <c r="U18" s="104"/>
      <c r="V18" s="104"/>
      <c r="W18" s="55"/>
      <c r="X18" s="104"/>
      <c r="Y18" s="104"/>
      <c r="Z18" s="104"/>
      <c r="AA18" s="104"/>
      <c r="AB18" s="104"/>
      <c r="AC18" s="104"/>
      <c r="AD18" s="55"/>
    </row>
    <row r="19" spans="2:30" ht="15" customHeight="1">
      <c r="B19" s="822" t="s">
        <v>196</v>
      </c>
      <c r="C19" s="823">
        <v>439</v>
      </c>
      <c r="D19" s="262">
        <v>2800</v>
      </c>
      <c r="E19" s="262">
        <v>2475</v>
      </c>
      <c r="F19" s="262">
        <v>2768</v>
      </c>
      <c r="G19" s="262">
        <v>2822</v>
      </c>
      <c r="H19" s="262">
        <v>2869</v>
      </c>
      <c r="I19" s="262">
        <v>2835</v>
      </c>
      <c r="J19" s="104"/>
      <c r="K19" s="104"/>
      <c r="L19" s="104"/>
      <c r="M19" s="104"/>
      <c r="N19" s="104"/>
      <c r="O19" s="104"/>
      <c r="P19" s="55"/>
      <c r="Q19" s="104"/>
      <c r="R19" s="104"/>
      <c r="S19" s="104"/>
      <c r="T19" s="104"/>
      <c r="U19" s="104"/>
      <c r="V19" s="104"/>
      <c r="W19" s="55"/>
      <c r="X19" s="104"/>
      <c r="Y19" s="104"/>
      <c r="Z19" s="104"/>
      <c r="AA19" s="104"/>
      <c r="AB19" s="104"/>
      <c r="AC19" s="104"/>
      <c r="AD19" s="55"/>
    </row>
    <row r="20" spans="2:30" ht="15" customHeight="1">
      <c r="B20" s="822" t="s">
        <v>194</v>
      </c>
      <c r="C20" s="823">
        <v>771</v>
      </c>
      <c r="D20" s="262">
        <v>208</v>
      </c>
      <c r="E20" s="262">
        <v>213</v>
      </c>
      <c r="F20" s="262">
        <v>213</v>
      </c>
      <c r="G20" s="262">
        <v>211</v>
      </c>
      <c r="H20" s="262">
        <v>209</v>
      </c>
      <c r="I20" s="262">
        <v>206</v>
      </c>
      <c r="J20" s="104"/>
      <c r="K20" s="104"/>
      <c r="L20" s="104"/>
      <c r="M20" s="104"/>
      <c r="N20" s="104"/>
      <c r="O20" s="104"/>
      <c r="P20" s="55"/>
      <c r="Q20" s="104"/>
      <c r="R20" s="104"/>
      <c r="S20" s="104"/>
      <c r="T20" s="104"/>
      <c r="U20" s="104"/>
      <c r="V20" s="104"/>
      <c r="W20" s="55"/>
      <c r="X20" s="104"/>
      <c r="Y20" s="104"/>
      <c r="Z20" s="104"/>
      <c r="AA20" s="104"/>
      <c r="AB20" s="104"/>
      <c r="AC20" s="104"/>
      <c r="AD20" s="55"/>
    </row>
    <row r="21" spans="2:30" ht="15" customHeight="1">
      <c r="B21" s="822" t="s">
        <v>1383</v>
      </c>
      <c r="C21" s="823"/>
      <c r="D21" s="266">
        <v>10722</v>
      </c>
      <c r="E21" s="266">
        <v>9754</v>
      </c>
      <c r="F21" s="266">
        <v>10661</v>
      </c>
      <c r="G21" s="266">
        <v>10896</v>
      </c>
      <c r="H21" s="266">
        <v>11103</v>
      </c>
      <c r="I21" s="266">
        <v>10894</v>
      </c>
      <c r="J21" s="104"/>
      <c r="K21" s="104"/>
      <c r="L21" s="104"/>
      <c r="M21" s="104"/>
      <c r="N21" s="104"/>
      <c r="O21" s="104"/>
      <c r="P21" s="55"/>
      <c r="Q21" s="104"/>
      <c r="R21" s="104"/>
      <c r="S21" s="104"/>
      <c r="T21" s="104"/>
      <c r="U21" s="104"/>
      <c r="V21" s="104"/>
      <c r="W21" s="55"/>
      <c r="X21" s="104"/>
      <c r="Y21" s="104"/>
      <c r="Z21" s="104"/>
      <c r="AA21" s="104"/>
      <c r="AB21" s="104"/>
      <c r="AC21" s="104"/>
      <c r="AD21" s="55"/>
    </row>
    <row r="22" spans="2:30" ht="14.5">
      <c r="B22" s="824"/>
      <c r="C22" s="825"/>
      <c r="D22" s="826"/>
      <c r="E22" s="827"/>
      <c r="F22" s="827"/>
      <c r="G22" s="827"/>
      <c r="H22" s="827"/>
      <c r="I22" s="827"/>
      <c r="J22" s="104"/>
      <c r="K22" s="104"/>
      <c r="L22" s="104"/>
      <c r="M22" s="104"/>
      <c r="N22" s="104"/>
      <c r="O22" s="104"/>
      <c r="P22" s="55"/>
      <c r="Q22" s="104"/>
      <c r="R22" s="104"/>
      <c r="S22" s="104"/>
      <c r="T22" s="104"/>
      <c r="U22" s="104"/>
      <c r="V22" s="104"/>
      <c r="W22" s="55"/>
      <c r="X22" s="104"/>
      <c r="Y22" s="104"/>
      <c r="Z22" s="104"/>
      <c r="AA22" s="104"/>
      <c r="AB22" s="104"/>
      <c r="AC22" s="104"/>
      <c r="AD22" s="55"/>
    </row>
    <row r="23" spans="2:30" ht="13">
      <c r="B23" s="828"/>
      <c r="C23" s="829"/>
      <c r="D23" s="829"/>
      <c r="E23" s="829"/>
      <c r="F23" s="829"/>
      <c r="G23" s="829"/>
      <c r="H23" s="830"/>
      <c r="I23" s="829"/>
      <c r="O23" s="104"/>
      <c r="V23" s="104"/>
      <c r="AC23" s="104"/>
    </row>
    <row r="24" spans="2:30" ht="13">
      <c r="B24" s="831"/>
      <c r="C24" s="832"/>
      <c r="D24" s="832"/>
      <c r="E24" s="832"/>
      <c r="F24" s="832"/>
      <c r="G24" s="832"/>
      <c r="H24" s="832"/>
      <c r="I24" s="832"/>
    </row>
    <row r="25" spans="2:30">
      <c r="B25" s="630"/>
      <c r="C25" s="630"/>
      <c r="D25" s="630"/>
      <c r="E25" s="630"/>
      <c r="F25" s="630"/>
      <c r="G25" s="630"/>
      <c r="H25" s="630"/>
      <c r="I25" s="630"/>
    </row>
    <row r="26" spans="2:30" ht="18" customHeight="1">
      <c r="B26" s="619" t="s">
        <v>1829</v>
      </c>
      <c r="D26" s="630"/>
      <c r="E26" s="630"/>
      <c r="F26" s="630"/>
      <c r="G26" s="630"/>
      <c r="H26" s="630"/>
      <c r="I26" s="630"/>
    </row>
    <row r="27" spans="2:30" s="421" customFormat="1" ht="18" customHeight="1">
      <c r="B27" s="1093" t="s">
        <v>293</v>
      </c>
      <c r="C27" s="1027">
        <v>2019</v>
      </c>
      <c r="D27" s="1028"/>
      <c r="E27" s="1028"/>
      <c r="F27" s="1029"/>
      <c r="G27" s="1027">
        <v>2020</v>
      </c>
      <c r="H27" s="1029"/>
      <c r="I27" s="628"/>
    </row>
    <row r="28" spans="2:30" s="421" customFormat="1" ht="18" customHeight="1">
      <c r="B28" s="1049"/>
      <c r="C28" s="707" t="s">
        <v>1380</v>
      </c>
      <c r="D28" s="707" t="s">
        <v>1379</v>
      </c>
      <c r="E28" s="707" t="s">
        <v>1382</v>
      </c>
      <c r="F28" s="707" t="s">
        <v>1381</v>
      </c>
      <c r="G28" s="707" t="s">
        <v>1380</v>
      </c>
      <c r="H28" s="707" t="s">
        <v>1379</v>
      </c>
      <c r="I28" s="628"/>
    </row>
    <row r="29" spans="2:30" s="81" customFormat="1" ht="15" customHeight="1">
      <c r="B29" s="795" t="s">
        <v>1383</v>
      </c>
      <c r="C29" s="833">
        <v>10894</v>
      </c>
      <c r="D29" s="833">
        <v>11103</v>
      </c>
      <c r="E29" s="833">
        <v>10896</v>
      </c>
      <c r="F29" s="833">
        <v>10661</v>
      </c>
      <c r="G29" s="833">
        <v>9754</v>
      </c>
      <c r="H29" s="833">
        <v>10722</v>
      </c>
      <c r="I29" s="695"/>
    </row>
    <row r="30" spans="2:30">
      <c r="B30" s="132"/>
      <c r="C30" s="104"/>
      <c r="D30" s="104"/>
      <c r="E30" s="104"/>
    </row>
  </sheetData>
  <mergeCells count="9">
    <mergeCell ref="F2:G2"/>
    <mergeCell ref="F3:G3"/>
    <mergeCell ref="B12:B13"/>
    <mergeCell ref="C12:C13"/>
    <mergeCell ref="B27:B28"/>
    <mergeCell ref="D12:E12"/>
    <mergeCell ref="F12:I12"/>
    <mergeCell ref="C27:F27"/>
    <mergeCell ref="G27:H27"/>
  </mergeCells>
  <hyperlinks>
    <hyperlink ref="F3" r:id="rId1" location="'Índice Digitalizacion Acelerada'!A1"/>
    <hyperlink ref="F2" r:id="rId2" location="'Índice ámbitos y subámbitos'!A1"/>
    <hyperlink ref="F2:G2" location="'Índice sectores estratégicos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B1:AL30"/>
  <sheetViews>
    <sheetView showGridLines="0" zoomScaleNormal="100" workbookViewId="0">
      <selection activeCell="B1" sqref="B1"/>
    </sheetView>
  </sheetViews>
  <sheetFormatPr baseColWidth="10" defaultColWidth="11.54296875" defaultRowHeight="12.5"/>
  <cols>
    <col min="1" max="1" width="1.81640625" style="57" customWidth="1"/>
    <col min="2" max="2" width="70.81640625" style="57" customWidth="1"/>
    <col min="3" max="18" width="14" style="57" customWidth="1"/>
    <col min="19" max="38" width="22.81640625" style="57" customWidth="1"/>
    <col min="39" max="16384" width="11.54296875" style="57"/>
  </cols>
  <sheetData>
    <row r="1" spans="2:38" ht="15" customHeight="1"/>
    <row r="2" spans="2:38" ht="15" customHeight="1">
      <c r="F2" s="893" t="s">
        <v>245</v>
      </c>
      <c r="G2" s="893"/>
    </row>
    <row r="3" spans="2:38" ht="15" customHeight="1">
      <c r="F3" s="893" t="s">
        <v>248</v>
      </c>
      <c r="G3" s="893"/>
    </row>
    <row r="4" spans="2:38" s="405" customFormat="1" ht="13.4" customHeight="1">
      <c r="B4" s="403"/>
      <c r="C4" s="403"/>
      <c r="D4" s="404"/>
      <c r="E4" s="403"/>
    </row>
    <row r="5" spans="2:38" s="411" customFormat="1" ht="15.5">
      <c r="B5" s="414" t="s">
        <v>246</v>
      </c>
      <c r="C5" s="411" t="s">
        <v>1376</v>
      </c>
      <c r="H5" s="413"/>
      <c r="I5" s="413"/>
    </row>
    <row r="6" spans="2:38" s="415" customFormat="1" ht="15.5">
      <c r="B6" s="416" t="s">
        <v>247</v>
      </c>
      <c r="C6" s="415" t="s">
        <v>1589</v>
      </c>
    </row>
    <row r="7" spans="2:38" s="415" customFormat="1" ht="15.5">
      <c r="B7" s="416" t="s">
        <v>84</v>
      </c>
      <c r="C7" s="417" t="s">
        <v>1385</v>
      </c>
    </row>
    <row r="8" spans="2:38" s="415" customFormat="1" ht="15.5">
      <c r="B8" s="416" t="s">
        <v>220</v>
      </c>
      <c r="C8" s="415" t="s">
        <v>1371</v>
      </c>
    </row>
    <row r="9" spans="2:38" s="415" customFormat="1" ht="15.5">
      <c r="B9" s="416" t="s">
        <v>127</v>
      </c>
      <c r="C9" s="417" t="s">
        <v>61</v>
      </c>
    </row>
    <row r="10" spans="2:38" s="415" customFormat="1" ht="15.5">
      <c r="B10" s="416" t="s">
        <v>244</v>
      </c>
      <c r="C10" s="415" t="s">
        <v>1431</v>
      </c>
    </row>
    <row r="12" spans="2:38" s="628" customFormat="1" ht="18" customHeight="1">
      <c r="B12" s="1080"/>
      <c r="C12" s="1080" t="s">
        <v>1378</v>
      </c>
      <c r="D12" s="1027">
        <v>2020</v>
      </c>
      <c r="E12" s="1028"/>
      <c r="F12" s="1029"/>
      <c r="G12" s="1027">
        <v>2020</v>
      </c>
      <c r="H12" s="1028"/>
      <c r="I12" s="1028"/>
      <c r="J12" s="1028"/>
      <c r="K12" s="1028"/>
      <c r="L12" s="1029"/>
      <c r="M12" s="1027">
        <v>2020</v>
      </c>
      <c r="N12" s="1028"/>
      <c r="O12" s="1028"/>
      <c r="P12" s="1028"/>
      <c r="Q12" s="1028"/>
      <c r="R12" s="1029"/>
      <c r="S12" s="1027">
        <v>2020</v>
      </c>
      <c r="T12" s="1028"/>
      <c r="U12" s="1028"/>
      <c r="V12" s="1028"/>
      <c r="W12" s="1028"/>
      <c r="X12" s="1029"/>
      <c r="Y12" s="1027">
        <v>2019</v>
      </c>
      <c r="Z12" s="1028"/>
      <c r="AA12" s="1028"/>
      <c r="AB12" s="1028"/>
      <c r="AC12" s="1028"/>
      <c r="AD12" s="1028"/>
      <c r="AE12" s="1028"/>
      <c r="AF12" s="1028"/>
      <c r="AG12" s="1028"/>
      <c r="AH12" s="1028"/>
      <c r="AI12" s="1028"/>
      <c r="AJ12" s="1029"/>
    </row>
    <row r="13" spans="2:38" s="628" customFormat="1" ht="18" customHeight="1">
      <c r="B13" s="1088"/>
      <c r="C13" s="1088"/>
      <c r="D13" s="1027" t="s">
        <v>917</v>
      </c>
      <c r="E13" s="1028"/>
      <c r="F13" s="1029"/>
      <c r="G13" s="1027" t="s">
        <v>916</v>
      </c>
      <c r="H13" s="1028"/>
      <c r="I13" s="1029"/>
      <c r="J13" s="1027" t="s">
        <v>876</v>
      </c>
      <c r="K13" s="1028"/>
      <c r="L13" s="1029"/>
      <c r="M13" s="1027" t="s">
        <v>915</v>
      </c>
      <c r="N13" s="1028"/>
      <c r="O13" s="1029"/>
      <c r="P13" s="1027" t="s">
        <v>914</v>
      </c>
      <c r="Q13" s="1028"/>
      <c r="R13" s="1029"/>
      <c r="S13" s="1027" t="s">
        <v>913</v>
      </c>
      <c r="T13" s="1028"/>
      <c r="U13" s="1029"/>
      <c r="V13" s="1027" t="s">
        <v>875</v>
      </c>
      <c r="W13" s="1028"/>
      <c r="X13" s="1029"/>
      <c r="Y13" s="1027" t="s">
        <v>920</v>
      </c>
      <c r="Z13" s="1028"/>
      <c r="AA13" s="1029"/>
      <c r="AB13" s="1027" t="s">
        <v>917</v>
      </c>
      <c r="AC13" s="1028"/>
      <c r="AD13" s="1029"/>
      <c r="AE13" s="1027" t="s">
        <v>915</v>
      </c>
      <c r="AF13" s="1028"/>
      <c r="AG13" s="1029"/>
      <c r="AH13" s="1027" t="s">
        <v>875</v>
      </c>
      <c r="AI13" s="1028"/>
      <c r="AJ13" s="1029"/>
      <c r="AK13" s="755"/>
      <c r="AL13" s="755"/>
    </row>
    <row r="14" spans="2:38" s="628" customFormat="1" ht="18" customHeight="1">
      <c r="B14" s="1097"/>
      <c r="C14" s="1097"/>
      <c r="D14" s="761" t="s">
        <v>461</v>
      </c>
      <c r="E14" s="761" t="s">
        <v>462</v>
      </c>
      <c r="F14" s="761" t="s">
        <v>222</v>
      </c>
      <c r="G14" s="761" t="s">
        <v>461</v>
      </c>
      <c r="H14" s="761" t="s">
        <v>462</v>
      </c>
      <c r="I14" s="761" t="s">
        <v>222</v>
      </c>
      <c r="J14" s="761" t="s">
        <v>461</v>
      </c>
      <c r="K14" s="761" t="s">
        <v>462</v>
      </c>
      <c r="L14" s="761" t="s">
        <v>222</v>
      </c>
      <c r="M14" s="761" t="s">
        <v>461</v>
      </c>
      <c r="N14" s="761" t="s">
        <v>462</v>
      </c>
      <c r="O14" s="761" t="s">
        <v>222</v>
      </c>
      <c r="P14" s="761" t="s">
        <v>461</v>
      </c>
      <c r="Q14" s="761" t="s">
        <v>462</v>
      </c>
      <c r="R14" s="761" t="s">
        <v>222</v>
      </c>
      <c r="S14" s="761" t="s">
        <v>461</v>
      </c>
      <c r="T14" s="761" t="s">
        <v>462</v>
      </c>
      <c r="U14" s="761" t="s">
        <v>222</v>
      </c>
      <c r="V14" s="761" t="s">
        <v>461</v>
      </c>
      <c r="W14" s="761" t="s">
        <v>462</v>
      </c>
      <c r="X14" s="761" t="s">
        <v>222</v>
      </c>
      <c r="Y14" s="761" t="s">
        <v>461</v>
      </c>
      <c r="Z14" s="761" t="s">
        <v>462</v>
      </c>
      <c r="AA14" s="761" t="s">
        <v>222</v>
      </c>
      <c r="AB14" s="761" t="s">
        <v>461</v>
      </c>
      <c r="AC14" s="761" t="s">
        <v>462</v>
      </c>
      <c r="AD14" s="761" t="s">
        <v>222</v>
      </c>
      <c r="AE14" s="761" t="s">
        <v>461</v>
      </c>
      <c r="AF14" s="761" t="s">
        <v>462</v>
      </c>
      <c r="AG14" s="761" t="s">
        <v>222</v>
      </c>
      <c r="AH14" s="761" t="s">
        <v>461</v>
      </c>
      <c r="AI14" s="761" t="s">
        <v>462</v>
      </c>
      <c r="AJ14" s="761" t="s">
        <v>222</v>
      </c>
      <c r="AK14" s="755"/>
      <c r="AL14" s="755"/>
    </row>
    <row r="15" spans="2:38" s="81" customFormat="1" ht="15" customHeight="1">
      <c r="B15" s="157" t="s">
        <v>186</v>
      </c>
      <c r="C15" s="790">
        <v>351</v>
      </c>
      <c r="D15" s="796">
        <v>4199</v>
      </c>
      <c r="E15" s="796">
        <v>2641</v>
      </c>
      <c r="F15" s="796">
        <v>6840</v>
      </c>
      <c r="G15" s="796">
        <v>4208</v>
      </c>
      <c r="H15" s="796">
        <v>2644</v>
      </c>
      <c r="I15" s="796">
        <v>6852</v>
      </c>
      <c r="J15" s="796">
        <v>4157</v>
      </c>
      <c r="K15" s="796">
        <v>2603</v>
      </c>
      <c r="L15" s="796">
        <v>6760</v>
      </c>
      <c r="M15" s="796">
        <v>4146</v>
      </c>
      <c r="N15" s="796">
        <v>2615</v>
      </c>
      <c r="O15" s="796">
        <v>6761</v>
      </c>
      <c r="P15" s="796">
        <v>4101</v>
      </c>
      <c r="Q15" s="796">
        <v>2583</v>
      </c>
      <c r="R15" s="796">
        <v>6684</v>
      </c>
      <c r="S15" s="796">
        <v>4095</v>
      </c>
      <c r="T15" s="796">
        <v>2585</v>
      </c>
      <c r="U15" s="796">
        <v>6680</v>
      </c>
      <c r="V15" s="796">
        <v>4069</v>
      </c>
      <c r="W15" s="796">
        <v>2564</v>
      </c>
      <c r="X15" s="796">
        <v>6633</v>
      </c>
      <c r="Y15" s="796">
        <v>4081</v>
      </c>
      <c r="Z15" s="796">
        <v>2546</v>
      </c>
      <c r="AA15" s="796">
        <v>6627</v>
      </c>
      <c r="AB15" s="796">
        <v>4209</v>
      </c>
      <c r="AC15" s="796">
        <v>2734</v>
      </c>
      <c r="AD15" s="796">
        <v>6943</v>
      </c>
      <c r="AE15" s="796">
        <v>4197</v>
      </c>
      <c r="AF15" s="796">
        <v>2713</v>
      </c>
      <c r="AG15" s="796">
        <v>6910</v>
      </c>
      <c r="AH15" s="796">
        <v>4200</v>
      </c>
      <c r="AI15" s="796">
        <v>2720</v>
      </c>
      <c r="AJ15" s="796">
        <v>6920</v>
      </c>
      <c r="AK15" s="101"/>
      <c r="AL15" s="101"/>
    </row>
    <row r="16" spans="2:38" s="81" customFormat="1" ht="15" customHeight="1">
      <c r="B16" s="157" t="s">
        <v>188</v>
      </c>
      <c r="C16" s="790">
        <v>381</v>
      </c>
      <c r="D16" s="796">
        <v>8839</v>
      </c>
      <c r="E16" s="796">
        <v>2119</v>
      </c>
      <c r="F16" s="796">
        <v>10958</v>
      </c>
      <c r="G16" s="796">
        <v>8836</v>
      </c>
      <c r="H16" s="796">
        <v>2118</v>
      </c>
      <c r="I16" s="796">
        <v>10954</v>
      </c>
      <c r="J16" s="796">
        <v>8998</v>
      </c>
      <c r="K16" s="796">
        <v>2152</v>
      </c>
      <c r="L16" s="796">
        <v>11150</v>
      </c>
      <c r="M16" s="796">
        <v>9140</v>
      </c>
      <c r="N16" s="796">
        <v>2160</v>
      </c>
      <c r="O16" s="796">
        <v>11300</v>
      </c>
      <c r="P16" s="796">
        <v>8563</v>
      </c>
      <c r="Q16" s="796">
        <v>2014</v>
      </c>
      <c r="R16" s="796">
        <v>10577</v>
      </c>
      <c r="S16" s="796">
        <v>8521</v>
      </c>
      <c r="T16" s="796">
        <v>1950</v>
      </c>
      <c r="U16" s="796">
        <v>10471</v>
      </c>
      <c r="V16" s="796">
        <v>8673</v>
      </c>
      <c r="W16" s="796">
        <v>1960</v>
      </c>
      <c r="X16" s="796">
        <v>10633</v>
      </c>
      <c r="Y16" s="796">
        <v>8966</v>
      </c>
      <c r="Z16" s="796">
        <v>2014</v>
      </c>
      <c r="AA16" s="796">
        <v>10980</v>
      </c>
      <c r="AB16" s="796">
        <v>7122</v>
      </c>
      <c r="AC16" s="796">
        <v>1842</v>
      </c>
      <c r="AD16" s="796">
        <v>8964</v>
      </c>
      <c r="AE16" s="796">
        <v>8680</v>
      </c>
      <c r="AF16" s="796">
        <v>1983</v>
      </c>
      <c r="AG16" s="796">
        <v>10663</v>
      </c>
      <c r="AH16" s="796">
        <v>8557</v>
      </c>
      <c r="AI16" s="796">
        <v>1948</v>
      </c>
      <c r="AJ16" s="796">
        <v>10505</v>
      </c>
      <c r="AK16" s="101"/>
      <c r="AL16" s="101"/>
    </row>
    <row r="17" spans="2:38" s="81" customFormat="1" ht="15" customHeight="1">
      <c r="B17" s="157" t="s">
        <v>1456</v>
      </c>
      <c r="C17" s="790">
        <v>383</v>
      </c>
      <c r="D17" s="796">
        <v>611</v>
      </c>
      <c r="E17" s="796">
        <v>126</v>
      </c>
      <c r="F17" s="796">
        <v>737</v>
      </c>
      <c r="G17" s="796">
        <v>609</v>
      </c>
      <c r="H17" s="796">
        <v>126</v>
      </c>
      <c r="I17" s="796">
        <v>735</v>
      </c>
      <c r="J17" s="796">
        <v>573</v>
      </c>
      <c r="K17" s="796">
        <v>124</v>
      </c>
      <c r="L17" s="796">
        <v>697</v>
      </c>
      <c r="M17" s="796">
        <v>612</v>
      </c>
      <c r="N17" s="796">
        <v>128</v>
      </c>
      <c r="O17" s="796">
        <v>740</v>
      </c>
      <c r="P17" s="796">
        <v>604</v>
      </c>
      <c r="Q17" s="796">
        <v>128</v>
      </c>
      <c r="R17" s="796">
        <v>732</v>
      </c>
      <c r="S17" s="796">
        <v>601</v>
      </c>
      <c r="T17" s="796">
        <v>127</v>
      </c>
      <c r="U17" s="796">
        <v>728</v>
      </c>
      <c r="V17" s="796">
        <v>607</v>
      </c>
      <c r="W17" s="796">
        <v>127</v>
      </c>
      <c r="X17" s="796">
        <v>734</v>
      </c>
      <c r="Y17" s="796">
        <v>608</v>
      </c>
      <c r="Z17" s="796">
        <v>134</v>
      </c>
      <c r="AA17" s="796">
        <v>742</v>
      </c>
      <c r="AB17" s="796">
        <v>610</v>
      </c>
      <c r="AC17" s="796">
        <v>130</v>
      </c>
      <c r="AD17" s="796">
        <v>740</v>
      </c>
      <c r="AE17" s="796">
        <v>597</v>
      </c>
      <c r="AF17" s="796">
        <v>122</v>
      </c>
      <c r="AG17" s="796">
        <v>719</v>
      </c>
      <c r="AH17" s="796">
        <v>589</v>
      </c>
      <c r="AI17" s="796">
        <v>120</v>
      </c>
      <c r="AJ17" s="796">
        <v>709</v>
      </c>
      <c r="AK17" s="101"/>
      <c r="AL17" s="101"/>
    </row>
    <row r="18" spans="2:38" s="81" customFormat="1" ht="15" customHeight="1">
      <c r="B18" s="797" t="s">
        <v>190</v>
      </c>
      <c r="C18" s="790">
        <v>412</v>
      </c>
      <c r="D18" s="796">
        <v>45714</v>
      </c>
      <c r="E18" s="796">
        <v>6056</v>
      </c>
      <c r="F18" s="796">
        <v>51770</v>
      </c>
      <c r="G18" s="796">
        <v>45760</v>
      </c>
      <c r="H18" s="796">
        <v>6064</v>
      </c>
      <c r="I18" s="796">
        <v>51824</v>
      </c>
      <c r="J18" s="796">
        <v>45271</v>
      </c>
      <c r="K18" s="796">
        <v>6054</v>
      </c>
      <c r="L18" s="796">
        <v>51325</v>
      </c>
      <c r="M18" s="796">
        <v>45395</v>
      </c>
      <c r="N18" s="796">
        <v>6007</v>
      </c>
      <c r="O18" s="796">
        <v>51402</v>
      </c>
      <c r="P18" s="796">
        <v>45001</v>
      </c>
      <c r="Q18" s="796">
        <v>5965</v>
      </c>
      <c r="R18" s="796">
        <v>50966</v>
      </c>
      <c r="S18" s="796">
        <v>44235</v>
      </c>
      <c r="T18" s="796">
        <v>5967</v>
      </c>
      <c r="U18" s="796">
        <v>50202</v>
      </c>
      <c r="V18" s="796">
        <v>39570</v>
      </c>
      <c r="W18" s="796">
        <v>5963</v>
      </c>
      <c r="X18" s="796">
        <v>45533</v>
      </c>
      <c r="Y18" s="796">
        <v>42800</v>
      </c>
      <c r="Z18" s="796">
        <v>6217</v>
      </c>
      <c r="AA18" s="796">
        <v>49017</v>
      </c>
      <c r="AB18" s="796">
        <v>46378</v>
      </c>
      <c r="AC18" s="796">
        <v>6207</v>
      </c>
      <c r="AD18" s="796">
        <v>52585</v>
      </c>
      <c r="AE18" s="796">
        <v>46746</v>
      </c>
      <c r="AF18" s="796">
        <v>6263</v>
      </c>
      <c r="AG18" s="796">
        <v>53009</v>
      </c>
      <c r="AH18" s="796">
        <v>45736</v>
      </c>
      <c r="AI18" s="796">
        <v>6205</v>
      </c>
      <c r="AJ18" s="796">
        <v>51941</v>
      </c>
    </row>
    <row r="19" spans="2:38" s="81" customFormat="1" ht="15" customHeight="1">
      <c r="B19" s="797" t="s">
        <v>192</v>
      </c>
      <c r="C19" s="790">
        <v>433</v>
      </c>
      <c r="D19" s="796">
        <v>22939</v>
      </c>
      <c r="E19" s="796">
        <v>2064</v>
      </c>
      <c r="F19" s="796">
        <v>25003</v>
      </c>
      <c r="G19" s="796">
        <v>22958</v>
      </c>
      <c r="H19" s="796">
        <v>2067</v>
      </c>
      <c r="I19" s="796">
        <v>25025</v>
      </c>
      <c r="J19" s="796">
        <v>22700</v>
      </c>
      <c r="K19" s="796">
        <v>2053</v>
      </c>
      <c r="L19" s="796">
        <v>24753</v>
      </c>
      <c r="M19" s="796">
        <v>22597</v>
      </c>
      <c r="N19" s="796">
        <v>2041</v>
      </c>
      <c r="O19" s="796">
        <v>24638</v>
      </c>
      <c r="P19" s="796">
        <v>22264</v>
      </c>
      <c r="Q19" s="796">
        <v>2016</v>
      </c>
      <c r="R19" s="796">
        <v>24280</v>
      </c>
      <c r="S19" s="796">
        <v>21556</v>
      </c>
      <c r="T19" s="796">
        <v>1990</v>
      </c>
      <c r="U19" s="796">
        <v>23546</v>
      </c>
      <c r="V19" s="796">
        <v>19890</v>
      </c>
      <c r="W19" s="796">
        <v>1970</v>
      </c>
      <c r="X19" s="796">
        <v>21860</v>
      </c>
      <c r="Y19" s="796">
        <v>21201</v>
      </c>
      <c r="Z19" s="796">
        <v>2054</v>
      </c>
      <c r="AA19" s="796">
        <v>23255</v>
      </c>
      <c r="AB19" s="796">
        <v>22426</v>
      </c>
      <c r="AC19" s="796">
        <v>2072</v>
      </c>
      <c r="AD19" s="796">
        <v>24498</v>
      </c>
      <c r="AE19" s="796">
        <v>22444</v>
      </c>
      <c r="AF19" s="796">
        <v>2079</v>
      </c>
      <c r="AG19" s="796">
        <v>24523</v>
      </c>
      <c r="AH19" s="796">
        <v>21933</v>
      </c>
      <c r="AI19" s="796">
        <v>2038</v>
      </c>
      <c r="AJ19" s="796">
        <v>23971</v>
      </c>
    </row>
    <row r="20" spans="2:38" s="81" customFormat="1" ht="15" customHeight="1">
      <c r="B20" s="797" t="s">
        <v>1457</v>
      </c>
      <c r="C20" s="790">
        <v>439</v>
      </c>
      <c r="D20" s="796">
        <v>25340</v>
      </c>
      <c r="E20" s="796">
        <v>2505</v>
      </c>
      <c r="F20" s="796">
        <v>27845</v>
      </c>
      <c r="G20" s="796">
        <v>25364</v>
      </c>
      <c r="H20" s="796">
        <v>2510</v>
      </c>
      <c r="I20" s="796">
        <v>27874</v>
      </c>
      <c r="J20" s="796">
        <v>24991</v>
      </c>
      <c r="K20" s="796">
        <v>2481</v>
      </c>
      <c r="L20" s="796">
        <v>27472</v>
      </c>
      <c r="M20" s="796">
        <v>24984</v>
      </c>
      <c r="N20" s="796">
        <v>2488</v>
      </c>
      <c r="O20" s="796">
        <v>27472</v>
      </c>
      <c r="P20" s="796">
        <v>24517</v>
      </c>
      <c r="Q20" s="796">
        <v>2449</v>
      </c>
      <c r="R20" s="796">
        <v>26966</v>
      </c>
      <c r="S20" s="796">
        <v>24078</v>
      </c>
      <c r="T20" s="796">
        <v>2406</v>
      </c>
      <c r="U20" s="796">
        <v>26484</v>
      </c>
      <c r="V20" s="796">
        <v>21458</v>
      </c>
      <c r="W20" s="796">
        <v>2388</v>
      </c>
      <c r="X20" s="796">
        <v>23846</v>
      </c>
      <c r="Y20" s="796">
        <v>23445</v>
      </c>
      <c r="Z20" s="796">
        <v>2557</v>
      </c>
      <c r="AA20" s="796">
        <v>26002</v>
      </c>
      <c r="AB20" s="796">
        <v>25100</v>
      </c>
      <c r="AC20" s="796">
        <v>2565</v>
      </c>
      <c r="AD20" s="796">
        <v>27665</v>
      </c>
      <c r="AE20" s="796">
        <v>25052</v>
      </c>
      <c r="AF20" s="796">
        <v>2593</v>
      </c>
      <c r="AG20" s="796">
        <v>27645</v>
      </c>
      <c r="AH20" s="796">
        <v>24595</v>
      </c>
      <c r="AI20" s="796">
        <v>2533</v>
      </c>
      <c r="AJ20" s="796">
        <v>27128</v>
      </c>
    </row>
    <row r="21" spans="2:38" s="81" customFormat="1" ht="15" customHeight="1">
      <c r="B21" s="797" t="s">
        <v>194</v>
      </c>
      <c r="C21" s="790">
        <v>771</v>
      </c>
      <c r="D21" s="796">
        <v>3160</v>
      </c>
      <c r="E21" s="796">
        <v>2167</v>
      </c>
      <c r="F21" s="796">
        <v>5327</v>
      </c>
      <c r="G21" s="796">
        <v>3158</v>
      </c>
      <c r="H21" s="796">
        <v>2166</v>
      </c>
      <c r="I21" s="796">
        <v>5324</v>
      </c>
      <c r="J21" s="796">
        <v>3166</v>
      </c>
      <c r="K21" s="796">
        <v>2153</v>
      </c>
      <c r="L21" s="796">
        <v>5319</v>
      </c>
      <c r="M21" s="796">
        <v>3165</v>
      </c>
      <c r="N21" s="796">
        <v>2155</v>
      </c>
      <c r="O21" s="796">
        <v>5320</v>
      </c>
      <c r="P21" s="796">
        <v>3145</v>
      </c>
      <c r="Q21" s="796">
        <v>2142</v>
      </c>
      <c r="R21" s="796">
        <v>5287</v>
      </c>
      <c r="S21" s="796">
        <v>3137</v>
      </c>
      <c r="T21" s="796">
        <v>2152</v>
      </c>
      <c r="U21" s="796">
        <v>5289</v>
      </c>
      <c r="V21" s="796">
        <v>3195</v>
      </c>
      <c r="W21" s="796">
        <v>2184</v>
      </c>
      <c r="X21" s="796">
        <v>5379</v>
      </c>
      <c r="Y21" s="796">
        <v>3402</v>
      </c>
      <c r="Z21" s="796">
        <v>2275</v>
      </c>
      <c r="AA21" s="796">
        <v>5677</v>
      </c>
      <c r="AB21" s="796">
        <v>3433</v>
      </c>
      <c r="AC21" s="796">
        <v>2270</v>
      </c>
      <c r="AD21" s="796">
        <v>5703</v>
      </c>
      <c r="AE21" s="796">
        <v>3384</v>
      </c>
      <c r="AF21" s="796">
        <v>2230</v>
      </c>
      <c r="AG21" s="796">
        <v>5614</v>
      </c>
      <c r="AH21" s="796">
        <v>3121</v>
      </c>
      <c r="AI21" s="796">
        <v>2031</v>
      </c>
      <c r="AJ21" s="796">
        <v>5152</v>
      </c>
    </row>
    <row r="22" spans="2:38" s="81" customFormat="1" ht="15" customHeight="1">
      <c r="B22" s="799" t="s">
        <v>1383</v>
      </c>
      <c r="C22" s="800"/>
      <c r="D22" s="801">
        <v>110802</v>
      </c>
      <c r="E22" s="801">
        <v>17678</v>
      </c>
      <c r="F22" s="801">
        <v>128480</v>
      </c>
      <c r="G22" s="801">
        <v>110893</v>
      </c>
      <c r="H22" s="801">
        <v>17695</v>
      </c>
      <c r="I22" s="801">
        <v>128588</v>
      </c>
      <c r="J22" s="801">
        <v>109856</v>
      </c>
      <c r="K22" s="801">
        <v>17620</v>
      </c>
      <c r="L22" s="801">
        <v>127476</v>
      </c>
      <c r="M22" s="801">
        <v>110039</v>
      </c>
      <c r="N22" s="801">
        <v>17594</v>
      </c>
      <c r="O22" s="801">
        <v>127633</v>
      </c>
      <c r="P22" s="801">
        <v>108195</v>
      </c>
      <c r="Q22" s="801">
        <v>17297</v>
      </c>
      <c r="R22" s="801">
        <v>125492</v>
      </c>
      <c r="S22" s="801">
        <v>106223</v>
      </c>
      <c r="T22" s="801">
        <v>17177</v>
      </c>
      <c r="U22" s="801">
        <v>123400</v>
      </c>
      <c r="V22" s="801">
        <v>97462</v>
      </c>
      <c r="W22" s="801">
        <v>17156</v>
      </c>
      <c r="X22" s="801">
        <v>114618</v>
      </c>
      <c r="Y22" s="801">
        <v>104503</v>
      </c>
      <c r="Z22" s="801">
        <v>17797</v>
      </c>
      <c r="AA22" s="801">
        <v>122300</v>
      </c>
      <c r="AB22" s="801">
        <v>109278</v>
      </c>
      <c r="AC22" s="801">
        <v>17820</v>
      </c>
      <c r="AD22" s="801">
        <v>127098</v>
      </c>
      <c r="AE22" s="801">
        <v>111100</v>
      </c>
      <c r="AF22" s="801">
        <v>17983</v>
      </c>
      <c r="AG22" s="801">
        <v>129083</v>
      </c>
      <c r="AH22" s="801">
        <v>108731</v>
      </c>
      <c r="AI22" s="801">
        <v>17595</v>
      </c>
      <c r="AJ22" s="801">
        <v>126326</v>
      </c>
    </row>
    <row r="23" spans="2:38">
      <c r="B23" s="132"/>
      <c r="C23" s="104"/>
      <c r="D23" s="104"/>
      <c r="E23" s="104"/>
      <c r="F23" s="104"/>
      <c r="G23" s="104"/>
      <c r="H23" s="104"/>
      <c r="I23" s="260"/>
      <c r="J23" s="104"/>
      <c r="K23" s="104"/>
      <c r="L23" s="104"/>
      <c r="M23" s="104"/>
      <c r="N23" s="104"/>
      <c r="O23" s="104"/>
      <c r="P23" s="260"/>
      <c r="Q23" s="104"/>
      <c r="R23" s="104"/>
      <c r="S23" s="104"/>
      <c r="T23" s="104"/>
      <c r="U23" s="104"/>
      <c r="V23" s="104"/>
      <c r="W23" s="260"/>
      <c r="X23" s="104"/>
      <c r="Y23" s="104"/>
      <c r="Z23" s="104"/>
      <c r="AA23" s="104"/>
      <c r="AB23" s="104"/>
      <c r="AC23" s="104"/>
      <c r="AD23" s="260"/>
    </row>
    <row r="24" spans="2:38">
      <c r="B24" s="132"/>
      <c r="C24" s="104"/>
      <c r="D24" s="104"/>
      <c r="E24" s="104"/>
      <c r="F24" s="104"/>
      <c r="G24" s="104"/>
      <c r="H24" s="104"/>
      <c r="I24" s="260"/>
      <c r="J24" s="104"/>
      <c r="K24" s="104"/>
      <c r="L24" s="104"/>
      <c r="M24" s="104"/>
      <c r="N24" s="104"/>
      <c r="O24" s="104"/>
      <c r="P24" s="260"/>
      <c r="Q24" s="104"/>
      <c r="R24" s="104"/>
      <c r="S24" s="104"/>
      <c r="T24" s="104"/>
      <c r="U24" s="104"/>
      <c r="V24" s="104"/>
      <c r="W24" s="260"/>
      <c r="X24" s="104"/>
      <c r="Y24" s="104"/>
      <c r="Z24" s="104"/>
      <c r="AA24" s="104"/>
      <c r="AB24" s="104"/>
      <c r="AC24" s="104"/>
      <c r="AD24" s="260"/>
    </row>
    <row r="25" spans="2:38">
      <c r="B25" s="132"/>
      <c r="C25" s="104"/>
      <c r="D25" s="104"/>
      <c r="E25" s="104"/>
      <c r="F25" s="104"/>
      <c r="G25" s="104"/>
      <c r="H25" s="104"/>
      <c r="I25" s="260"/>
      <c r="J25" s="104"/>
      <c r="K25" s="104"/>
      <c r="L25" s="104"/>
      <c r="M25" s="104"/>
      <c r="N25" s="104"/>
      <c r="O25" s="104"/>
      <c r="P25" s="260"/>
      <c r="Q25" s="104"/>
      <c r="R25" s="104"/>
      <c r="S25" s="104"/>
      <c r="T25" s="104"/>
      <c r="U25" s="104"/>
      <c r="V25" s="104"/>
      <c r="W25" s="260"/>
      <c r="X25" s="104"/>
      <c r="Y25" s="104"/>
      <c r="Z25" s="104"/>
      <c r="AA25" s="104"/>
      <c r="AB25" s="104"/>
      <c r="AC25" s="104"/>
      <c r="AD25" s="260"/>
    </row>
    <row r="26" spans="2:38" ht="18" customHeight="1">
      <c r="B26" s="619" t="s">
        <v>1830</v>
      </c>
    </row>
    <row r="27" spans="2:38" s="628" customFormat="1" ht="18" customHeight="1">
      <c r="B27" s="1093"/>
      <c r="C27" s="1094">
        <v>2019</v>
      </c>
      <c r="D27" s="1094"/>
      <c r="E27" s="1094"/>
      <c r="F27" s="1094"/>
      <c r="G27" s="981">
        <v>2020</v>
      </c>
      <c r="H27" s="981"/>
      <c r="I27" s="981"/>
      <c r="J27" s="981"/>
      <c r="K27" s="981"/>
      <c r="L27" s="981"/>
      <c r="M27" s="981"/>
      <c r="N27" s="1069" t="s">
        <v>1388</v>
      </c>
    </row>
    <row r="28" spans="2:38" s="628" customFormat="1" ht="18" customHeight="1">
      <c r="B28" s="1049" t="s">
        <v>293</v>
      </c>
      <c r="C28" s="761" t="s">
        <v>1199</v>
      </c>
      <c r="D28" s="761" t="s">
        <v>1195</v>
      </c>
      <c r="E28" s="761" t="s">
        <v>1204</v>
      </c>
      <c r="F28" s="761" t="s">
        <v>1202</v>
      </c>
      <c r="G28" s="761" t="s">
        <v>1199</v>
      </c>
      <c r="H28" s="761" t="s">
        <v>1197</v>
      </c>
      <c r="I28" s="761" t="s">
        <v>1196</v>
      </c>
      <c r="J28" s="761" t="s">
        <v>1195</v>
      </c>
      <c r="K28" s="761" t="s">
        <v>1194</v>
      </c>
      <c r="L28" s="761" t="s">
        <v>1205</v>
      </c>
      <c r="M28" s="761" t="s">
        <v>1204</v>
      </c>
      <c r="N28" s="1069"/>
    </row>
    <row r="29" spans="2:38" s="81" customFormat="1" ht="15" customHeight="1">
      <c r="B29" s="451" t="s">
        <v>779</v>
      </c>
      <c r="C29" s="796">
        <v>126326</v>
      </c>
      <c r="D29" s="796">
        <v>129083</v>
      </c>
      <c r="E29" s="796">
        <v>127098</v>
      </c>
      <c r="F29" s="796">
        <v>122300</v>
      </c>
      <c r="G29" s="796">
        <v>114618</v>
      </c>
      <c r="H29" s="796">
        <v>123400</v>
      </c>
      <c r="I29" s="796">
        <v>125492</v>
      </c>
      <c r="J29" s="796">
        <v>127633</v>
      </c>
      <c r="K29" s="796">
        <v>127476</v>
      </c>
      <c r="L29" s="796">
        <v>128588</v>
      </c>
      <c r="M29" s="796">
        <v>128480</v>
      </c>
      <c r="N29" s="474">
        <v>1.0873499189601787E-2</v>
      </c>
    </row>
    <row r="30" spans="2:38" s="81" customFormat="1" ht="15" customHeight="1">
      <c r="B30" s="451" t="s">
        <v>222</v>
      </c>
      <c r="C30" s="796">
        <v>3250897</v>
      </c>
      <c r="D30" s="796">
        <v>3265011</v>
      </c>
      <c r="E30" s="796">
        <v>3245722</v>
      </c>
      <c r="F30" s="796">
        <v>3314130</v>
      </c>
      <c r="G30" s="796">
        <v>3177701</v>
      </c>
      <c r="H30" s="796">
        <v>3160493</v>
      </c>
      <c r="I30" s="796">
        <v>3139719</v>
      </c>
      <c r="J30" s="796">
        <v>3147739</v>
      </c>
      <c r="K30" s="796">
        <v>3144260</v>
      </c>
      <c r="L30" s="796">
        <v>3197532</v>
      </c>
      <c r="M30" s="796">
        <v>3194573</v>
      </c>
      <c r="N30" s="474">
        <v>-1.5758897404029026E-2</v>
      </c>
    </row>
  </sheetData>
  <mergeCells count="24">
    <mergeCell ref="N27:N28"/>
    <mergeCell ref="S13:U13"/>
    <mergeCell ref="V13:X13"/>
    <mergeCell ref="Y13:AA13"/>
    <mergeCell ref="AB13:AD13"/>
    <mergeCell ref="AE13:AG13"/>
    <mergeCell ref="D12:F12"/>
    <mergeCell ref="G12:L12"/>
    <mergeCell ref="M12:R12"/>
    <mergeCell ref="S12:X12"/>
    <mergeCell ref="Y12:AJ12"/>
    <mergeCell ref="D13:F13"/>
    <mergeCell ref="G13:I13"/>
    <mergeCell ref="J13:L13"/>
    <mergeCell ref="M13:O13"/>
    <mergeCell ref="P13:R13"/>
    <mergeCell ref="AH13:AJ13"/>
    <mergeCell ref="B12:B14"/>
    <mergeCell ref="C12:C14"/>
    <mergeCell ref="B27:B28"/>
    <mergeCell ref="F2:G2"/>
    <mergeCell ref="F3:G3"/>
    <mergeCell ref="C27:F27"/>
    <mergeCell ref="G27:M27"/>
  </mergeCells>
  <hyperlinks>
    <hyperlink ref="F3" r:id="rId1" location="'Índice Digitalizacion Acelerada'!A1"/>
    <hyperlink ref="F2" r:id="rId2" location="'Índice ámbitos y subámbitos'!A1"/>
    <hyperlink ref="F2:G2" location="'Índice sectores estratégicos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B1:AL27"/>
  <sheetViews>
    <sheetView showGridLines="0" zoomScaleNormal="100" workbookViewId="0">
      <selection activeCell="B2" sqref="B2"/>
    </sheetView>
  </sheetViews>
  <sheetFormatPr baseColWidth="10" defaultColWidth="11.54296875" defaultRowHeight="12.5"/>
  <cols>
    <col min="1" max="1" width="1.81640625" style="57" customWidth="1"/>
    <col min="2" max="2" width="70.81640625" style="57" customWidth="1"/>
    <col min="3" max="4" width="20.81640625" style="57" customWidth="1"/>
    <col min="5" max="5" width="21.453125" style="57" customWidth="1"/>
    <col min="6" max="6" width="22.54296875" style="57" customWidth="1"/>
    <col min="7" max="7" width="22" style="57" customWidth="1"/>
    <col min="8" max="38" width="22.81640625" style="57" customWidth="1"/>
    <col min="39" max="16384" width="11.54296875" style="57"/>
  </cols>
  <sheetData>
    <row r="1" spans="2:38" ht="15" customHeight="1"/>
    <row r="2" spans="2:38" ht="15" customHeight="1">
      <c r="F2" s="893" t="s">
        <v>245</v>
      </c>
      <c r="G2" s="893"/>
    </row>
    <row r="3" spans="2:38" ht="15" customHeight="1">
      <c r="F3" s="893" t="s">
        <v>248</v>
      </c>
      <c r="G3" s="893"/>
    </row>
    <row r="4" spans="2:38" s="405" customFormat="1" ht="13.4" customHeight="1">
      <c r="B4" s="403"/>
      <c r="C4" s="403"/>
      <c r="D4" s="404"/>
      <c r="E4" s="403"/>
    </row>
    <row r="5" spans="2:38" s="411" customFormat="1" ht="15.5">
      <c r="B5" s="414" t="s">
        <v>246</v>
      </c>
      <c r="C5" s="411" t="s">
        <v>1376</v>
      </c>
      <c r="H5" s="413"/>
      <c r="I5" s="413"/>
    </row>
    <row r="6" spans="2:38" s="415" customFormat="1" ht="15.5">
      <c r="B6" s="416" t="s">
        <v>247</v>
      </c>
      <c r="C6" s="415" t="s">
        <v>1589</v>
      </c>
    </row>
    <row r="7" spans="2:38" s="415" customFormat="1" ht="15.5">
      <c r="B7" s="416" t="s">
        <v>84</v>
      </c>
      <c r="C7" s="417" t="s">
        <v>1372</v>
      </c>
    </row>
    <row r="8" spans="2:38" s="415" customFormat="1" ht="15.5">
      <c r="B8" s="416" t="s">
        <v>220</v>
      </c>
      <c r="C8" s="415" t="s">
        <v>62</v>
      </c>
    </row>
    <row r="9" spans="2:38" s="415" customFormat="1" ht="15.5">
      <c r="B9" s="416" t="s">
        <v>127</v>
      </c>
      <c r="C9" s="417" t="s">
        <v>6</v>
      </c>
    </row>
    <row r="10" spans="2:38" s="415" customFormat="1" ht="15.5">
      <c r="B10" s="416" t="s">
        <v>244</v>
      </c>
      <c r="C10" s="415" t="s">
        <v>1390</v>
      </c>
    </row>
    <row r="12" spans="2:38" s="421" customFormat="1" ht="18" customHeight="1">
      <c r="B12" s="489"/>
      <c r="C12" s="489" t="s">
        <v>1378</v>
      </c>
      <c r="D12" s="758" t="s">
        <v>1536</v>
      </c>
      <c r="E12" s="758" t="s">
        <v>585</v>
      </c>
      <c r="F12" s="489" t="s">
        <v>586</v>
      </c>
      <c r="G12" s="489" t="s">
        <v>587</v>
      </c>
      <c r="H12" s="489" t="s">
        <v>588</v>
      </c>
      <c r="I12" s="489" t="s">
        <v>589</v>
      </c>
      <c r="O12" s="447"/>
      <c r="P12" s="447"/>
      <c r="Q12" s="447"/>
      <c r="R12" s="447"/>
      <c r="S12" s="447"/>
      <c r="T12" s="447"/>
      <c r="U12" s="447"/>
      <c r="V12" s="447"/>
      <c r="W12" s="447"/>
      <c r="X12" s="447"/>
      <c r="Y12" s="447"/>
      <c r="Z12" s="447"/>
      <c r="AA12" s="447"/>
      <c r="AB12" s="447"/>
      <c r="AC12" s="447"/>
      <c r="AD12" s="447"/>
      <c r="AE12" s="598"/>
      <c r="AF12" s="598"/>
      <c r="AG12" s="598"/>
      <c r="AH12" s="598"/>
      <c r="AI12" s="598"/>
      <c r="AJ12" s="598"/>
      <c r="AK12" s="598"/>
      <c r="AL12" s="598"/>
    </row>
    <row r="13" spans="2:38" ht="15" customHeight="1">
      <c r="B13" s="261" t="s">
        <v>1458</v>
      </c>
      <c r="C13" s="804" t="s">
        <v>185</v>
      </c>
      <c r="D13" s="262">
        <v>11913.550000000001</v>
      </c>
      <c r="E13" s="262">
        <v>10958.87</v>
      </c>
      <c r="F13" s="262">
        <v>15493.019999999999</v>
      </c>
      <c r="G13" s="262">
        <v>17051.049999999992</v>
      </c>
      <c r="H13" s="262">
        <v>15129.990000000002</v>
      </c>
      <c r="I13" s="262">
        <v>16903.169999999998</v>
      </c>
      <c r="O13" s="104"/>
      <c r="P13" s="260"/>
      <c r="Q13" s="104"/>
      <c r="R13" s="104"/>
      <c r="S13" s="104"/>
      <c r="T13" s="104"/>
      <c r="U13" s="104"/>
      <c r="V13" s="104"/>
      <c r="W13" s="260"/>
      <c r="X13" s="104"/>
      <c r="Y13" s="104"/>
      <c r="Z13" s="104"/>
      <c r="AA13" s="104"/>
      <c r="AB13" s="104"/>
      <c r="AC13" s="104"/>
      <c r="AD13" s="260"/>
    </row>
    <row r="14" spans="2:38" ht="15" customHeight="1">
      <c r="B14" s="261" t="s">
        <v>188</v>
      </c>
      <c r="C14" s="804" t="s">
        <v>187</v>
      </c>
      <c r="D14" s="262">
        <v>7059.9299999999994</v>
      </c>
      <c r="E14" s="262">
        <v>5850.37</v>
      </c>
      <c r="F14" s="262">
        <v>7023.74</v>
      </c>
      <c r="G14" s="262">
        <v>6755.14</v>
      </c>
      <c r="H14" s="262">
        <v>7687.9999999999991</v>
      </c>
      <c r="I14" s="262">
        <v>9228.7900000000009</v>
      </c>
      <c r="O14" s="104"/>
      <c r="P14" s="260"/>
      <c r="Q14" s="104"/>
      <c r="R14" s="104"/>
      <c r="S14" s="104"/>
      <c r="T14" s="104"/>
      <c r="U14" s="104"/>
      <c r="V14" s="104"/>
      <c r="W14" s="260"/>
      <c r="X14" s="104"/>
      <c r="Y14" s="104"/>
      <c r="Z14" s="104"/>
      <c r="AA14" s="104"/>
      <c r="AB14" s="104"/>
      <c r="AC14" s="104"/>
      <c r="AD14" s="260"/>
    </row>
    <row r="15" spans="2:38" ht="15" customHeight="1">
      <c r="B15" s="261" t="s">
        <v>1459</v>
      </c>
      <c r="C15" s="804" t="s">
        <v>1460</v>
      </c>
      <c r="D15" s="262">
        <v>0</v>
      </c>
      <c r="E15" s="262">
        <v>0</v>
      </c>
      <c r="F15" s="262">
        <v>0</v>
      </c>
      <c r="G15" s="262">
        <v>0</v>
      </c>
      <c r="H15" s="262">
        <v>0</v>
      </c>
      <c r="I15" s="262">
        <v>0</v>
      </c>
      <c r="O15" s="104"/>
      <c r="P15" s="260"/>
      <c r="Q15" s="104"/>
      <c r="R15" s="104"/>
      <c r="S15" s="104"/>
      <c r="T15" s="104"/>
      <c r="U15" s="104"/>
      <c r="V15" s="104"/>
      <c r="W15" s="260"/>
      <c r="X15" s="104"/>
      <c r="Y15" s="104"/>
      <c r="Z15" s="104"/>
      <c r="AA15" s="104"/>
      <c r="AB15" s="104"/>
      <c r="AC15" s="104"/>
      <c r="AD15" s="260"/>
    </row>
    <row r="16" spans="2:38" ht="15" customHeight="1">
      <c r="B16" s="261" t="s">
        <v>1461</v>
      </c>
      <c r="C16" s="804" t="s">
        <v>189</v>
      </c>
      <c r="D16" s="262">
        <v>69297.179999999993</v>
      </c>
      <c r="E16" s="262">
        <v>60515.87999999999</v>
      </c>
      <c r="F16" s="262">
        <v>75115.719999999987</v>
      </c>
      <c r="G16" s="262">
        <v>68015.789999999979</v>
      </c>
      <c r="H16" s="262">
        <v>69879.600000000006</v>
      </c>
      <c r="I16" s="262">
        <v>65692.01999999999</v>
      </c>
      <c r="O16" s="104"/>
      <c r="P16" s="260"/>
      <c r="Q16" s="104"/>
      <c r="R16" s="104"/>
      <c r="S16" s="104"/>
      <c r="T16" s="104"/>
      <c r="U16" s="104"/>
      <c r="V16" s="104"/>
      <c r="W16" s="260"/>
      <c r="X16" s="104"/>
      <c r="Y16" s="104"/>
      <c r="Z16" s="104"/>
      <c r="AA16" s="104"/>
      <c r="AB16" s="104"/>
      <c r="AC16" s="104"/>
      <c r="AD16" s="260"/>
    </row>
    <row r="17" spans="2:30" ht="15" customHeight="1">
      <c r="B17" s="261" t="s">
        <v>192</v>
      </c>
      <c r="C17" s="804" t="s">
        <v>191</v>
      </c>
      <c r="D17" s="262">
        <v>12966.6</v>
      </c>
      <c r="E17" s="262">
        <v>16510.269999999997</v>
      </c>
      <c r="F17" s="262">
        <v>22034.400000000005</v>
      </c>
      <c r="G17" s="262">
        <v>25910.650000000005</v>
      </c>
      <c r="H17" s="262">
        <v>25556.27</v>
      </c>
      <c r="I17" s="262">
        <v>28348.210000000003</v>
      </c>
      <c r="O17" s="104"/>
      <c r="P17" s="260"/>
      <c r="Q17" s="104"/>
      <c r="R17" s="104"/>
      <c r="S17" s="104"/>
      <c r="T17" s="104"/>
      <c r="U17" s="104"/>
      <c r="V17" s="104"/>
      <c r="W17" s="260"/>
      <c r="X17" s="104"/>
      <c r="Y17" s="104"/>
      <c r="Z17" s="104"/>
      <c r="AA17" s="104"/>
      <c r="AB17" s="104"/>
      <c r="AC17" s="104"/>
      <c r="AD17" s="260"/>
    </row>
    <row r="18" spans="2:30" ht="15" customHeight="1">
      <c r="B18" s="261" t="s">
        <v>1462</v>
      </c>
      <c r="C18" s="804" t="s">
        <v>195</v>
      </c>
      <c r="D18" s="262">
        <v>25653.760000000002</v>
      </c>
      <c r="E18" s="262">
        <v>24186.01</v>
      </c>
      <c r="F18" s="262">
        <v>31501.689999999995</v>
      </c>
      <c r="G18" s="262">
        <v>26612.370000000003</v>
      </c>
      <c r="H18" s="262">
        <v>21451.05</v>
      </c>
      <c r="I18" s="262">
        <v>24866.269999999997</v>
      </c>
      <c r="O18" s="104"/>
      <c r="P18" s="260"/>
      <c r="Q18" s="104"/>
      <c r="R18" s="104"/>
      <c r="S18" s="104"/>
      <c r="T18" s="104"/>
      <c r="U18" s="104"/>
      <c r="V18" s="104"/>
      <c r="W18" s="260"/>
      <c r="X18" s="104"/>
      <c r="Y18" s="104"/>
      <c r="Z18" s="104"/>
      <c r="AA18" s="104"/>
      <c r="AB18" s="104"/>
      <c r="AC18" s="104"/>
      <c r="AD18" s="260"/>
    </row>
    <row r="19" spans="2:30" ht="15" customHeight="1">
      <c r="B19" s="261" t="s">
        <v>1463</v>
      </c>
      <c r="C19" s="804" t="s">
        <v>193</v>
      </c>
      <c r="D19" s="262">
        <v>3961.64</v>
      </c>
      <c r="E19" s="262">
        <v>6118.65</v>
      </c>
      <c r="F19" s="262">
        <v>792.99</v>
      </c>
      <c r="G19" s="262">
        <v>791.48</v>
      </c>
      <c r="H19" s="262">
        <v>1375.58</v>
      </c>
      <c r="I19" s="262">
        <v>2952.5</v>
      </c>
      <c r="O19" s="104"/>
      <c r="P19" s="260"/>
      <c r="Q19" s="104"/>
      <c r="R19" s="104"/>
      <c r="S19" s="104"/>
      <c r="T19" s="104"/>
      <c r="U19" s="104"/>
      <c r="V19" s="104"/>
      <c r="W19" s="260"/>
      <c r="X19" s="104"/>
      <c r="Y19" s="104"/>
      <c r="Z19" s="104"/>
      <c r="AA19" s="104"/>
      <c r="AB19" s="104"/>
      <c r="AC19" s="104"/>
      <c r="AD19" s="260"/>
    </row>
    <row r="20" spans="2:30" ht="15" customHeight="1">
      <c r="B20" s="111" t="s">
        <v>1383</v>
      </c>
      <c r="C20" s="804"/>
      <c r="D20" s="266">
        <v>130852.65999999999</v>
      </c>
      <c r="E20" s="266">
        <v>124140.04999999997</v>
      </c>
      <c r="F20" s="266">
        <v>151961.55999999997</v>
      </c>
      <c r="G20" s="266">
        <v>145136.47999999998</v>
      </c>
      <c r="H20" s="266">
        <v>141080.49</v>
      </c>
      <c r="I20" s="266">
        <v>147990.96</v>
      </c>
      <c r="O20" s="104"/>
      <c r="P20" s="260"/>
      <c r="Q20" s="104"/>
      <c r="R20" s="104"/>
      <c r="S20" s="104"/>
      <c r="T20" s="104"/>
      <c r="U20" s="104"/>
      <c r="V20" s="104"/>
      <c r="W20" s="260"/>
      <c r="X20" s="104"/>
      <c r="Y20" s="104"/>
      <c r="Z20" s="104"/>
      <c r="AA20" s="104"/>
      <c r="AB20" s="104"/>
      <c r="AC20" s="104"/>
      <c r="AD20" s="260"/>
    </row>
    <row r="21" spans="2:30">
      <c r="B21" s="114"/>
      <c r="C21" s="104"/>
      <c r="D21" s="104"/>
      <c r="E21" s="104"/>
      <c r="G21" s="104"/>
      <c r="H21" s="104"/>
      <c r="I21" s="260"/>
      <c r="J21" s="104"/>
      <c r="K21" s="104"/>
      <c r="M21" s="104"/>
      <c r="N21" s="104"/>
      <c r="O21" s="104"/>
      <c r="P21" s="260"/>
      <c r="Q21" s="104"/>
      <c r="R21" s="104"/>
      <c r="S21" s="104"/>
      <c r="T21" s="104"/>
      <c r="U21" s="104"/>
      <c r="V21" s="104"/>
      <c r="W21" s="260"/>
      <c r="X21" s="104"/>
      <c r="Y21" s="104"/>
      <c r="Z21" s="104"/>
      <c r="AA21" s="104"/>
      <c r="AB21" s="104"/>
      <c r="AC21" s="104"/>
      <c r="AD21" s="260"/>
    </row>
    <row r="24" spans="2:30" ht="18" customHeight="1">
      <c r="B24" s="619" t="s">
        <v>1757</v>
      </c>
    </row>
    <row r="25" spans="2:30" s="421" customFormat="1" ht="18" customHeight="1">
      <c r="B25" s="759" t="s">
        <v>293</v>
      </c>
      <c r="C25" s="489" t="s">
        <v>589</v>
      </c>
      <c r="D25" s="489" t="s">
        <v>588</v>
      </c>
      <c r="E25" s="489" t="s">
        <v>587</v>
      </c>
      <c r="F25" s="489" t="s">
        <v>586</v>
      </c>
      <c r="G25" s="758" t="s">
        <v>585</v>
      </c>
      <c r="H25" s="758" t="s">
        <v>1536</v>
      </c>
      <c r="I25" s="758" t="s">
        <v>1399</v>
      </c>
      <c r="J25" s="758" t="s">
        <v>1537</v>
      </c>
    </row>
    <row r="26" spans="2:30" ht="15" customHeight="1">
      <c r="B26" s="103" t="s">
        <v>1541</v>
      </c>
      <c r="C26" s="262">
        <v>147990.96</v>
      </c>
      <c r="D26" s="262">
        <v>141080.49</v>
      </c>
      <c r="E26" s="262">
        <v>145136.47999999998</v>
      </c>
      <c r="F26" s="262">
        <v>151961.55999999997</v>
      </c>
      <c r="G26" s="262">
        <v>124140.04999999997</v>
      </c>
      <c r="H26" s="137">
        <v>130852.65999999999</v>
      </c>
      <c r="I26" s="13">
        <v>-0.16116464140782671</v>
      </c>
      <c r="J26" s="13">
        <v>-7.2496416761807403E-2</v>
      </c>
    </row>
    <row r="27" spans="2:30" ht="15" customHeight="1">
      <c r="B27" s="103" t="s">
        <v>1540</v>
      </c>
      <c r="C27" s="262">
        <v>3093092.0999999819</v>
      </c>
      <c r="D27" s="262">
        <v>3096153.4899999979</v>
      </c>
      <c r="E27" s="262">
        <v>3174527.2700000023</v>
      </c>
      <c r="F27" s="262">
        <v>3147004.6800000044</v>
      </c>
      <c r="G27" s="262">
        <v>2962616.7999999993</v>
      </c>
      <c r="H27" s="262">
        <v>3005326.7100000009</v>
      </c>
      <c r="I27" s="13">
        <v>-4.218280470859026E-2</v>
      </c>
      <c r="J27" s="13">
        <v>-2.9335360890004547E-2</v>
      </c>
    </row>
  </sheetData>
  <mergeCells count="2">
    <mergeCell ref="F2:G2"/>
    <mergeCell ref="F3:G3"/>
  </mergeCells>
  <phoneticPr fontId="1" type="noConversion"/>
  <hyperlinks>
    <hyperlink ref="F3" r:id="rId1" location="'Índice Digitalizacion Acelerada'!A1"/>
    <hyperlink ref="F2" r:id="rId2" location="'Índice ámbitos y subámbitos'!A1"/>
    <hyperlink ref="F2:G2" location="'Índice sectores estratégicos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ignoredErrors>
    <ignoredError sqref="C13:C20" numberStoredAsText="1"/>
  </ignoredErrors>
  <drawing r:id="rId4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B1:AL71"/>
  <sheetViews>
    <sheetView showGridLines="0" zoomScaleNormal="100" workbookViewId="0">
      <selection activeCell="B1" sqref="B1"/>
    </sheetView>
  </sheetViews>
  <sheetFormatPr baseColWidth="10" defaultColWidth="11.54296875" defaultRowHeight="12.5"/>
  <cols>
    <col min="1" max="1" width="1.81640625" style="57" customWidth="1"/>
    <col min="2" max="2" width="40.453125" style="57" customWidth="1"/>
    <col min="3" max="4" width="20.81640625" style="57" customWidth="1"/>
    <col min="5" max="5" width="21.453125" style="57" customWidth="1"/>
    <col min="6" max="6" width="22.54296875" style="57" customWidth="1"/>
    <col min="7" max="7" width="22" style="57" customWidth="1"/>
    <col min="8" max="38" width="22.81640625" style="57" customWidth="1"/>
    <col min="39" max="16384" width="11.54296875" style="57"/>
  </cols>
  <sheetData>
    <row r="1" spans="2:38" ht="15" customHeight="1"/>
    <row r="2" spans="2:38" ht="15" customHeight="1">
      <c r="F2" s="893" t="s">
        <v>245</v>
      </c>
      <c r="G2" s="893"/>
    </row>
    <row r="3" spans="2:38" ht="15" customHeight="1">
      <c r="F3" s="893" t="s">
        <v>248</v>
      </c>
      <c r="G3" s="893"/>
    </row>
    <row r="4" spans="2:38" s="405" customFormat="1" ht="13.4" customHeight="1">
      <c r="B4" s="403"/>
      <c r="C4" s="403"/>
      <c r="D4" s="404"/>
      <c r="E4" s="403"/>
    </row>
    <row r="5" spans="2:38" s="411" customFormat="1" ht="15.5">
      <c r="B5" s="414" t="s">
        <v>246</v>
      </c>
      <c r="C5" s="411" t="s">
        <v>1376</v>
      </c>
      <c r="H5" s="413"/>
      <c r="I5" s="413"/>
    </row>
    <row r="6" spans="2:38" s="415" customFormat="1" ht="15.5">
      <c r="B6" s="416" t="s">
        <v>247</v>
      </c>
      <c r="C6" s="415" t="s">
        <v>1589</v>
      </c>
    </row>
    <row r="7" spans="2:38" s="415" customFormat="1" ht="15.5">
      <c r="B7" s="416" t="s">
        <v>84</v>
      </c>
      <c r="C7" s="417" t="s">
        <v>1373</v>
      </c>
    </row>
    <row r="8" spans="2:38" s="415" customFormat="1" ht="15.5">
      <c r="B8" s="416" t="s">
        <v>220</v>
      </c>
      <c r="C8" s="415" t="s">
        <v>1074</v>
      </c>
    </row>
    <row r="9" spans="2:38" s="415" customFormat="1" ht="15.5">
      <c r="B9" s="416" t="s">
        <v>127</v>
      </c>
      <c r="C9" s="417" t="s">
        <v>1075</v>
      </c>
    </row>
    <row r="10" spans="2:38" s="415" customFormat="1" ht="15.5">
      <c r="B10" s="416" t="s">
        <v>244</v>
      </c>
      <c r="C10" s="415" t="s">
        <v>1287</v>
      </c>
    </row>
    <row r="12" spans="2:38" s="628" customFormat="1" ht="17.5" customHeight="1">
      <c r="B12" s="761" t="s">
        <v>1313</v>
      </c>
      <c r="C12" s="761" t="s">
        <v>1400</v>
      </c>
      <c r="D12" s="761" t="s">
        <v>1401</v>
      </c>
      <c r="E12" s="761" t="s">
        <v>1402</v>
      </c>
      <c r="F12" s="761" t="s">
        <v>1403</v>
      </c>
      <c r="G12" s="761" t="s">
        <v>1404</v>
      </c>
      <c r="H12" s="761" t="s">
        <v>1405</v>
      </c>
      <c r="I12" s="761" t="s">
        <v>1406</v>
      </c>
      <c r="J12" s="761" t="s">
        <v>1407</v>
      </c>
      <c r="K12" s="761" t="s">
        <v>1408</v>
      </c>
      <c r="L12" s="761" t="s">
        <v>1409</v>
      </c>
      <c r="M12" s="761" t="s">
        <v>1410</v>
      </c>
      <c r="N12" s="761" t="s">
        <v>1411</v>
      </c>
      <c r="O12" s="761" t="s">
        <v>1412</v>
      </c>
      <c r="P12" s="761" t="s">
        <v>1413</v>
      </c>
      <c r="Q12" s="761" t="s">
        <v>1414</v>
      </c>
      <c r="R12" s="761" t="s">
        <v>1415</v>
      </c>
      <c r="S12" s="761" t="s">
        <v>1416</v>
      </c>
      <c r="T12" s="761" t="s">
        <v>1417</v>
      </c>
      <c r="U12" s="761" t="s">
        <v>1418</v>
      </c>
      <c r="V12" s="761" t="s">
        <v>1419</v>
      </c>
      <c r="W12" s="662"/>
      <c r="X12" s="662"/>
      <c r="Y12" s="662"/>
      <c r="Z12" s="662"/>
      <c r="AA12" s="662"/>
      <c r="AB12" s="662"/>
      <c r="AC12" s="662"/>
      <c r="AD12" s="662"/>
      <c r="AE12" s="755"/>
      <c r="AF12" s="755"/>
      <c r="AG12" s="755"/>
      <c r="AH12" s="755"/>
      <c r="AI12" s="755"/>
      <c r="AJ12" s="755"/>
      <c r="AK12" s="755"/>
      <c r="AL12" s="755"/>
    </row>
    <row r="13" spans="2:38" ht="15" customHeight="1">
      <c r="B13" s="261" t="s">
        <v>1420</v>
      </c>
      <c r="C13" s="267">
        <v>2122331.9734699996</v>
      </c>
      <c r="D13" s="267">
        <v>2907472.2226800006</v>
      </c>
      <c r="E13" s="267">
        <v>2684563.7858000007</v>
      </c>
      <c r="F13" s="267">
        <v>1954397.2505400006</v>
      </c>
      <c r="G13" s="267">
        <v>1598829.3899899998</v>
      </c>
      <c r="H13" s="267">
        <v>2268912.7146999994</v>
      </c>
      <c r="I13" s="267">
        <v>2578699.1434800019</v>
      </c>
      <c r="J13" s="267">
        <v>2303493.5645999992</v>
      </c>
      <c r="K13" s="267">
        <v>2459156.9177699988</v>
      </c>
      <c r="L13" s="267">
        <v>2770875.1374800005</v>
      </c>
      <c r="M13" s="267">
        <v>2918989.8487800006</v>
      </c>
      <c r="N13" s="267">
        <v>2471869.03553</v>
      </c>
      <c r="O13" s="267">
        <v>2178217.1629700004</v>
      </c>
      <c r="P13" s="267">
        <v>3001113.1493199994</v>
      </c>
      <c r="Q13" s="267">
        <v>2838497.8594300007</v>
      </c>
      <c r="R13" s="267">
        <v>2747155.3741699993</v>
      </c>
      <c r="S13" s="267">
        <v>2309499.9905799995</v>
      </c>
      <c r="T13" s="267">
        <v>2816339.0040499996</v>
      </c>
      <c r="U13" s="267">
        <v>2378454.4522100003</v>
      </c>
      <c r="V13" s="267">
        <v>2288741.5644000005</v>
      </c>
      <c r="W13" s="260"/>
      <c r="X13" s="104"/>
      <c r="Y13" s="104"/>
      <c r="Z13" s="104"/>
      <c r="AA13" s="104"/>
      <c r="AB13" s="104"/>
      <c r="AC13" s="104"/>
      <c r="AD13" s="260"/>
    </row>
    <row r="14" spans="2:38" ht="25">
      <c r="B14" s="261" t="s">
        <v>1464</v>
      </c>
      <c r="C14" s="267">
        <v>62970.175210000001</v>
      </c>
      <c r="D14" s="267">
        <v>63149.053030000003</v>
      </c>
      <c r="E14" s="267">
        <v>45473.890610000002</v>
      </c>
      <c r="F14" s="267">
        <v>28439.077099999999</v>
      </c>
      <c r="G14" s="267">
        <v>28132.568579999999</v>
      </c>
      <c r="H14" s="267">
        <v>34954.190650000004</v>
      </c>
      <c r="I14" s="267">
        <v>32702.203120000002</v>
      </c>
      <c r="J14" s="267">
        <v>50329.559239999995</v>
      </c>
      <c r="K14" s="267">
        <v>54865.171600000001</v>
      </c>
      <c r="L14" s="267">
        <v>97839.958030000023</v>
      </c>
      <c r="M14" s="267">
        <v>58970.299449999991</v>
      </c>
      <c r="N14" s="267">
        <v>58801.090909999999</v>
      </c>
      <c r="O14" s="267">
        <v>49796.834939999993</v>
      </c>
      <c r="P14" s="267">
        <v>43058.476409999996</v>
      </c>
      <c r="Q14" s="267">
        <v>37566.382290000001</v>
      </c>
      <c r="R14" s="267">
        <v>53583.650859999994</v>
      </c>
      <c r="S14" s="267">
        <v>47216.210859999999</v>
      </c>
      <c r="T14" s="267">
        <v>62842.236859999997</v>
      </c>
      <c r="U14" s="267">
        <v>63427.025750000001</v>
      </c>
      <c r="V14" s="267">
        <v>125348.70239999999</v>
      </c>
      <c r="W14" s="260"/>
      <c r="X14" s="104"/>
      <c r="Y14" s="104"/>
      <c r="Z14" s="104"/>
      <c r="AA14" s="104"/>
      <c r="AB14" s="104"/>
      <c r="AC14" s="104"/>
      <c r="AD14" s="260"/>
    </row>
    <row r="15" spans="2:38" ht="15" customHeight="1">
      <c r="B15" s="261" t="s">
        <v>1465</v>
      </c>
      <c r="C15" s="267">
        <v>8198.7913400000034</v>
      </c>
      <c r="D15" s="267">
        <v>7954.3644599999989</v>
      </c>
      <c r="E15" s="267">
        <v>11771.634700000001</v>
      </c>
      <c r="F15" s="267">
        <v>7856.5360499999988</v>
      </c>
      <c r="G15" s="267">
        <v>8006.1596599999984</v>
      </c>
      <c r="H15" s="267">
        <v>12447.747830000002</v>
      </c>
      <c r="I15" s="267">
        <v>8519.9981899999984</v>
      </c>
      <c r="J15" s="267">
        <v>23709.675609999995</v>
      </c>
      <c r="K15" s="267">
        <v>9697.0048900000002</v>
      </c>
      <c r="L15" s="267">
        <v>11704.640109999998</v>
      </c>
      <c r="M15" s="267">
        <v>15951.98431</v>
      </c>
      <c r="N15" s="267">
        <v>14791.310989999994</v>
      </c>
      <c r="O15" s="267">
        <v>8539.2505600000004</v>
      </c>
      <c r="P15" s="267">
        <v>6873.2882100000024</v>
      </c>
      <c r="Q15" s="267">
        <v>6846.6187000000009</v>
      </c>
      <c r="R15" s="267">
        <v>8866.6143499999998</v>
      </c>
      <c r="S15" s="267">
        <v>19520.081190000001</v>
      </c>
      <c r="T15" s="267">
        <v>13177.734339999999</v>
      </c>
      <c r="U15" s="267">
        <v>12993.690850000003</v>
      </c>
      <c r="V15" s="267">
        <v>10655.392779999998</v>
      </c>
      <c r="W15" s="260"/>
      <c r="X15" s="104"/>
      <c r="Y15" s="104"/>
      <c r="Z15" s="104"/>
      <c r="AA15" s="104"/>
      <c r="AB15" s="104"/>
      <c r="AC15" s="104"/>
      <c r="AD15" s="260"/>
    </row>
    <row r="16" spans="2:38" ht="15" customHeight="1">
      <c r="B16" s="261" t="s">
        <v>1383</v>
      </c>
      <c r="C16" s="267">
        <v>71168.966550000012</v>
      </c>
      <c r="D16" s="267">
        <v>71103.417490000007</v>
      </c>
      <c r="E16" s="267">
        <v>57245.525310000005</v>
      </c>
      <c r="F16" s="267">
        <v>36295.613149999997</v>
      </c>
      <c r="G16" s="267">
        <v>36138.728239999997</v>
      </c>
      <c r="H16" s="267">
        <v>47401.938480000004</v>
      </c>
      <c r="I16" s="267">
        <v>41222.201310000004</v>
      </c>
      <c r="J16" s="267">
        <v>74039.234849999993</v>
      </c>
      <c r="K16" s="267">
        <v>64562.176489999998</v>
      </c>
      <c r="L16" s="267">
        <v>109544.59814000002</v>
      </c>
      <c r="M16" s="267">
        <v>74922.283759999991</v>
      </c>
      <c r="N16" s="267">
        <v>73592.401899999997</v>
      </c>
      <c r="O16" s="267">
        <v>58336.085499999994</v>
      </c>
      <c r="P16" s="267">
        <v>49931.764620000002</v>
      </c>
      <c r="Q16" s="267">
        <v>44413.00099</v>
      </c>
      <c r="R16" s="267">
        <v>62450.265209999998</v>
      </c>
      <c r="S16" s="267">
        <v>66736.292050000004</v>
      </c>
      <c r="T16" s="267">
        <v>76019.9712</v>
      </c>
      <c r="U16" s="267">
        <v>76420.7166</v>
      </c>
      <c r="V16" s="267">
        <v>136004.09518</v>
      </c>
      <c r="W16" s="260"/>
      <c r="X16" s="104"/>
      <c r="Y16" s="104"/>
      <c r="Z16" s="104"/>
      <c r="AA16" s="104"/>
      <c r="AB16" s="104"/>
      <c r="AC16" s="104"/>
      <c r="AD16" s="260"/>
    </row>
    <row r="17" spans="2:30" ht="15" customHeight="1">
      <c r="B17" s="261" t="s">
        <v>1446</v>
      </c>
      <c r="C17" s="274">
        <v>3.3533380941172551E-2</v>
      </c>
      <c r="D17" s="274">
        <v>2.4455407324393798E-2</v>
      </c>
      <c r="E17" s="274">
        <v>2.1323957960246723E-2</v>
      </c>
      <c r="F17" s="274">
        <v>1.8571256759582273E-2</v>
      </c>
      <c r="G17" s="274">
        <v>2.2603242388624111E-2</v>
      </c>
      <c r="H17" s="274">
        <v>2.0891918042015817E-2</v>
      </c>
      <c r="I17" s="274">
        <v>1.5985657502631302E-2</v>
      </c>
      <c r="J17" s="274">
        <v>3.2142149640803044E-2</v>
      </c>
      <c r="K17" s="274">
        <v>2.6253784792450729E-2</v>
      </c>
      <c r="L17" s="274">
        <v>3.9534296099544355E-2</v>
      </c>
      <c r="M17" s="274">
        <v>2.5667195722285211E-2</v>
      </c>
      <c r="N17" s="274">
        <v>2.9771966411732187E-2</v>
      </c>
      <c r="O17" s="274">
        <v>2.6781574625212624E-2</v>
      </c>
      <c r="P17" s="274">
        <v>1.6637748107335999E-2</v>
      </c>
      <c r="Q17" s="274">
        <v>1.5646656502646995E-2</v>
      </c>
      <c r="R17" s="274">
        <v>2.273270226984091E-2</v>
      </c>
      <c r="S17" s="274">
        <v>2.8896424473784082E-2</v>
      </c>
      <c r="T17" s="274">
        <v>2.6992478920570454E-2</v>
      </c>
      <c r="U17" s="274">
        <v>3.2130409951299163E-2</v>
      </c>
      <c r="V17" s="274">
        <v>5.9423089655670155E-2</v>
      </c>
      <c r="W17" s="260"/>
      <c r="X17" s="104"/>
      <c r="Y17" s="104"/>
      <c r="Z17" s="104"/>
      <c r="AA17" s="104"/>
      <c r="AB17" s="104"/>
      <c r="AC17" s="104"/>
      <c r="AD17" s="260"/>
    </row>
    <row r="18" spans="2:30" s="628" customFormat="1" ht="17.5" customHeight="1">
      <c r="B18" s="761" t="s">
        <v>1310</v>
      </c>
      <c r="C18" s="761" t="s">
        <v>1400</v>
      </c>
      <c r="D18" s="761" t="s">
        <v>1401</v>
      </c>
      <c r="E18" s="761" t="s">
        <v>1402</v>
      </c>
      <c r="F18" s="761" t="s">
        <v>1403</v>
      </c>
      <c r="G18" s="761" t="s">
        <v>1404</v>
      </c>
      <c r="H18" s="761" t="s">
        <v>1405</v>
      </c>
      <c r="I18" s="761" t="s">
        <v>1406</v>
      </c>
      <c r="J18" s="761" t="s">
        <v>1407</v>
      </c>
      <c r="K18" s="761" t="s">
        <v>1408</v>
      </c>
      <c r="L18" s="761" t="s">
        <v>1409</v>
      </c>
      <c r="M18" s="761" t="s">
        <v>1410</v>
      </c>
      <c r="N18" s="761" t="s">
        <v>1411</v>
      </c>
      <c r="O18" s="761" t="s">
        <v>1412</v>
      </c>
      <c r="P18" s="761" t="s">
        <v>1413</v>
      </c>
      <c r="Q18" s="761" t="s">
        <v>1414</v>
      </c>
      <c r="R18" s="761" t="s">
        <v>1415</v>
      </c>
      <c r="S18" s="761" t="s">
        <v>1416</v>
      </c>
      <c r="T18" s="761" t="s">
        <v>1417</v>
      </c>
      <c r="U18" s="761" t="s">
        <v>1418</v>
      </c>
      <c r="V18" s="761" t="s">
        <v>1419</v>
      </c>
      <c r="W18" s="818"/>
      <c r="X18" s="819"/>
      <c r="Y18" s="819"/>
      <c r="Z18" s="819"/>
      <c r="AA18" s="819"/>
      <c r="AB18" s="819"/>
      <c r="AC18" s="819"/>
      <c r="AD18" s="818"/>
    </row>
    <row r="19" spans="2:30" ht="15" customHeight="1">
      <c r="B19" s="261" t="s">
        <v>1420</v>
      </c>
      <c r="C19" s="267">
        <v>4505771.9731000019</v>
      </c>
      <c r="D19" s="267">
        <v>5343849.5845900038</v>
      </c>
      <c r="E19" s="267">
        <v>5139985.1357700014</v>
      </c>
      <c r="F19" s="267">
        <v>4332509.665479999</v>
      </c>
      <c r="G19" s="267">
        <v>3859576.8330299999</v>
      </c>
      <c r="H19" s="267">
        <v>5324700.4533700012</v>
      </c>
      <c r="I19" s="267">
        <v>5261678.9648199994</v>
      </c>
      <c r="J19" s="267">
        <v>5276122.3513300009</v>
      </c>
      <c r="K19" s="267">
        <v>5255851.4643099979</v>
      </c>
      <c r="L19" s="267">
        <v>5554909.7341000019</v>
      </c>
      <c r="M19" s="267">
        <v>6160829.5034599984</v>
      </c>
      <c r="N19" s="267">
        <v>5734670.0822500018</v>
      </c>
      <c r="O19" s="267">
        <v>4839923.8737400016</v>
      </c>
      <c r="P19" s="267">
        <v>5532710.8236199999</v>
      </c>
      <c r="Q19" s="267">
        <v>5094160.727470004</v>
      </c>
      <c r="R19" s="267">
        <v>5482159.0142800035</v>
      </c>
      <c r="S19" s="267">
        <v>5178910.22535</v>
      </c>
      <c r="T19" s="267">
        <v>5489418.7993900022</v>
      </c>
      <c r="U19" s="267">
        <v>4955923.2755499985</v>
      </c>
      <c r="V19" s="267">
        <v>5132067.2287600012</v>
      </c>
      <c r="W19" s="260"/>
      <c r="X19" s="104"/>
      <c r="Y19" s="104"/>
      <c r="Z19" s="104"/>
      <c r="AA19" s="104"/>
      <c r="AB19" s="104"/>
      <c r="AC19" s="104"/>
      <c r="AD19" s="260"/>
    </row>
    <row r="20" spans="2:30" ht="25">
      <c r="B20" s="261" t="s">
        <v>1464</v>
      </c>
      <c r="C20" s="267">
        <v>56602.870169999995</v>
      </c>
      <c r="D20" s="267">
        <v>48023.428239999994</v>
      </c>
      <c r="E20" s="267">
        <v>53970.478340000001</v>
      </c>
      <c r="F20" s="267">
        <v>42682.237220000003</v>
      </c>
      <c r="G20" s="267">
        <v>30314.457109999999</v>
      </c>
      <c r="H20" s="267">
        <v>49482.20104</v>
      </c>
      <c r="I20" s="267">
        <v>68144.521049999996</v>
      </c>
      <c r="J20" s="267">
        <v>109642.82136999999</v>
      </c>
      <c r="K20" s="267">
        <v>68170.334919999994</v>
      </c>
      <c r="L20" s="267">
        <v>68984.389420000007</v>
      </c>
      <c r="M20" s="267">
        <v>95276.261739999987</v>
      </c>
      <c r="N20" s="267">
        <v>63456.788399999998</v>
      </c>
      <c r="O20" s="267">
        <v>62657.220209999999</v>
      </c>
      <c r="P20" s="267">
        <v>70799.35196</v>
      </c>
      <c r="Q20" s="267">
        <v>59787.852780000001</v>
      </c>
      <c r="R20" s="267">
        <v>85015.108949999994</v>
      </c>
      <c r="S20" s="267">
        <v>46972.16474</v>
      </c>
      <c r="T20" s="267">
        <v>120787.58305</v>
      </c>
      <c r="U20" s="267">
        <v>106958.30485</v>
      </c>
      <c r="V20" s="267">
        <v>113897.32643</v>
      </c>
      <c r="W20" s="260"/>
      <c r="X20" s="104"/>
      <c r="Y20" s="104"/>
      <c r="Z20" s="104"/>
      <c r="AA20" s="104"/>
      <c r="AB20" s="104"/>
      <c r="AC20" s="104"/>
      <c r="AD20" s="260"/>
    </row>
    <row r="21" spans="2:30" ht="15" customHeight="1">
      <c r="B21" s="261" t="s">
        <v>1465</v>
      </c>
      <c r="C21" s="267">
        <v>29994.852239999997</v>
      </c>
      <c r="D21" s="267">
        <v>59523.957090000011</v>
      </c>
      <c r="E21" s="267">
        <v>59128.060099999995</v>
      </c>
      <c r="F21" s="267">
        <v>25913.944810000001</v>
      </c>
      <c r="G21" s="267">
        <v>27552.954170000001</v>
      </c>
      <c r="H21" s="267">
        <v>41070.020580000004</v>
      </c>
      <c r="I21" s="267">
        <v>83245.294909999997</v>
      </c>
      <c r="J21" s="267">
        <v>82080.512019999995</v>
      </c>
      <c r="K21" s="267">
        <v>72151.794509999992</v>
      </c>
      <c r="L21" s="267">
        <v>7425.6279399999994</v>
      </c>
      <c r="M21" s="267">
        <v>83879.188009999998</v>
      </c>
      <c r="N21" s="267">
        <v>114467.04277999999</v>
      </c>
      <c r="O21" s="267">
        <v>102456.32005000001</v>
      </c>
      <c r="P21" s="267">
        <v>90217.610010000004</v>
      </c>
      <c r="Q21" s="267">
        <v>69551.023489999992</v>
      </c>
      <c r="R21" s="267">
        <v>72709.626140000008</v>
      </c>
      <c r="S21" s="267">
        <v>67175.345989999987</v>
      </c>
      <c r="T21" s="267">
        <v>87228.572620000006</v>
      </c>
      <c r="U21" s="267">
        <v>68988.994180000009</v>
      </c>
      <c r="V21" s="267">
        <v>22294.178619999999</v>
      </c>
      <c r="W21" s="260"/>
      <c r="X21" s="104"/>
      <c r="Y21" s="104"/>
      <c r="Z21" s="104"/>
      <c r="AA21" s="104"/>
      <c r="AB21" s="104"/>
      <c r="AC21" s="104"/>
      <c r="AD21" s="260"/>
    </row>
    <row r="22" spans="2:30" ht="15" customHeight="1">
      <c r="B22" s="261" t="s">
        <v>1383</v>
      </c>
      <c r="C22" s="267">
        <v>86597.722409999988</v>
      </c>
      <c r="D22" s="267">
        <v>107547.38533</v>
      </c>
      <c r="E22" s="267">
        <v>113098.53844</v>
      </c>
      <c r="F22" s="267">
        <v>68596.182029999996</v>
      </c>
      <c r="G22" s="267">
        <v>57867.41128</v>
      </c>
      <c r="H22" s="267">
        <v>90552.221619999997</v>
      </c>
      <c r="I22" s="267">
        <v>151389.81595999998</v>
      </c>
      <c r="J22" s="267">
        <v>191723.33338999999</v>
      </c>
      <c r="K22" s="267">
        <v>140322.12942999997</v>
      </c>
      <c r="L22" s="267">
        <v>76410.017360000013</v>
      </c>
      <c r="M22" s="267">
        <v>179155.44974999997</v>
      </c>
      <c r="N22" s="267">
        <v>177923.83117999998</v>
      </c>
      <c r="O22" s="267">
        <v>165113.54026000001</v>
      </c>
      <c r="P22" s="267">
        <v>161016.96197</v>
      </c>
      <c r="Q22" s="267">
        <v>129338.87626999999</v>
      </c>
      <c r="R22" s="267">
        <v>157724.73509</v>
      </c>
      <c r="S22" s="267">
        <v>114147.51072999998</v>
      </c>
      <c r="T22" s="267">
        <v>208016.15567000001</v>
      </c>
      <c r="U22" s="267">
        <v>175947.29902999999</v>
      </c>
      <c r="V22" s="267">
        <v>136191.50505000001</v>
      </c>
      <c r="W22" s="260"/>
      <c r="X22" s="104"/>
      <c r="Y22" s="104"/>
      <c r="Z22" s="104"/>
      <c r="AA22" s="104"/>
      <c r="AB22" s="104"/>
      <c r="AC22" s="104"/>
      <c r="AD22" s="260"/>
    </row>
    <row r="23" spans="2:30" ht="15" customHeight="1">
      <c r="B23" s="261" t="s">
        <v>1446</v>
      </c>
      <c r="C23" s="274">
        <v>1.9219286490084E-2</v>
      </c>
      <c r="D23" s="274">
        <v>2.0125451442370896E-2</v>
      </c>
      <c r="E23" s="274">
        <v>2.2003670332221135E-2</v>
      </c>
      <c r="F23" s="274">
        <v>1.5832897633570594E-2</v>
      </c>
      <c r="G23" s="274">
        <v>1.4993201012290926E-2</v>
      </c>
      <c r="H23" s="274">
        <v>1.7006068681795897E-2</v>
      </c>
      <c r="I23" s="274">
        <v>2.8772149911122331E-2</v>
      </c>
      <c r="J23" s="274">
        <v>3.6337924070633146E-2</v>
      </c>
      <c r="K23" s="274">
        <v>2.6698267708450515E-2</v>
      </c>
      <c r="L23" s="274">
        <v>1.3755402160892152E-2</v>
      </c>
      <c r="M23" s="274">
        <v>2.9079761036948683E-2</v>
      </c>
      <c r="N23" s="274">
        <v>3.102599253803829E-2</v>
      </c>
      <c r="O23" s="274">
        <v>3.4114904400843443E-2</v>
      </c>
      <c r="P23" s="274">
        <v>2.9102725066091226E-2</v>
      </c>
      <c r="Q23" s="274">
        <v>2.5389633972981388E-2</v>
      </c>
      <c r="R23" s="274">
        <v>2.8770550923305296E-2</v>
      </c>
      <c r="S23" s="274">
        <v>2.2040835960288475E-2</v>
      </c>
      <c r="T23" s="274">
        <v>3.7894021803021344E-2</v>
      </c>
      <c r="U23" s="274">
        <v>3.5502425935049146E-2</v>
      </c>
      <c r="V23" s="274">
        <v>2.6537357945504991E-2</v>
      </c>
      <c r="W23" s="260"/>
      <c r="X23" s="104"/>
      <c r="Y23" s="104"/>
      <c r="Z23" s="104"/>
      <c r="AA23" s="104"/>
      <c r="AB23" s="104"/>
      <c r="AC23" s="104"/>
      <c r="AD23" s="260"/>
    </row>
    <row r="24" spans="2:30" s="628" customFormat="1" ht="17.5" customHeight="1">
      <c r="B24" s="761" t="s">
        <v>1427</v>
      </c>
      <c r="C24" s="761" t="s">
        <v>1400</v>
      </c>
      <c r="D24" s="761" t="s">
        <v>1401</v>
      </c>
      <c r="E24" s="761" t="s">
        <v>1402</v>
      </c>
      <c r="F24" s="761" t="s">
        <v>1403</v>
      </c>
      <c r="G24" s="761" t="s">
        <v>1404</v>
      </c>
      <c r="H24" s="761" t="s">
        <v>1405</v>
      </c>
      <c r="I24" s="761" t="s">
        <v>1406</v>
      </c>
      <c r="J24" s="761" t="s">
        <v>1407</v>
      </c>
      <c r="K24" s="761" t="s">
        <v>1408</v>
      </c>
      <c r="L24" s="761" t="s">
        <v>1409</v>
      </c>
      <c r="M24" s="761" t="s">
        <v>1410</v>
      </c>
      <c r="N24" s="761" t="s">
        <v>1411</v>
      </c>
      <c r="O24" s="761" t="s">
        <v>1412</v>
      </c>
      <c r="P24" s="761" t="s">
        <v>1413</v>
      </c>
      <c r="Q24" s="761" t="s">
        <v>1414</v>
      </c>
      <c r="R24" s="761" t="s">
        <v>1415</v>
      </c>
      <c r="S24" s="761" t="s">
        <v>1416</v>
      </c>
      <c r="T24" s="761" t="s">
        <v>1417</v>
      </c>
      <c r="U24" s="761" t="s">
        <v>1418</v>
      </c>
      <c r="V24" s="761" t="s">
        <v>1419</v>
      </c>
      <c r="W24" s="818"/>
      <c r="X24" s="819"/>
      <c r="Y24" s="819"/>
      <c r="Z24" s="819"/>
      <c r="AA24" s="819"/>
      <c r="AB24" s="819"/>
      <c r="AC24" s="819"/>
      <c r="AD24" s="818"/>
    </row>
    <row r="25" spans="2:30" ht="15" customHeight="1">
      <c r="B25" s="261" t="s">
        <v>1420</v>
      </c>
      <c r="C25" s="104">
        <v>-2383439.9996300023</v>
      </c>
      <c r="D25" s="104">
        <v>-2436377.3619100032</v>
      </c>
      <c r="E25" s="104">
        <v>-2455421.3499700008</v>
      </c>
      <c r="F25" s="104">
        <v>-2378112.4149399986</v>
      </c>
      <c r="G25" s="104">
        <v>-2260747.4430400003</v>
      </c>
      <c r="H25" s="104">
        <v>-3055787.7386700017</v>
      </c>
      <c r="I25" s="104">
        <v>-2682979.8213399975</v>
      </c>
      <c r="J25" s="104">
        <v>-2972628.7867300017</v>
      </c>
      <c r="K25" s="104">
        <v>-2796694.5465399991</v>
      </c>
      <c r="L25" s="104">
        <v>-2784034.5966200014</v>
      </c>
      <c r="M25" s="104">
        <v>-3241839.6546799978</v>
      </c>
      <c r="N25" s="104">
        <v>-3262801.0467200018</v>
      </c>
      <c r="O25" s="104">
        <v>-2661706.7107700012</v>
      </c>
      <c r="P25" s="104">
        <v>-2531597.6743000005</v>
      </c>
      <c r="Q25" s="104">
        <v>-2255662.8680400033</v>
      </c>
      <c r="R25" s="104">
        <v>-2735003.6401100042</v>
      </c>
      <c r="S25" s="104">
        <v>-2869410.2347700004</v>
      </c>
      <c r="T25" s="104">
        <v>-2673079.7953400025</v>
      </c>
      <c r="U25" s="104">
        <v>-2577468.8233399983</v>
      </c>
      <c r="V25" s="104">
        <v>-2843325.6643600008</v>
      </c>
      <c r="W25" s="260"/>
      <c r="X25" s="104"/>
      <c r="Y25" s="104"/>
      <c r="Z25" s="104"/>
      <c r="AA25" s="104"/>
      <c r="AB25" s="104"/>
      <c r="AC25" s="104"/>
      <c r="AD25" s="260"/>
    </row>
    <row r="26" spans="2:30" ht="25">
      <c r="B26" s="261" t="s">
        <v>1464</v>
      </c>
      <c r="C26" s="104">
        <v>6367.3050400000066</v>
      </c>
      <c r="D26" s="104">
        <v>15125.624790000009</v>
      </c>
      <c r="E26" s="104">
        <v>-8496.5877299999993</v>
      </c>
      <c r="F26" s="104">
        <v>-14243.160120000004</v>
      </c>
      <c r="G26" s="104">
        <v>-2181.8885300000002</v>
      </c>
      <c r="H26" s="104">
        <v>-14528.010389999996</v>
      </c>
      <c r="I26" s="104">
        <v>-35442.31792999999</v>
      </c>
      <c r="J26" s="104">
        <v>-59313.262129999996</v>
      </c>
      <c r="K26" s="104">
        <v>-13305.163319999992</v>
      </c>
      <c r="L26" s="104">
        <v>28855.568610000017</v>
      </c>
      <c r="M26" s="104">
        <v>-36305.962289999996</v>
      </c>
      <c r="N26" s="104">
        <v>-4655.6974899999987</v>
      </c>
      <c r="O26" s="104">
        <v>-12860.385270000006</v>
      </c>
      <c r="P26" s="104">
        <v>-27740.875550000004</v>
      </c>
      <c r="Q26" s="104">
        <v>-22221.47049</v>
      </c>
      <c r="R26" s="104">
        <v>-31431.45809</v>
      </c>
      <c r="S26" s="104">
        <v>244.04611999999906</v>
      </c>
      <c r="T26" s="104">
        <v>-57945.346190000004</v>
      </c>
      <c r="U26" s="104">
        <v>-43531.2791</v>
      </c>
      <c r="V26" s="104">
        <v>11451.375969999994</v>
      </c>
      <c r="W26" s="260"/>
      <c r="X26" s="104"/>
      <c r="Y26" s="104"/>
      <c r="Z26" s="104"/>
      <c r="AA26" s="104"/>
      <c r="AB26" s="104"/>
      <c r="AC26" s="104"/>
      <c r="AD26" s="260"/>
    </row>
    <row r="27" spans="2:30" ht="15" customHeight="1">
      <c r="B27" s="261" t="s">
        <v>1465</v>
      </c>
      <c r="C27" s="104">
        <v>-21796.060899999993</v>
      </c>
      <c r="D27" s="104">
        <v>-51569.592630000014</v>
      </c>
      <c r="E27" s="104">
        <v>-47356.425399999993</v>
      </c>
      <c r="F27" s="104">
        <v>-18057.408760000002</v>
      </c>
      <c r="G27" s="104">
        <v>-19546.794510000003</v>
      </c>
      <c r="H27" s="104">
        <v>-28622.272750000004</v>
      </c>
      <c r="I27" s="104">
        <v>-74725.296719999998</v>
      </c>
      <c r="J27" s="104">
        <v>-58370.836410000004</v>
      </c>
      <c r="K27" s="104">
        <v>-62454.789619999996</v>
      </c>
      <c r="L27" s="104">
        <v>4279.0121699999991</v>
      </c>
      <c r="M27" s="104">
        <v>-67927.203699999998</v>
      </c>
      <c r="N27" s="104">
        <v>-99675.731789999991</v>
      </c>
      <c r="O27" s="104">
        <v>-93917.069490000009</v>
      </c>
      <c r="P27" s="104">
        <v>-83344.321800000005</v>
      </c>
      <c r="Q27" s="104">
        <v>-62704.404789999993</v>
      </c>
      <c r="R27" s="104">
        <v>-63843.011790000004</v>
      </c>
      <c r="S27" s="104">
        <v>-47655.26479999999</v>
      </c>
      <c r="T27" s="104">
        <v>-74050.838280000011</v>
      </c>
      <c r="U27" s="104">
        <v>-55995.30333000001</v>
      </c>
      <c r="V27" s="104">
        <v>-11638.78584</v>
      </c>
      <c r="W27" s="260"/>
      <c r="X27" s="104"/>
      <c r="Y27" s="104"/>
      <c r="Z27" s="104"/>
      <c r="AA27" s="104"/>
      <c r="AB27" s="104"/>
      <c r="AC27" s="104"/>
      <c r="AD27" s="260"/>
    </row>
    <row r="28" spans="2:30" ht="15" customHeight="1">
      <c r="B28" s="261" t="s">
        <v>1383</v>
      </c>
      <c r="C28" s="104">
        <v>-15428.755859999976</v>
      </c>
      <c r="D28" s="104">
        <v>-36443.967839999998</v>
      </c>
      <c r="E28" s="104">
        <v>-55853.013129999999</v>
      </c>
      <c r="F28" s="104">
        <v>-32300.568879999999</v>
      </c>
      <c r="G28" s="104">
        <v>-21728.683040000004</v>
      </c>
      <c r="H28" s="104">
        <v>-43150.283139999992</v>
      </c>
      <c r="I28" s="104">
        <v>-110167.61464999997</v>
      </c>
      <c r="J28" s="104">
        <v>-117684.09853999999</v>
      </c>
      <c r="K28" s="104">
        <v>-75759.952939999974</v>
      </c>
      <c r="L28" s="104">
        <v>33134.580780000004</v>
      </c>
      <c r="M28" s="104">
        <v>-104233.16598999998</v>
      </c>
      <c r="N28" s="104">
        <v>-104331.42927999998</v>
      </c>
      <c r="O28" s="104">
        <v>-106777.45476000002</v>
      </c>
      <c r="P28" s="104">
        <v>-111085.19735</v>
      </c>
      <c r="Q28" s="104">
        <v>-84925.875279999993</v>
      </c>
      <c r="R28" s="104">
        <v>-95274.469880000004</v>
      </c>
      <c r="S28" s="104">
        <v>-47411.218679999976</v>
      </c>
      <c r="T28" s="104">
        <v>-131996.18447000001</v>
      </c>
      <c r="U28" s="104">
        <v>-99526.582429999995</v>
      </c>
      <c r="V28" s="104">
        <v>-187.40987000000314</v>
      </c>
      <c r="W28" s="260"/>
      <c r="X28" s="104"/>
      <c r="Y28" s="104"/>
      <c r="Z28" s="104"/>
      <c r="AA28" s="104"/>
      <c r="AB28" s="104"/>
      <c r="AC28" s="104"/>
      <c r="AD28" s="260"/>
    </row>
    <row r="29" spans="2:30" ht="15" customHeight="1">
      <c r="B29" s="261" t="s">
        <v>1449</v>
      </c>
      <c r="C29" s="268">
        <v>6.4733141435887147E-3</v>
      </c>
      <c r="D29" s="268">
        <v>1.4958260739801683E-2</v>
      </c>
      <c r="E29" s="268">
        <v>2.2746814159077988E-2</v>
      </c>
      <c r="F29" s="268">
        <v>1.3582439869990319E-2</v>
      </c>
      <c r="G29" s="268">
        <v>9.6112828113085035E-3</v>
      </c>
      <c r="H29" s="268">
        <v>1.4120837842873433E-2</v>
      </c>
      <c r="I29" s="268">
        <v>4.1061663518206205E-2</v>
      </c>
      <c r="J29" s="268">
        <v>3.9589234641523044E-2</v>
      </c>
      <c r="K29" s="268">
        <v>2.7089105255963079E-2</v>
      </c>
      <c r="L29" s="268">
        <v>-1.1901641172213713E-2</v>
      </c>
      <c r="M29" s="268">
        <v>3.2152474240830037E-2</v>
      </c>
      <c r="N29" s="268">
        <v>3.1976031571058036E-2</v>
      </c>
      <c r="O29" s="268">
        <v>4.0116160930860234E-2</v>
      </c>
      <c r="P29" s="268">
        <v>4.3879483093898643E-2</v>
      </c>
      <c r="Q29" s="268">
        <v>3.7650074611457349E-2</v>
      </c>
      <c r="R29" s="268">
        <v>3.4835225987548589E-2</v>
      </c>
      <c r="S29" s="268">
        <v>1.6522983749585829E-2</v>
      </c>
      <c r="T29" s="268">
        <v>4.9379814512125607E-2</v>
      </c>
      <c r="U29" s="268">
        <v>3.8614078094271198E-2</v>
      </c>
      <c r="V29" s="268">
        <v>6.5912207085215094E-5</v>
      </c>
      <c r="W29" s="260"/>
      <c r="X29" s="104"/>
      <c r="Y29" s="104"/>
      <c r="Z29" s="104"/>
      <c r="AA29" s="104"/>
      <c r="AB29" s="104"/>
      <c r="AC29" s="104"/>
      <c r="AD29" s="260"/>
    </row>
    <row r="30" spans="2:30" ht="13">
      <c r="C30" s="108"/>
      <c r="D30" s="108"/>
      <c r="E30" s="108"/>
      <c r="F30" s="108"/>
      <c r="G30" s="108"/>
      <c r="H30" s="104"/>
      <c r="I30" s="108"/>
      <c r="O30" s="104"/>
      <c r="V30" s="104"/>
      <c r="X30" s="104"/>
      <c r="Y30" s="104"/>
      <c r="Z30" s="104"/>
      <c r="AA30" s="104"/>
      <c r="AB30" s="104" t="s">
        <v>387</v>
      </c>
      <c r="AC30" s="104"/>
    </row>
    <row r="31" spans="2:30" ht="13">
      <c r="B31" s="109"/>
      <c r="C31" s="108"/>
      <c r="D31" s="108"/>
      <c r="E31" s="108"/>
      <c r="F31" s="108"/>
      <c r="G31" s="108"/>
      <c r="H31" s="104"/>
      <c r="I31" s="108"/>
      <c r="O31" s="104"/>
      <c r="V31" s="104"/>
      <c r="AC31" s="104"/>
    </row>
    <row r="32" spans="2:30" ht="13">
      <c r="B32" s="10"/>
      <c r="C32" s="110"/>
      <c r="D32" s="110"/>
      <c r="E32" s="110"/>
      <c r="F32" s="110"/>
      <c r="G32" s="110"/>
      <c r="H32" s="110"/>
      <c r="I32" s="110"/>
    </row>
    <row r="33" spans="2:22" ht="17.5" customHeight="1">
      <c r="B33" s="619" t="s">
        <v>1758</v>
      </c>
    </row>
    <row r="34" spans="2:22" s="628" customFormat="1" ht="17.5" customHeight="1">
      <c r="B34" s="1084" t="s">
        <v>293</v>
      </c>
      <c r="C34" s="1036">
        <v>2019</v>
      </c>
      <c r="D34" s="1036"/>
      <c r="E34" s="1036"/>
      <c r="F34" s="1036"/>
      <c r="G34" s="1036"/>
      <c r="H34" s="1036"/>
      <c r="I34" s="1036"/>
      <c r="J34" s="1036"/>
      <c r="K34" s="1036"/>
      <c r="L34" s="1036"/>
      <c r="M34" s="1036"/>
      <c r="N34" s="1036"/>
      <c r="O34" s="1090">
        <v>2020</v>
      </c>
      <c r="P34" s="1090"/>
      <c r="Q34" s="1090"/>
      <c r="R34" s="1090"/>
      <c r="S34" s="1090"/>
      <c r="T34" s="1090"/>
      <c r="U34" s="1090"/>
      <c r="V34" s="1090"/>
    </row>
    <row r="35" spans="2:22" s="628" customFormat="1" ht="17.5" customHeight="1">
      <c r="B35" s="1035"/>
      <c r="C35" s="760" t="s">
        <v>1295</v>
      </c>
      <c r="D35" s="760" t="s">
        <v>1294</v>
      </c>
      <c r="E35" s="760" t="s">
        <v>1293</v>
      </c>
      <c r="F35" s="760" t="s">
        <v>1292</v>
      </c>
      <c r="G35" s="760" t="s">
        <v>1291</v>
      </c>
      <c r="H35" s="760" t="s">
        <v>1290</v>
      </c>
      <c r="I35" s="760" t="s">
        <v>1289</v>
      </c>
      <c r="J35" s="760" t="s">
        <v>1288</v>
      </c>
      <c r="K35" s="760" t="s">
        <v>1299</v>
      </c>
      <c r="L35" s="760" t="s">
        <v>1298</v>
      </c>
      <c r="M35" s="760" t="s">
        <v>1297</v>
      </c>
      <c r="N35" s="760" t="s">
        <v>1296</v>
      </c>
      <c r="O35" s="760" t="s">
        <v>1295</v>
      </c>
      <c r="P35" s="760" t="s">
        <v>1294</v>
      </c>
      <c r="Q35" s="760" t="s">
        <v>1293</v>
      </c>
      <c r="R35" s="760" t="s">
        <v>1292</v>
      </c>
      <c r="S35" s="760" t="s">
        <v>1291</v>
      </c>
      <c r="T35" s="760" t="s">
        <v>1290</v>
      </c>
      <c r="U35" s="760" t="s">
        <v>1289</v>
      </c>
      <c r="V35" s="760" t="s">
        <v>1288</v>
      </c>
    </row>
    <row r="36" spans="2:22" ht="25">
      <c r="B36" s="103" t="s">
        <v>1466</v>
      </c>
      <c r="C36" s="104">
        <v>136004.09518</v>
      </c>
      <c r="D36" s="104">
        <v>76420.7166</v>
      </c>
      <c r="E36" s="104">
        <v>76019.9712</v>
      </c>
      <c r="F36" s="104">
        <v>66736.292050000004</v>
      </c>
      <c r="G36" s="104">
        <v>62450.265209999998</v>
      </c>
      <c r="H36" s="104">
        <v>44413.00099</v>
      </c>
      <c r="I36" s="104">
        <v>49931.764620000002</v>
      </c>
      <c r="J36" s="104">
        <v>58336.085499999994</v>
      </c>
      <c r="K36" s="104">
        <v>73592.401899999997</v>
      </c>
      <c r="L36" s="104">
        <v>74922.283759999991</v>
      </c>
      <c r="M36" s="104">
        <v>109544.59814000002</v>
      </c>
      <c r="N36" s="104">
        <v>64562.176489999998</v>
      </c>
      <c r="O36" s="104">
        <v>74039.234849999993</v>
      </c>
      <c r="P36" s="104">
        <v>41222.201310000004</v>
      </c>
      <c r="Q36" s="104">
        <v>47401.938480000004</v>
      </c>
      <c r="R36" s="104">
        <v>36138.728239999997</v>
      </c>
      <c r="S36" s="104">
        <v>36295.613149999997</v>
      </c>
      <c r="T36" s="104">
        <v>57245.525310000005</v>
      </c>
      <c r="U36" s="104">
        <v>71103.417490000007</v>
      </c>
      <c r="V36" s="104">
        <v>71168.966550000012</v>
      </c>
    </row>
    <row r="37" spans="2:22" ht="25">
      <c r="B37" s="103" t="s">
        <v>1467</v>
      </c>
      <c r="C37" s="104">
        <v>136191.50505000001</v>
      </c>
      <c r="D37" s="104">
        <v>175947.29902999999</v>
      </c>
      <c r="E37" s="104">
        <v>208016.15567000001</v>
      </c>
      <c r="F37" s="104">
        <v>114147.51072999998</v>
      </c>
      <c r="G37" s="104">
        <v>157724.73509</v>
      </c>
      <c r="H37" s="104">
        <v>129338.87626999999</v>
      </c>
      <c r="I37" s="104">
        <v>161016.96197</v>
      </c>
      <c r="J37" s="104">
        <v>165113.54026000001</v>
      </c>
      <c r="K37" s="104">
        <v>177923.83117999998</v>
      </c>
      <c r="L37" s="104">
        <v>179155.44974999997</v>
      </c>
      <c r="M37" s="104">
        <v>76410.017360000013</v>
      </c>
      <c r="N37" s="104">
        <v>140322.12942999997</v>
      </c>
      <c r="O37" s="104">
        <v>191723.33338999999</v>
      </c>
      <c r="P37" s="104">
        <v>151389.81595999998</v>
      </c>
      <c r="Q37" s="104">
        <v>90552.221619999997</v>
      </c>
      <c r="R37" s="104">
        <v>57867.41128</v>
      </c>
      <c r="S37" s="104">
        <v>68596.182029999996</v>
      </c>
      <c r="T37" s="104">
        <v>113098.53844</v>
      </c>
      <c r="U37" s="104">
        <v>107547.38533</v>
      </c>
      <c r="V37" s="104">
        <v>86597.722409999988</v>
      </c>
    </row>
    <row r="38" spans="2:22" ht="25">
      <c r="B38" s="103" t="s">
        <v>1468</v>
      </c>
      <c r="C38" s="275">
        <v>-187.40987000000314</v>
      </c>
      <c r="D38" s="275">
        <v>-99526.582429999995</v>
      </c>
      <c r="E38" s="275">
        <v>-131996.18447000001</v>
      </c>
      <c r="F38" s="275">
        <v>-47411.218679999976</v>
      </c>
      <c r="G38" s="275">
        <v>-95274.469880000004</v>
      </c>
      <c r="H38" s="275">
        <v>-84925.875279999993</v>
      </c>
      <c r="I38" s="275">
        <v>-111085.19735</v>
      </c>
      <c r="J38" s="275">
        <v>-106777.45476000002</v>
      </c>
      <c r="K38" s="275">
        <v>-104331.42927999998</v>
      </c>
      <c r="L38" s="275">
        <v>-104233.16598999998</v>
      </c>
      <c r="M38" s="275">
        <v>33134.580780000004</v>
      </c>
      <c r="N38" s="275">
        <v>-75759.952939999974</v>
      </c>
      <c r="O38" s="275">
        <v>-117684.09853999999</v>
      </c>
      <c r="P38" s="275">
        <v>-110167.61464999997</v>
      </c>
      <c r="Q38" s="275">
        <v>-43150.283139999992</v>
      </c>
      <c r="R38" s="275">
        <v>-21728.683040000004</v>
      </c>
      <c r="S38" s="275">
        <v>-32300.568879999999</v>
      </c>
      <c r="T38" s="275">
        <v>-55853.013129999999</v>
      </c>
      <c r="U38" s="275">
        <v>-36443.967839999998</v>
      </c>
      <c r="V38" s="275">
        <v>-15428.755859999976</v>
      </c>
    </row>
    <row r="66" spans="2:10">
      <c r="B66" s="587" t="s">
        <v>925</v>
      </c>
    </row>
    <row r="67" spans="2:10" ht="18" customHeight="1">
      <c r="B67" s="1084" t="s">
        <v>293</v>
      </c>
      <c r="C67" s="1090">
        <v>2020</v>
      </c>
      <c r="D67" s="1090"/>
      <c r="E67" s="1090"/>
      <c r="F67" s="1090"/>
      <c r="G67" s="1090"/>
      <c r="H67" s="1090"/>
      <c r="I67" s="1090"/>
      <c r="J67" s="1090"/>
    </row>
    <row r="68" spans="2:10" ht="18" customHeight="1">
      <c r="B68" s="1035"/>
      <c r="C68" s="760" t="s">
        <v>1295</v>
      </c>
      <c r="D68" s="760" t="s">
        <v>1294</v>
      </c>
      <c r="E68" s="760" t="s">
        <v>1293</v>
      </c>
      <c r="F68" s="760" t="s">
        <v>1292</v>
      </c>
      <c r="G68" s="760" t="s">
        <v>1291</v>
      </c>
      <c r="H68" s="760" t="s">
        <v>1290</v>
      </c>
      <c r="I68" s="760" t="s">
        <v>1289</v>
      </c>
      <c r="J68" s="760" t="s">
        <v>1288</v>
      </c>
    </row>
    <row r="69" spans="2:10" ht="25">
      <c r="B69" s="451" t="s">
        <v>1469</v>
      </c>
      <c r="C69" s="642">
        <v>-45.561025385294585</v>
      </c>
      <c r="D69" s="642">
        <v>-46.058865784045786</v>
      </c>
      <c r="E69" s="642">
        <v>-37.645413788317768</v>
      </c>
      <c r="F69" s="642">
        <v>-45.848462463386149</v>
      </c>
      <c r="G69" s="642">
        <v>-41.880770196972563</v>
      </c>
      <c r="H69" s="642">
        <v>28.893621313473879</v>
      </c>
      <c r="I69" s="642">
        <v>42.40117094023104</v>
      </c>
      <c r="J69" s="642">
        <v>21.998186782690485</v>
      </c>
    </row>
    <row r="70" spans="2:10" ht="25">
      <c r="B70" s="451" t="s">
        <v>1470</v>
      </c>
      <c r="C70" s="642">
        <v>40.774810675315301</v>
      </c>
      <c r="D70" s="642">
        <v>-13.95729471573919</v>
      </c>
      <c r="E70" s="642">
        <v>-56.468659211425184</v>
      </c>
      <c r="F70" s="642">
        <v>-49.304710273641192</v>
      </c>
      <c r="G70" s="642">
        <v>-56.508925508191197</v>
      </c>
      <c r="H70" s="642">
        <v>-12.556424099508677</v>
      </c>
      <c r="I70" s="642">
        <v>-33.20741863826882</v>
      </c>
      <c r="J70" s="642">
        <v>-47.552622108618834</v>
      </c>
    </row>
    <row r="71" spans="2:10" ht="15" customHeight="1">
      <c r="B71" s="451" t="s">
        <v>1471</v>
      </c>
      <c r="C71" s="868">
        <v>62695.037710659541</v>
      </c>
      <c r="D71" s="642">
        <v>10.69164836186768</v>
      </c>
      <c r="E71" s="642">
        <v>-67.309446622824794</v>
      </c>
      <c r="F71" s="642">
        <v>-54.169743691557827</v>
      </c>
      <c r="G71" s="642">
        <v>-66.097351241436272</v>
      </c>
      <c r="H71" s="642">
        <v>-34.23322050452466</v>
      </c>
      <c r="I71" s="642">
        <v>-67.192777517264773</v>
      </c>
      <c r="J71" s="642">
        <v>-85.55054913541565</v>
      </c>
    </row>
  </sheetData>
  <mergeCells count="7">
    <mergeCell ref="C67:J67"/>
    <mergeCell ref="B67:B68"/>
    <mergeCell ref="C34:N34"/>
    <mergeCell ref="O34:V34"/>
    <mergeCell ref="F2:G2"/>
    <mergeCell ref="F3:G3"/>
    <mergeCell ref="B34:B35"/>
  </mergeCells>
  <hyperlinks>
    <hyperlink ref="F3" r:id="rId1" location="'Índice Digitalizacion Acelerada'!A1"/>
    <hyperlink ref="F2" r:id="rId2" location="'Índice ámbitos y subámbitos'!A1"/>
    <hyperlink ref="F2:G2" location="'Índice sectores estratégicos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B1:AL17"/>
  <sheetViews>
    <sheetView showGridLines="0" zoomScaleNormal="100" workbookViewId="0">
      <selection activeCell="B1" sqref="B1"/>
    </sheetView>
  </sheetViews>
  <sheetFormatPr baseColWidth="10" defaultColWidth="11.54296875" defaultRowHeight="12.5"/>
  <cols>
    <col min="1" max="1" width="1.81640625" style="57" customWidth="1"/>
    <col min="2" max="2" width="40.453125" style="57" customWidth="1"/>
    <col min="3" max="4" width="20.81640625" style="57" customWidth="1"/>
    <col min="5" max="5" width="21.453125" style="57" customWidth="1"/>
    <col min="6" max="6" width="22.54296875" style="57" customWidth="1"/>
    <col min="7" max="7" width="22" style="57" customWidth="1"/>
    <col min="8" max="38" width="22.81640625" style="57" customWidth="1"/>
    <col min="39" max="16384" width="11.54296875" style="57"/>
  </cols>
  <sheetData>
    <row r="1" spans="2:38" ht="15" customHeight="1"/>
    <row r="2" spans="2:38" ht="15" customHeight="1">
      <c r="F2" s="893" t="s">
        <v>245</v>
      </c>
      <c r="G2" s="893"/>
    </row>
    <row r="3" spans="2:38" ht="15" customHeight="1">
      <c r="F3" s="893" t="s">
        <v>248</v>
      </c>
      <c r="G3" s="893"/>
    </row>
    <row r="4" spans="2:38" s="405" customFormat="1" ht="13.4" customHeight="1">
      <c r="B4" s="403"/>
      <c r="C4" s="403"/>
      <c r="D4" s="404"/>
      <c r="E4" s="403"/>
    </row>
    <row r="5" spans="2:38" s="411" customFormat="1" ht="15.5">
      <c r="B5" s="414" t="s">
        <v>246</v>
      </c>
      <c r="C5" s="411" t="s">
        <v>1376</v>
      </c>
      <c r="H5" s="413"/>
      <c r="I5" s="413"/>
    </row>
    <row r="6" spans="2:38" s="415" customFormat="1" ht="15.5">
      <c r="B6" s="416" t="s">
        <v>247</v>
      </c>
      <c r="C6" s="415" t="s">
        <v>1590</v>
      </c>
    </row>
    <row r="7" spans="2:38" s="415" customFormat="1" ht="15.5">
      <c r="B7" s="416" t="s">
        <v>84</v>
      </c>
      <c r="C7" s="417" t="s">
        <v>1538</v>
      </c>
    </row>
    <row r="8" spans="2:38" s="415" customFormat="1" ht="15.5">
      <c r="B8" s="416" t="s">
        <v>220</v>
      </c>
      <c r="C8" s="415" t="s">
        <v>1366</v>
      </c>
    </row>
    <row r="9" spans="2:38" s="415" customFormat="1" ht="15.5">
      <c r="B9" s="416" t="s">
        <v>127</v>
      </c>
      <c r="C9" s="417" t="s">
        <v>1367</v>
      </c>
    </row>
    <row r="10" spans="2:38" s="415" customFormat="1" ht="15.5">
      <c r="B10" s="416" t="s">
        <v>244</v>
      </c>
    </row>
    <row r="12" spans="2:38" ht="22.75" customHeight="1">
      <c r="B12" s="1078"/>
      <c r="C12" s="227"/>
      <c r="D12" s="257"/>
      <c r="E12" s="257"/>
      <c r="F12" s="257"/>
      <c r="G12" s="257"/>
      <c r="H12" s="257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25"/>
      <c r="AD12" s="125"/>
      <c r="AE12" s="102"/>
      <c r="AF12" s="102"/>
      <c r="AG12" s="102"/>
      <c r="AH12" s="102"/>
      <c r="AI12" s="102"/>
      <c r="AJ12" s="102"/>
      <c r="AK12" s="102"/>
      <c r="AL12" s="102"/>
    </row>
    <row r="13" spans="2:38">
      <c r="B13" s="1098"/>
      <c r="C13" s="247"/>
      <c r="D13" s="247"/>
      <c r="E13" s="247"/>
      <c r="F13" s="247"/>
      <c r="G13" s="258"/>
      <c r="H13" s="259"/>
      <c r="I13" s="127"/>
      <c r="J13" s="130"/>
      <c r="K13" s="130"/>
      <c r="L13" s="130"/>
      <c r="M13" s="130"/>
      <c r="N13" s="127"/>
      <c r="O13" s="127"/>
      <c r="P13" s="127"/>
      <c r="Q13" s="130"/>
      <c r="R13" s="130"/>
      <c r="S13" s="130"/>
      <c r="T13" s="130"/>
      <c r="U13" s="127"/>
      <c r="V13" s="127"/>
      <c r="W13" s="127"/>
      <c r="X13" s="130"/>
      <c r="Y13" s="130"/>
      <c r="Z13" s="130"/>
      <c r="AA13" s="130"/>
      <c r="AB13" s="127"/>
      <c r="AC13" s="127"/>
      <c r="AD13" s="127"/>
      <c r="AE13" s="102"/>
      <c r="AF13" s="102"/>
      <c r="AG13" s="102"/>
      <c r="AH13" s="102"/>
      <c r="AI13" s="102"/>
      <c r="AJ13" s="102"/>
      <c r="AK13" s="102"/>
      <c r="AL13" s="102"/>
    </row>
    <row r="14" spans="2:38">
      <c r="B14" s="103"/>
      <c r="C14" s="104"/>
      <c r="D14" s="104"/>
      <c r="E14" s="104"/>
      <c r="F14" s="104"/>
      <c r="G14" s="104"/>
      <c r="H14" s="104"/>
      <c r="I14" s="260"/>
      <c r="J14" s="104"/>
      <c r="K14" s="104"/>
      <c r="L14" s="104"/>
      <c r="M14" s="104"/>
      <c r="N14" s="104"/>
      <c r="O14" s="104"/>
      <c r="P14" s="260"/>
      <c r="Q14" s="104"/>
      <c r="R14" s="104"/>
      <c r="S14" s="104"/>
      <c r="T14" s="104"/>
      <c r="U14" s="104"/>
      <c r="V14" s="104"/>
      <c r="W14" s="260"/>
      <c r="X14" s="104"/>
      <c r="Y14" s="104"/>
      <c r="Z14" s="104"/>
      <c r="AA14" s="104"/>
      <c r="AB14" s="104"/>
      <c r="AC14" s="104"/>
      <c r="AD14" s="260"/>
    </row>
    <row r="15" spans="2:38">
      <c r="B15" s="103"/>
      <c r="D15" s="104"/>
      <c r="E15" s="104"/>
      <c r="F15" s="104"/>
      <c r="G15" s="104"/>
      <c r="H15" s="104"/>
      <c r="I15" s="260"/>
      <c r="J15" s="104"/>
      <c r="K15" s="104"/>
      <c r="L15" s="104"/>
      <c r="M15" s="104"/>
      <c r="N15" s="104"/>
      <c r="O15" s="104"/>
      <c r="P15" s="260"/>
      <c r="Q15" s="104"/>
      <c r="R15" s="104"/>
      <c r="S15" s="104"/>
      <c r="T15" s="104"/>
      <c r="U15" s="104"/>
      <c r="V15" s="104"/>
      <c r="W15" s="260"/>
      <c r="X15" s="104"/>
      <c r="Y15" s="104"/>
      <c r="Z15" s="104"/>
      <c r="AA15" s="104"/>
      <c r="AB15" s="104"/>
      <c r="AC15" s="104"/>
      <c r="AD15" s="260"/>
    </row>
    <row r="16" spans="2:38">
      <c r="B16" s="103"/>
      <c r="C16" s="272" t="s">
        <v>1505</v>
      </c>
      <c r="D16" s="104"/>
      <c r="E16" s="104"/>
      <c r="F16" s="104"/>
      <c r="G16" s="104"/>
      <c r="H16" s="104"/>
      <c r="I16" s="260"/>
      <c r="J16" s="104"/>
      <c r="K16" s="104"/>
      <c r="L16" s="104"/>
      <c r="M16" s="104"/>
      <c r="N16" s="104"/>
      <c r="O16" s="104"/>
      <c r="P16" s="260"/>
      <c r="Q16" s="104"/>
      <c r="R16" s="104"/>
      <c r="S16" s="104"/>
      <c r="T16" s="104"/>
      <c r="U16" s="104"/>
      <c r="V16" s="104"/>
      <c r="W16" s="260"/>
      <c r="X16" s="104"/>
      <c r="Y16" s="104"/>
      <c r="Z16" s="104"/>
      <c r="AA16" s="104"/>
      <c r="AB16" s="104"/>
      <c r="AC16" s="104"/>
      <c r="AD16" s="260"/>
    </row>
    <row r="17" spans="2:30">
      <c r="B17" s="103"/>
      <c r="D17" s="104"/>
      <c r="E17" s="104"/>
      <c r="F17" s="104"/>
      <c r="G17" s="104"/>
      <c r="H17" s="104"/>
      <c r="I17" s="260"/>
      <c r="J17" s="104"/>
      <c r="K17" s="104"/>
      <c r="L17" s="104"/>
      <c r="M17" s="104"/>
      <c r="N17" s="104"/>
      <c r="O17" s="104"/>
      <c r="P17" s="260"/>
      <c r="Q17" s="104"/>
      <c r="R17" s="104"/>
      <c r="S17" s="104"/>
      <c r="T17" s="104"/>
      <c r="U17" s="104"/>
      <c r="V17" s="104"/>
      <c r="W17" s="260"/>
      <c r="X17" s="104"/>
      <c r="Y17" s="104"/>
      <c r="Z17" s="104"/>
      <c r="AA17" s="104"/>
      <c r="AB17" s="104"/>
      <c r="AC17" s="104"/>
      <c r="AD17" s="260"/>
    </row>
  </sheetData>
  <mergeCells count="3">
    <mergeCell ref="F2:G2"/>
    <mergeCell ref="F3:G3"/>
    <mergeCell ref="B12:B13"/>
  </mergeCells>
  <hyperlinks>
    <hyperlink ref="F3" r:id="rId1" location="'Índice Digitalizacion Acelerada'!A1"/>
    <hyperlink ref="F2" r:id="rId2" location="'Índice ámbitos y subámbitos'!A1"/>
    <hyperlink ref="F2:G2" location="'Índice sectores estratégicos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B1:AL29"/>
  <sheetViews>
    <sheetView showGridLines="0" zoomScaleNormal="100" workbookViewId="0">
      <selection activeCell="B2" sqref="B2"/>
    </sheetView>
  </sheetViews>
  <sheetFormatPr baseColWidth="10" defaultColWidth="11.54296875" defaultRowHeight="12.5"/>
  <cols>
    <col min="1" max="1" width="1.81640625" style="57" customWidth="1"/>
    <col min="2" max="2" width="70.81640625" style="57" customWidth="1"/>
    <col min="3" max="4" width="20.81640625" style="57" customWidth="1"/>
    <col min="5" max="5" width="21.453125" style="57" customWidth="1"/>
    <col min="6" max="6" width="22.54296875" style="57" customWidth="1"/>
    <col min="7" max="7" width="22" style="57" customWidth="1"/>
    <col min="8" max="38" width="22.81640625" style="57" customWidth="1"/>
    <col min="39" max="16384" width="11.54296875" style="57"/>
  </cols>
  <sheetData>
    <row r="1" spans="2:38" ht="15" customHeight="1"/>
    <row r="2" spans="2:38" ht="15" customHeight="1">
      <c r="F2" s="893" t="s">
        <v>245</v>
      </c>
      <c r="G2" s="893"/>
    </row>
    <row r="3" spans="2:38" ht="15" customHeight="1">
      <c r="F3" s="893" t="s">
        <v>248</v>
      </c>
      <c r="G3" s="893"/>
    </row>
    <row r="4" spans="2:38" s="405" customFormat="1" ht="13.4" customHeight="1">
      <c r="B4" s="403"/>
      <c r="C4" s="403"/>
      <c r="D4" s="404"/>
      <c r="E4" s="403"/>
    </row>
    <row r="5" spans="2:38" s="411" customFormat="1" ht="15.5">
      <c r="B5" s="414" t="s">
        <v>246</v>
      </c>
      <c r="C5" s="411" t="s">
        <v>1376</v>
      </c>
      <c r="H5" s="413"/>
      <c r="I5" s="413"/>
    </row>
    <row r="6" spans="2:38" s="415" customFormat="1" ht="15.5">
      <c r="B6" s="416" t="s">
        <v>247</v>
      </c>
      <c r="C6" s="415" t="s">
        <v>1590</v>
      </c>
    </row>
    <row r="7" spans="2:38" s="415" customFormat="1" ht="15.5">
      <c r="B7" s="416" t="s">
        <v>84</v>
      </c>
      <c r="C7" s="417" t="s">
        <v>1368</v>
      </c>
    </row>
    <row r="8" spans="2:38" s="415" customFormat="1" ht="15.5">
      <c r="B8" s="416" t="s">
        <v>220</v>
      </c>
      <c r="C8" s="415" t="s">
        <v>1369</v>
      </c>
    </row>
    <row r="9" spans="2:38" s="415" customFormat="1" ht="15.5">
      <c r="B9" s="416" t="s">
        <v>127</v>
      </c>
      <c r="C9" s="417" t="s">
        <v>61</v>
      </c>
    </row>
    <row r="10" spans="2:38" s="415" customFormat="1" ht="15.5">
      <c r="B10" s="416" t="s">
        <v>244</v>
      </c>
      <c r="C10" s="415" t="s">
        <v>1377</v>
      </c>
    </row>
    <row r="12" spans="2:38" s="628" customFormat="1" ht="18" customHeight="1">
      <c r="B12" s="1099"/>
      <c r="C12" s="1080" t="s">
        <v>1378</v>
      </c>
      <c r="D12" s="1027">
        <v>2020</v>
      </c>
      <c r="E12" s="1029"/>
      <c r="F12" s="1027">
        <v>2019</v>
      </c>
      <c r="G12" s="1028"/>
      <c r="H12" s="1028"/>
      <c r="I12" s="1029"/>
      <c r="J12" s="659"/>
      <c r="K12" s="659"/>
      <c r="L12" s="659"/>
      <c r="M12" s="659"/>
      <c r="N12" s="659"/>
      <c r="O12" s="659"/>
      <c r="P12" s="659"/>
      <c r="Q12" s="659"/>
      <c r="R12" s="659"/>
      <c r="S12" s="659"/>
      <c r="T12" s="659"/>
      <c r="U12" s="659"/>
      <c r="V12" s="659"/>
      <c r="W12" s="659"/>
      <c r="X12" s="659"/>
      <c r="Y12" s="659"/>
      <c r="Z12" s="659"/>
      <c r="AA12" s="659"/>
      <c r="AB12" s="659"/>
      <c r="AC12" s="659"/>
      <c r="AD12" s="659"/>
      <c r="AE12" s="755"/>
      <c r="AF12" s="755"/>
      <c r="AG12" s="755"/>
      <c r="AH12" s="755"/>
      <c r="AI12" s="755"/>
      <c r="AJ12" s="755"/>
      <c r="AK12" s="755"/>
      <c r="AL12" s="755"/>
    </row>
    <row r="13" spans="2:38" s="628" customFormat="1" ht="18" customHeight="1">
      <c r="B13" s="1100"/>
      <c r="C13" s="1097"/>
      <c r="D13" s="761" t="s">
        <v>1379</v>
      </c>
      <c r="E13" s="761" t="s">
        <v>1380</v>
      </c>
      <c r="F13" s="761" t="s">
        <v>1381</v>
      </c>
      <c r="G13" s="761" t="s">
        <v>1382</v>
      </c>
      <c r="H13" s="761" t="s">
        <v>1379</v>
      </c>
      <c r="I13" s="761" t="s">
        <v>1380</v>
      </c>
      <c r="J13" s="662"/>
      <c r="K13" s="662"/>
      <c r="L13" s="662"/>
      <c r="M13" s="662"/>
      <c r="N13" s="662"/>
      <c r="O13" s="662"/>
      <c r="P13" s="662"/>
      <c r="Q13" s="662"/>
      <c r="R13" s="662"/>
      <c r="S13" s="662"/>
      <c r="T13" s="662"/>
      <c r="U13" s="662"/>
      <c r="V13" s="662"/>
      <c r="W13" s="662"/>
      <c r="X13" s="662"/>
      <c r="Y13" s="662"/>
      <c r="Z13" s="662"/>
      <c r="AA13" s="662"/>
      <c r="AB13" s="662"/>
      <c r="AC13" s="662"/>
      <c r="AD13" s="662"/>
      <c r="AE13" s="755"/>
      <c r="AF13" s="755"/>
      <c r="AG13" s="755"/>
      <c r="AH13" s="755"/>
      <c r="AI13" s="755"/>
      <c r="AJ13" s="755"/>
      <c r="AK13" s="755"/>
      <c r="AL13" s="755"/>
    </row>
    <row r="14" spans="2:38" ht="15" customHeight="1">
      <c r="B14" s="797" t="s">
        <v>166</v>
      </c>
      <c r="C14" s="839">
        <v>532</v>
      </c>
      <c r="D14" s="796">
        <v>508</v>
      </c>
      <c r="E14" s="796">
        <v>486</v>
      </c>
      <c r="F14" s="796">
        <v>527</v>
      </c>
      <c r="G14" s="796">
        <v>515</v>
      </c>
      <c r="H14" s="796">
        <v>524</v>
      </c>
      <c r="I14" s="796">
        <v>530</v>
      </c>
      <c r="J14" s="104"/>
      <c r="K14" s="104"/>
      <c r="L14" s="104"/>
      <c r="M14" s="104"/>
      <c r="N14" s="104"/>
      <c r="O14" s="104"/>
      <c r="P14" s="260"/>
      <c r="Q14" s="104"/>
      <c r="R14" s="104"/>
      <c r="S14" s="104"/>
      <c r="T14" s="104"/>
      <c r="U14" s="104"/>
      <c r="V14" s="104"/>
      <c r="W14" s="260"/>
      <c r="X14" s="104"/>
      <c r="Y14" s="104"/>
      <c r="Z14" s="104"/>
      <c r="AA14" s="104"/>
      <c r="AB14" s="104"/>
      <c r="AC14" s="104"/>
      <c r="AD14" s="260"/>
    </row>
    <row r="15" spans="2:38" ht="15" customHeight="1">
      <c r="B15" s="797" t="s">
        <v>164</v>
      </c>
      <c r="C15" s="839">
        <v>812</v>
      </c>
      <c r="D15" s="796">
        <v>2576</v>
      </c>
      <c r="E15" s="796">
        <v>2568</v>
      </c>
      <c r="F15" s="796">
        <v>2627</v>
      </c>
      <c r="G15" s="796">
        <v>2629</v>
      </c>
      <c r="H15" s="796">
        <v>2672</v>
      </c>
      <c r="I15" s="796">
        <v>2622</v>
      </c>
      <c r="J15" s="104"/>
      <c r="K15" s="104"/>
      <c r="L15" s="104"/>
      <c r="M15" s="104"/>
      <c r="N15" s="104"/>
      <c r="O15" s="104"/>
      <c r="P15" s="260"/>
      <c r="Q15" s="104"/>
      <c r="R15" s="104"/>
      <c r="S15" s="104"/>
      <c r="T15" s="104"/>
      <c r="U15" s="104"/>
      <c r="V15" s="104"/>
      <c r="W15" s="260"/>
      <c r="X15" s="104"/>
      <c r="Y15" s="104"/>
      <c r="Z15" s="104"/>
      <c r="AA15" s="104"/>
      <c r="AB15" s="104"/>
      <c r="AC15" s="104"/>
      <c r="AD15" s="260"/>
    </row>
    <row r="16" spans="2:38" ht="15" customHeight="1">
      <c r="B16" s="797" t="s">
        <v>158</v>
      </c>
      <c r="C16" s="839">
        <v>821</v>
      </c>
      <c r="D16" s="796">
        <v>354</v>
      </c>
      <c r="E16" s="796">
        <v>356</v>
      </c>
      <c r="F16" s="796">
        <v>358</v>
      </c>
      <c r="G16" s="796">
        <v>344</v>
      </c>
      <c r="H16" s="796">
        <v>339</v>
      </c>
      <c r="I16" s="796">
        <v>340</v>
      </c>
      <c r="J16" s="104"/>
      <c r="K16" s="104"/>
      <c r="L16" s="104"/>
      <c r="M16" s="104"/>
      <c r="N16" s="104"/>
      <c r="O16" s="104"/>
      <c r="P16" s="260"/>
      <c r="Q16" s="104"/>
      <c r="R16" s="104"/>
      <c r="S16" s="104"/>
      <c r="T16" s="104"/>
      <c r="U16" s="104"/>
      <c r="V16" s="104"/>
      <c r="W16" s="260"/>
      <c r="X16" s="104"/>
      <c r="Y16" s="104"/>
      <c r="Z16" s="104"/>
      <c r="AA16" s="104"/>
      <c r="AB16" s="104"/>
      <c r="AC16" s="104"/>
      <c r="AD16" s="260"/>
    </row>
    <row r="17" spans="2:30" ht="15" customHeight="1">
      <c r="B17" s="797" t="s">
        <v>160</v>
      </c>
      <c r="C17" s="839">
        <v>841</v>
      </c>
      <c r="D17" s="796">
        <v>357</v>
      </c>
      <c r="E17" s="796">
        <v>359</v>
      </c>
      <c r="F17" s="796">
        <v>360</v>
      </c>
      <c r="G17" s="796">
        <v>358</v>
      </c>
      <c r="H17" s="796">
        <v>357</v>
      </c>
      <c r="I17" s="796">
        <v>357</v>
      </c>
      <c r="J17" s="104"/>
      <c r="K17" s="104"/>
      <c r="L17" s="104"/>
      <c r="M17" s="104"/>
      <c r="N17" s="104"/>
      <c r="O17" s="104"/>
      <c r="P17" s="260"/>
      <c r="Q17" s="104"/>
      <c r="R17" s="104"/>
      <c r="S17" s="104"/>
      <c r="T17" s="104"/>
      <c r="U17" s="104"/>
      <c r="V17" s="104"/>
      <c r="W17" s="260"/>
      <c r="X17" s="104"/>
      <c r="Y17" s="104"/>
      <c r="Z17" s="104"/>
      <c r="AA17" s="104"/>
      <c r="AB17" s="104"/>
      <c r="AC17" s="104"/>
      <c r="AD17" s="260"/>
    </row>
    <row r="18" spans="2:30" ht="15" customHeight="1">
      <c r="B18" s="797" t="s">
        <v>168</v>
      </c>
      <c r="C18" s="839">
        <v>842</v>
      </c>
      <c r="D18" s="796">
        <v>51</v>
      </c>
      <c r="E18" s="796">
        <v>49</v>
      </c>
      <c r="F18" s="796">
        <v>52</v>
      </c>
      <c r="G18" s="796">
        <v>50</v>
      </c>
      <c r="H18" s="796">
        <v>51</v>
      </c>
      <c r="I18" s="796">
        <v>51</v>
      </c>
      <c r="J18" s="104"/>
      <c r="K18" s="104"/>
      <c r="L18" s="104"/>
      <c r="M18" s="104"/>
      <c r="N18" s="104"/>
      <c r="O18" s="104"/>
      <c r="P18" s="55"/>
      <c r="Q18" s="104"/>
      <c r="R18" s="104"/>
      <c r="S18" s="104"/>
      <c r="T18" s="104"/>
      <c r="U18" s="104"/>
      <c r="V18" s="104"/>
      <c r="W18" s="55"/>
      <c r="X18" s="104"/>
      <c r="Y18" s="104"/>
      <c r="Z18" s="104"/>
      <c r="AA18" s="104"/>
      <c r="AB18" s="104"/>
      <c r="AC18" s="104"/>
      <c r="AD18" s="55"/>
    </row>
    <row r="19" spans="2:30" ht="15" customHeight="1">
      <c r="B19" s="797" t="s">
        <v>162</v>
      </c>
      <c r="C19" s="839">
        <v>856</v>
      </c>
      <c r="D19" s="796">
        <v>70</v>
      </c>
      <c r="E19" s="796">
        <v>81</v>
      </c>
      <c r="F19" s="796">
        <v>93</v>
      </c>
      <c r="G19" s="796">
        <v>82</v>
      </c>
      <c r="H19" s="796">
        <v>84</v>
      </c>
      <c r="I19" s="796">
        <v>88</v>
      </c>
      <c r="J19" s="104"/>
      <c r="K19" s="104"/>
      <c r="L19" s="104"/>
      <c r="M19" s="104"/>
      <c r="N19" s="104"/>
      <c r="O19" s="104"/>
      <c r="P19" s="55"/>
      <c r="Q19" s="104"/>
      <c r="R19" s="104"/>
      <c r="S19" s="104"/>
      <c r="T19" s="104"/>
      <c r="U19" s="104"/>
      <c r="V19" s="104"/>
      <c r="W19" s="55"/>
      <c r="X19" s="104"/>
      <c r="Y19" s="104"/>
      <c r="Z19" s="104"/>
      <c r="AA19" s="104"/>
      <c r="AB19" s="104"/>
      <c r="AC19" s="104"/>
      <c r="AD19" s="55"/>
    </row>
    <row r="20" spans="2:30" ht="15" customHeight="1">
      <c r="B20" s="797" t="s">
        <v>170</v>
      </c>
      <c r="C20" s="839">
        <v>941</v>
      </c>
      <c r="D20" s="796">
        <v>481</v>
      </c>
      <c r="E20" s="796">
        <v>488</v>
      </c>
      <c r="F20" s="796">
        <v>488</v>
      </c>
      <c r="G20" s="796">
        <v>491</v>
      </c>
      <c r="H20" s="796">
        <v>499</v>
      </c>
      <c r="I20" s="796">
        <v>499</v>
      </c>
      <c r="J20" s="104"/>
      <c r="K20" s="104"/>
      <c r="L20" s="104"/>
      <c r="M20" s="104"/>
      <c r="N20" s="104"/>
      <c r="O20" s="104"/>
      <c r="P20" s="55"/>
      <c r="Q20" s="104"/>
      <c r="R20" s="104"/>
      <c r="S20" s="104"/>
      <c r="T20" s="104"/>
      <c r="U20" s="104"/>
      <c r="V20" s="104"/>
      <c r="W20" s="55"/>
      <c r="X20" s="104"/>
      <c r="Y20" s="104"/>
      <c r="Z20" s="104"/>
      <c r="AA20" s="104"/>
      <c r="AB20" s="104"/>
      <c r="AC20" s="104"/>
      <c r="AD20" s="55"/>
    </row>
    <row r="21" spans="2:30" ht="15" customHeight="1">
      <c r="B21" s="799" t="s">
        <v>1383</v>
      </c>
      <c r="C21" s="800"/>
      <c r="D21" s="801">
        <v>4397</v>
      </c>
      <c r="E21" s="801">
        <v>4387</v>
      </c>
      <c r="F21" s="801">
        <v>4505</v>
      </c>
      <c r="G21" s="801">
        <v>4469</v>
      </c>
      <c r="H21" s="801">
        <v>4526</v>
      </c>
      <c r="I21" s="801">
        <v>4487</v>
      </c>
      <c r="J21" s="104"/>
      <c r="K21" s="104"/>
      <c r="L21" s="104"/>
      <c r="M21" s="104"/>
      <c r="N21" s="104"/>
      <c r="O21" s="104"/>
      <c r="P21" s="55"/>
      <c r="Q21" s="104"/>
      <c r="R21" s="104"/>
      <c r="S21" s="104"/>
      <c r="T21" s="104"/>
      <c r="U21" s="104"/>
      <c r="V21" s="104"/>
      <c r="W21" s="55"/>
      <c r="X21" s="104"/>
      <c r="Y21" s="104"/>
      <c r="Z21" s="104"/>
      <c r="AA21" s="104"/>
      <c r="AB21" s="104"/>
      <c r="AC21" s="104"/>
      <c r="AD21" s="55"/>
    </row>
    <row r="22" spans="2:30" ht="14.5">
      <c r="B22" s="167"/>
      <c r="C22" s="269"/>
      <c r="D22" s="270"/>
      <c r="E22" s="271"/>
      <c r="F22" s="271"/>
      <c r="G22" s="271"/>
      <c r="H22" s="271"/>
      <c r="I22" s="271"/>
      <c r="J22" s="104"/>
      <c r="K22" s="104"/>
      <c r="L22" s="104"/>
      <c r="M22" s="104"/>
      <c r="N22" s="104"/>
      <c r="O22" s="104"/>
      <c r="P22" s="55"/>
      <c r="Q22" s="104"/>
      <c r="R22" s="104"/>
      <c r="S22" s="104"/>
      <c r="T22" s="104"/>
      <c r="U22" s="104"/>
      <c r="V22" s="104"/>
      <c r="W22" s="55"/>
      <c r="X22" s="104"/>
      <c r="Y22" s="104"/>
      <c r="Z22" s="104"/>
      <c r="AA22" s="104"/>
      <c r="AB22" s="104"/>
      <c r="AC22" s="104"/>
      <c r="AD22" s="55"/>
    </row>
    <row r="23" spans="2:30" ht="13">
      <c r="B23" s="109"/>
      <c r="C23" s="108"/>
      <c r="D23" s="108"/>
      <c r="E23" s="108"/>
      <c r="F23" s="108"/>
      <c r="G23" s="108"/>
      <c r="H23" s="104"/>
      <c r="I23" s="108"/>
      <c r="O23" s="104"/>
      <c r="V23" s="104"/>
      <c r="AC23" s="104"/>
    </row>
    <row r="24" spans="2:30" ht="13">
      <c r="B24" s="10"/>
      <c r="C24" s="110"/>
      <c r="D24" s="110"/>
      <c r="E24" s="110"/>
      <c r="F24" s="110"/>
      <c r="G24" s="110"/>
      <c r="H24" s="110"/>
      <c r="I24" s="110"/>
    </row>
    <row r="25" spans="2:30" s="421" customFormat="1" ht="18" customHeight="1">
      <c r="B25" s="619" t="s">
        <v>1831</v>
      </c>
      <c r="C25" s="57"/>
      <c r="D25" s="630"/>
      <c r="E25" s="630"/>
      <c r="F25" s="630"/>
      <c r="G25" s="630"/>
      <c r="H25" s="630"/>
    </row>
    <row r="26" spans="2:30" s="421" customFormat="1" ht="18" customHeight="1">
      <c r="B26" s="1093"/>
      <c r="C26" s="1027">
        <v>2019</v>
      </c>
      <c r="D26" s="1028"/>
      <c r="E26" s="1028"/>
      <c r="F26" s="1029"/>
      <c r="G26" s="1027">
        <v>2020</v>
      </c>
      <c r="H26" s="1029"/>
    </row>
    <row r="27" spans="2:30" s="421" customFormat="1" ht="18" customHeight="1">
      <c r="B27" s="1049" t="s">
        <v>293</v>
      </c>
      <c r="C27" s="761" t="s">
        <v>1380</v>
      </c>
      <c r="D27" s="761" t="s">
        <v>1379</v>
      </c>
      <c r="E27" s="761" t="s">
        <v>1382</v>
      </c>
      <c r="F27" s="761" t="s">
        <v>1381</v>
      </c>
      <c r="G27" s="761" t="s">
        <v>1380</v>
      </c>
      <c r="H27" s="761" t="s">
        <v>1379</v>
      </c>
    </row>
    <row r="28" spans="2:30" ht="15" customHeight="1">
      <c r="B28" s="451" t="s">
        <v>1383</v>
      </c>
      <c r="C28" s="796">
        <v>4487</v>
      </c>
      <c r="D28" s="796">
        <v>4526</v>
      </c>
      <c r="E28" s="796">
        <v>4469</v>
      </c>
      <c r="F28" s="796">
        <v>4505</v>
      </c>
      <c r="G28" s="796">
        <v>4387</v>
      </c>
      <c r="H28" s="796">
        <v>4397</v>
      </c>
    </row>
    <row r="29" spans="2:30">
      <c r="B29" s="132"/>
      <c r="C29" s="104"/>
      <c r="D29" s="104"/>
      <c r="E29" s="104"/>
    </row>
  </sheetData>
  <mergeCells count="9">
    <mergeCell ref="F2:G2"/>
    <mergeCell ref="F3:G3"/>
    <mergeCell ref="B26:B27"/>
    <mergeCell ref="B12:B13"/>
    <mergeCell ref="C12:C13"/>
    <mergeCell ref="D12:E12"/>
    <mergeCell ref="F12:I12"/>
    <mergeCell ref="C26:F26"/>
    <mergeCell ref="G26:H26"/>
  </mergeCells>
  <hyperlinks>
    <hyperlink ref="F3" r:id="rId1" location="'Índice Digitalizacion Acelerada'!A1"/>
    <hyperlink ref="F2" r:id="rId2" location="'Índice ámbitos y subámbitos'!A1"/>
    <hyperlink ref="F2:G2" location="'Índice sectores estratégicos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B1:AL30"/>
  <sheetViews>
    <sheetView showGridLines="0" zoomScaleNormal="100" workbookViewId="0">
      <selection activeCell="B1" sqref="B1"/>
    </sheetView>
  </sheetViews>
  <sheetFormatPr baseColWidth="10" defaultColWidth="11.54296875" defaultRowHeight="12.5"/>
  <cols>
    <col min="1" max="1" width="1.81640625" style="57" customWidth="1"/>
    <col min="2" max="2" width="70.81640625" style="57" customWidth="1"/>
    <col min="3" max="14" width="13.453125" style="57" customWidth="1"/>
    <col min="15" max="38" width="22.81640625" style="57" customWidth="1"/>
    <col min="39" max="16384" width="11.54296875" style="57"/>
  </cols>
  <sheetData>
    <row r="1" spans="2:38" ht="15" customHeight="1"/>
    <row r="2" spans="2:38" ht="15" customHeight="1">
      <c r="F2" s="893" t="s">
        <v>245</v>
      </c>
      <c r="G2" s="893"/>
    </row>
    <row r="3" spans="2:38" ht="15" customHeight="1">
      <c r="F3" s="893" t="s">
        <v>248</v>
      </c>
      <c r="G3" s="893"/>
    </row>
    <row r="4" spans="2:38" s="405" customFormat="1" ht="13.4" customHeight="1">
      <c r="B4" s="403"/>
      <c r="C4" s="403"/>
      <c r="D4" s="404"/>
      <c r="E4" s="403"/>
    </row>
    <row r="5" spans="2:38" s="411" customFormat="1" ht="15.5">
      <c r="B5" s="414" t="s">
        <v>246</v>
      </c>
      <c r="C5" s="411" t="s">
        <v>1376</v>
      </c>
      <c r="H5" s="413"/>
      <c r="I5" s="413"/>
    </row>
    <row r="6" spans="2:38" s="415" customFormat="1" ht="15.5">
      <c r="B6" s="416" t="s">
        <v>247</v>
      </c>
      <c r="C6" s="415" t="s">
        <v>1590</v>
      </c>
    </row>
    <row r="7" spans="2:38" s="415" customFormat="1" ht="15.5">
      <c r="B7" s="416" t="s">
        <v>84</v>
      </c>
      <c r="C7" s="417" t="s">
        <v>1385</v>
      </c>
    </row>
    <row r="8" spans="2:38" s="415" customFormat="1" ht="15.5">
      <c r="B8" s="416" t="s">
        <v>220</v>
      </c>
      <c r="C8" s="415" t="s">
        <v>1371</v>
      </c>
    </row>
    <row r="9" spans="2:38" s="415" customFormat="1" ht="15.5">
      <c r="B9" s="416" t="s">
        <v>127</v>
      </c>
      <c r="C9" s="417" t="s">
        <v>61</v>
      </c>
    </row>
    <row r="10" spans="2:38" s="415" customFormat="1" ht="15.5">
      <c r="B10" s="416" t="s">
        <v>244</v>
      </c>
      <c r="C10" s="415" t="s">
        <v>1431</v>
      </c>
    </row>
    <row r="12" spans="2:38" s="628" customFormat="1" ht="18" customHeight="1">
      <c r="B12" s="1099"/>
      <c r="C12" s="1080" t="s">
        <v>1378</v>
      </c>
      <c r="D12" s="1027">
        <v>2020</v>
      </c>
      <c r="E12" s="1028"/>
      <c r="F12" s="1029"/>
      <c r="G12" s="1027">
        <v>2020</v>
      </c>
      <c r="H12" s="1028"/>
      <c r="I12" s="1028"/>
      <c r="J12" s="1028"/>
      <c r="K12" s="1028"/>
      <c r="L12" s="1029"/>
      <c r="M12" s="1027">
        <v>2020</v>
      </c>
      <c r="N12" s="1028"/>
      <c r="O12" s="1028"/>
      <c r="P12" s="1028"/>
      <c r="Q12" s="1028"/>
      <c r="R12" s="1029"/>
      <c r="S12" s="1027">
        <v>2020</v>
      </c>
      <c r="T12" s="1028"/>
      <c r="U12" s="1028"/>
      <c r="V12" s="1028"/>
      <c r="W12" s="1028"/>
      <c r="X12" s="1029"/>
      <c r="Y12" s="1027">
        <v>2019</v>
      </c>
      <c r="Z12" s="1028"/>
      <c r="AA12" s="1028"/>
      <c r="AB12" s="1028"/>
      <c r="AC12" s="1028"/>
      <c r="AD12" s="1028"/>
      <c r="AE12" s="1028"/>
      <c r="AF12" s="1028"/>
      <c r="AG12" s="1028"/>
      <c r="AH12" s="1028"/>
      <c r="AI12" s="1028"/>
      <c r="AJ12" s="1029"/>
    </row>
    <row r="13" spans="2:38" s="628" customFormat="1" ht="18" customHeight="1">
      <c r="B13" s="1101"/>
      <c r="C13" s="1088"/>
      <c r="D13" s="1027" t="s">
        <v>917</v>
      </c>
      <c r="E13" s="1028"/>
      <c r="F13" s="1029"/>
      <c r="G13" s="1027" t="s">
        <v>916</v>
      </c>
      <c r="H13" s="1028"/>
      <c r="I13" s="1029"/>
      <c r="J13" s="1027" t="s">
        <v>876</v>
      </c>
      <c r="K13" s="1028"/>
      <c r="L13" s="1029"/>
      <c r="M13" s="1027" t="s">
        <v>915</v>
      </c>
      <c r="N13" s="1028"/>
      <c r="O13" s="1029"/>
      <c r="P13" s="1027" t="s">
        <v>914</v>
      </c>
      <c r="Q13" s="1028"/>
      <c r="R13" s="1029"/>
      <c r="S13" s="1027" t="s">
        <v>913</v>
      </c>
      <c r="T13" s="1028"/>
      <c r="U13" s="1029"/>
      <c r="V13" s="1027" t="s">
        <v>875</v>
      </c>
      <c r="W13" s="1028"/>
      <c r="X13" s="1029"/>
      <c r="Y13" s="1027" t="s">
        <v>920</v>
      </c>
      <c r="Z13" s="1028"/>
      <c r="AA13" s="1029"/>
      <c r="AB13" s="1027" t="s">
        <v>917</v>
      </c>
      <c r="AC13" s="1028"/>
      <c r="AD13" s="1029"/>
      <c r="AE13" s="1027" t="s">
        <v>915</v>
      </c>
      <c r="AF13" s="1028"/>
      <c r="AG13" s="1029"/>
      <c r="AH13" s="1027" t="s">
        <v>875</v>
      </c>
      <c r="AI13" s="1028"/>
      <c r="AJ13" s="1029"/>
      <c r="AK13" s="755"/>
      <c r="AL13" s="755"/>
    </row>
    <row r="14" spans="2:38" s="628" customFormat="1" ht="18" customHeight="1">
      <c r="B14" s="1100"/>
      <c r="C14" s="1097"/>
      <c r="D14" s="761" t="s">
        <v>461</v>
      </c>
      <c r="E14" s="761" t="s">
        <v>462</v>
      </c>
      <c r="F14" s="761" t="s">
        <v>222</v>
      </c>
      <c r="G14" s="761" t="s">
        <v>461</v>
      </c>
      <c r="H14" s="761" t="s">
        <v>462</v>
      </c>
      <c r="I14" s="761" t="s">
        <v>222</v>
      </c>
      <c r="J14" s="761" t="s">
        <v>461</v>
      </c>
      <c r="K14" s="761" t="s">
        <v>462</v>
      </c>
      <c r="L14" s="761" t="s">
        <v>222</v>
      </c>
      <c r="M14" s="761" t="s">
        <v>461</v>
      </c>
      <c r="N14" s="761" t="s">
        <v>462</v>
      </c>
      <c r="O14" s="761" t="s">
        <v>222</v>
      </c>
      <c r="P14" s="761" t="s">
        <v>461</v>
      </c>
      <c r="Q14" s="761" t="s">
        <v>462</v>
      </c>
      <c r="R14" s="761" t="s">
        <v>222</v>
      </c>
      <c r="S14" s="761" t="s">
        <v>461</v>
      </c>
      <c r="T14" s="761" t="s">
        <v>462</v>
      </c>
      <c r="U14" s="761" t="s">
        <v>222</v>
      </c>
      <c r="V14" s="761" t="s">
        <v>461</v>
      </c>
      <c r="W14" s="761" t="s">
        <v>462</v>
      </c>
      <c r="X14" s="761" t="s">
        <v>222</v>
      </c>
      <c r="Y14" s="761" t="s">
        <v>461</v>
      </c>
      <c r="Z14" s="761" t="s">
        <v>462</v>
      </c>
      <c r="AA14" s="761" t="s">
        <v>222</v>
      </c>
      <c r="AB14" s="761" t="s">
        <v>461</v>
      </c>
      <c r="AC14" s="761" t="s">
        <v>462</v>
      </c>
      <c r="AD14" s="761" t="s">
        <v>222</v>
      </c>
      <c r="AE14" s="761" t="s">
        <v>461</v>
      </c>
      <c r="AF14" s="761" t="s">
        <v>462</v>
      </c>
      <c r="AG14" s="761" t="s">
        <v>222</v>
      </c>
      <c r="AH14" s="761" t="s">
        <v>461</v>
      </c>
      <c r="AI14" s="761" t="s">
        <v>462</v>
      </c>
      <c r="AJ14" s="761" t="s">
        <v>222</v>
      </c>
      <c r="AK14" s="755"/>
      <c r="AL14" s="755"/>
    </row>
    <row r="15" spans="2:38" ht="15" customHeight="1">
      <c r="B15" s="157" t="s">
        <v>166</v>
      </c>
      <c r="C15" s="790">
        <v>532</v>
      </c>
      <c r="D15" s="796">
        <v>9331</v>
      </c>
      <c r="E15" s="796">
        <v>2800</v>
      </c>
      <c r="F15" s="796">
        <v>12131</v>
      </c>
      <c r="G15" s="796">
        <v>9330</v>
      </c>
      <c r="H15" s="796">
        <v>2802</v>
      </c>
      <c r="I15" s="796">
        <v>12132</v>
      </c>
      <c r="J15" s="796">
        <v>8908</v>
      </c>
      <c r="K15" s="796">
        <v>2724</v>
      </c>
      <c r="L15" s="796">
        <v>11632</v>
      </c>
      <c r="M15" s="796">
        <v>8758</v>
      </c>
      <c r="N15" s="796">
        <v>2685</v>
      </c>
      <c r="O15" s="796">
        <v>11443</v>
      </c>
      <c r="P15" s="796">
        <v>8587</v>
      </c>
      <c r="Q15" s="796">
        <v>2618</v>
      </c>
      <c r="R15" s="796">
        <v>11205</v>
      </c>
      <c r="S15" s="796">
        <v>8544</v>
      </c>
      <c r="T15" s="796">
        <v>2639</v>
      </c>
      <c r="U15" s="796">
        <v>11183</v>
      </c>
      <c r="V15" s="796">
        <v>7824</v>
      </c>
      <c r="W15" s="796">
        <v>2541</v>
      </c>
      <c r="X15" s="796">
        <v>10365</v>
      </c>
      <c r="Y15" s="796">
        <v>8185</v>
      </c>
      <c r="Z15" s="796">
        <v>2695</v>
      </c>
      <c r="AA15" s="796">
        <v>10880</v>
      </c>
      <c r="AB15" s="796">
        <v>7634</v>
      </c>
      <c r="AC15" s="796">
        <v>2592</v>
      </c>
      <c r="AD15" s="796">
        <v>10226</v>
      </c>
      <c r="AE15" s="796">
        <v>7687</v>
      </c>
      <c r="AF15" s="796">
        <v>2605</v>
      </c>
      <c r="AG15" s="796">
        <v>10292</v>
      </c>
      <c r="AH15" s="796">
        <v>7991</v>
      </c>
      <c r="AI15" s="796">
        <v>2672</v>
      </c>
      <c r="AJ15" s="796">
        <v>10663</v>
      </c>
      <c r="AK15" s="102"/>
      <c r="AL15" s="102"/>
    </row>
    <row r="16" spans="2:38" ht="15" customHeight="1">
      <c r="B16" s="157" t="s">
        <v>164</v>
      </c>
      <c r="C16" s="790">
        <v>812</v>
      </c>
      <c r="D16" s="796">
        <v>28374</v>
      </c>
      <c r="E16" s="796">
        <v>66378</v>
      </c>
      <c r="F16" s="796">
        <v>94752</v>
      </c>
      <c r="G16" s="796">
        <v>28370</v>
      </c>
      <c r="H16" s="796">
        <v>66400</v>
      </c>
      <c r="I16" s="796">
        <v>94770</v>
      </c>
      <c r="J16" s="796">
        <v>29746</v>
      </c>
      <c r="K16" s="796">
        <v>63644</v>
      </c>
      <c r="L16" s="796">
        <v>93390</v>
      </c>
      <c r="M16" s="796">
        <v>29208</v>
      </c>
      <c r="N16" s="796">
        <v>60793</v>
      </c>
      <c r="O16" s="796">
        <v>90001</v>
      </c>
      <c r="P16" s="796">
        <v>27921</v>
      </c>
      <c r="Q16" s="796">
        <v>60140</v>
      </c>
      <c r="R16" s="796">
        <v>88061</v>
      </c>
      <c r="S16" s="796">
        <v>27160</v>
      </c>
      <c r="T16" s="796">
        <v>62357</v>
      </c>
      <c r="U16" s="796">
        <v>89517</v>
      </c>
      <c r="V16" s="796">
        <v>27377</v>
      </c>
      <c r="W16" s="796">
        <v>63286</v>
      </c>
      <c r="X16" s="796">
        <v>90663</v>
      </c>
      <c r="Y16" s="796">
        <v>28538</v>
      </c>
      <c r="Z16" s="796">
        <v>66955</v>
      </c>
      <c r="AA16" s="796">
        <v>95493</v>
      </c>
      <c r="AB16" s="796">
        <v>27172</v>
      </c>
      <c r="AC16" s="796">
        <v>67281</v>
      </c>
      <c r="AD16" s="796">
        <v>94453</v>
      </c>
      <c r="AE16" s="796">
        <v>30027</v>
      </c>
      <c r="AF16" s="796">
        <v>65139</v>
      </c>
      <c r="AG16" s="796">
        <v>95166</v>
      </c>
      <c r="AH16" s="796">
        <v>27902</v>
      </c>
      <c r="AI16" s="796">
        <v>64849</v>
      </c>
      <c r="AJ16" s="796">
        <v>92751</v>
      </c>
      <c r="AK16" s="102"/>
      <c r="AL16" s="102"/>
    </row>
    <row r="17" spans="2:38" ht="15" customHeight="1">
      <c r="B17" s="157" t="s">
        <v>158</v>
      </c>
      <c r="C17" s="790">
        <v>821</v>
      </c>
      <c r="D17" s="796">
        <v>2755</v>
      </c>
      <c r="E17" s="796">
        <v>3634</v>
      </c>
      <c r="F17" s="796">
        <v>6389</v>
      </c>
      <c r="G17" s="796">
        <v>2755</v>
      </c>
      <c r="H17" s="796">
        <v>3637</v>
      </c>
      <c r="I17" s="796">
        <v>6392</v>
      </c>
      <c r="J17" s="796">
        <v>2769</v>
      </c>
      <c r="K17" s="796">
        <v>3600</v>
      </c>
      <c r="L17" s="796">
        <v>6369</v>
      </c>
      <c r="M17" s="796">
        <v>2775</v>
      </c>
      <c r="N17" s="796">
        <v>3598</v>
      </c>
      <c r="O17" s="796">
        <v>6373</v>
      </c>
      <c r="P17" s="796">
        <v>2757</v>
      </c>
      <c r="Q17" s="796">
        <v>3530</v>
      </c>
      <c r="R17" s="796">
        <v>6287</v>
      </c>
      <c r="S17" s="796">
        <v>2733</v>
      </c>
      <c r="T17" s="796">
        <v>3515</v>
      </c>
      <c r="U17" s="796">
        <v>6248</v>
      </c>
      <c r="V17" s="796">
        <v>2772</v>
      </c>
      <c r="W17" s="796">
        <v>3540</v>
      </c>
      <c r="X17" s="796">
        <v>6312</v>
      </c>
      <c r="Y17" s="796">
        <v>2902</v>
      </c>
      <c r="Z17" s="796">
        <v>3657</v>
      </c>
      <c r="AA17" s="796">
        <v>6559</v>
      </c>
      <c r="AB17" s="796">
        <v>2775</v>
      </c>
      <c r="AC17" s="796">
        <v>3433</v>
      </c>
      <c r="AD17" s="796">
        <v>6208</v>
      </c>
      <c r="AE17" s="796">
        <v>2763</v>
      </c>
      <c r="AF17" s="796">
        <v>3387</v>
      </c>
      <c r="AG17" s="796">
        <v>6150</v>
      </c>
      <c r="AH17" s="796">
        <v>2738</v>
      </c>
      <c r="AI17" s="796">
        <v>3323</v>
      </c>
      <c r="AJ17" s="796">
        <v>6061</v>
      </c>
      <c r="AK17" s="102"/>
      <c r="AL17" s="102"/>
    </row>
    <row r="18" spans="2:38" ht="15" customHeight="1">
      <c r="B18" s="797" t="s">
        <v>160</v>
      </c>
      <c r="C18" s="790">
        <v>841</v>
      </c>
      <c r="D18" s="796">
        <v>37187</v>
      </c>
      <c r="E18" s="796">
        <v>50756</v>
      </c>
      <c r="F18" s="796">
        <v>87943</v>
      </c>
      <c r="G18" s="796">
        <v>37186</v>
      </c>
      <c r="H18" s="796">
        <v>50768</v>
      </c>
      <c r="I18" s="796">
        <v>87954</v>
      </c>
      <c r="J18" s="796">
        <v>37163</v>
      </c>
      <c r="K18" s="796">
        <v>50136</v>
      </c>
      <c r="L18" s="796">
        <v>87299</v>
      </c>
      <c r="M18" s="796">
        <v>37615</v>
      </c>
      <c r="N18" s="796">
        <v>50707</v>
      </c>
      <c r="O18" s="796">
        <v>88322</v>
      </c>
      <c r="P18" s="796">
        <v>37750</v>
      </c>
      <c r="Q18" s="796">
        <v>51199</v>
      </c>
      <c r="R18" s="796">
        <v>88949</v>
      </c>
      <c r="S18" s="796">
        <v>37402</v>
      </c>
      <c r="T18" s="796">
        <v>51375</v>
      </c>
      <c r="U18" s="796">
        <v>88777</v>
      </c>
      <c r="V18" s="796">
        <v>37053</v>
      </c>
      <c r="W18" s="796">
        <v>51033</v>
      </c>
      <c r="X18" s="796">
        <v>88086</v>
      </c>
      <c r="Y18" s="796">
        <v>38937</v>
      </c>
      <c r="Z18" s="796">
        <v>52970</v>
      </c>
      <c r="AA18" s="796">
        <v>91907</v>
      </c>
      <c r="AB18" s="796">
        <v>37987</v>
      </c>
      <c r="AC18" s="796">
        <v>50387</v>
      </c>
      <c r="AD18" s="796">
        <v>88374</v>
      </c>
      <c r="AE18" s="796">
        <v>38183</v>
      </c>
      <c r="AF18" s="796">
        <v>51218</v>
      </c>
      <c r="AG18" s="796">
        <v>89401</v>
      </c>
      <c r="AH18" s="796">
        <v>38815</v>
      </c>
      <c r="AI18" s="796">
        <v>52807</v>
      </c>
      <c r="AJ18" s="796">
        <v>91622</v>
      </c>
    </row>
    <row r="19" spans="2:38" ht="15" customHeight="1">
      <c r="B19" s="797" t="s">
        <v>168</v>
      </c>
      <c r="C19" s="790">
        <v>842</v>
      </c>
      <c r="D19" s="796">
        <v>63635</v>
      </c>
      <c r="E19" s="796">
        <v>18187</v>
      </c>
      <c r="F19" s="796">
        <v>81822</v>
      </c>
      <c r="G19" s="796">
        <v>63238</v>
      </c>
      <c r="H19" s="796">
        <v>18134</v>
      </c>
      <c r="I19" s="796">
        <v>81372</v>
      </c>
      <c r="J19" s="796">
        <v>59010</v>
      </c>
      <c r="K19" s="796">
        <v>17237</v>
      </c>
      <c r="L19" s="796">
        <v>76247</v>
      </c>
      <c r="M19" s="796">
        <v>58985</v>
      </c>
      <c r="N19" s="796">
        <v>17090</v>
      </c>
      <c r="O19" s="796">
        <v>76075</v>
      </c>
      <c r="P19" s="796">
        <v>58816</v>
      </c>
      <c r="Q19" s="796">
        <v>16565</v>
      </c>
      <c r="R19" s="796">
        <v>75381</v>
      </c>
      <c r="S19" s="796">
        <v>59135</v>
      </c>
      <c r="T19" s="796">
        <v>17138</v>
      </c>
      <c r="U19" s="796">
        <v>76273</v>
      </c>
      <c r="V19" s="796">
        <v>59572</v>
      </c>
      <c r="W19" s="796">
        <v>17216</v>
      </c>
      <c r="X19" s="796">
        <v>76788</v>
      </c>
      <c r="Y19" s="796">
        <v>59959</v>
      </c>
      <c r="Z19" s="796">
        <v>17210</v>
      </c>
      <c r="AA19" s="796">
        <v>77169</v>
      </c>
      <c r="AB19" s="796">
        <v>55920</v>
      </c>
      <c r="AC19" s="796">
        <v>16398</v>
      </c>
      <c r="AD19" s="796">
        <v>72318</v>
      </c>
      <c r="AE19" s="796">
        <v>52311</v>
      </c>
      <c r="AF19" s="796">
        <v>15194</v>
      </c>
      <c r="AG19" s="796">
        <v>67505</v>
      </c>
      <c r="AH19" s="796">
        <v>49972</v>
      </c>
      <c r="AI19" s="796">
        <v>14539</v>
      </c>
      <c r="AJ19" s="796">
        <v>64511</v>
      </c>
    </row>
    <row r="20" spans="2:38" ht="15" customHeight="1">
      <c r="B20" s="797" t="s">
        <v>162</v>
      </c>
      <c r="C20" s="790">
        <v>856</v>
      </c>
      <c r="D20" s="796">
        <v>405</v>
      </c>
      <c r="E20" s="796">
        <v>655</v>
      </c>
      <c r="F20" s="796">
        <v>1060</v>
      </c>
      <c r="G20" s="796">
        <v>404</v>
      </c>
      <c r="H20" s="796">
        <v>655</v>
      </c>
      <c r="I20" s="796">
        <v>1059</v>
      </c>
      <c r="J20" s="796">
        <v>299</v>
      </c>
      <c r="K20" s="796">
        <v>464</v>
      </c>
      <c r="L20" s="796">
        <v>763</v>
      </c>
      <c r="M20" s="796">
        <v>320</v>
      </c>
      <c r="N20" s="796">
        <v>476</v>
      </c>
      <c r="O20" s="796">
        <v>796</v>
      </c>
      <c r="P20" s="796">
        <v>297</v>
      </c>
      <c r="Q20" s="796">
        <v>513</v>
      </c>
      <c r="R20" s="796">
        <v>810</v>
      </c>
      <c r="S20" s="796">
        <v>410</v>
      </c>
      <c r="T20" s="796">
        <v>665</v>
      </c>
      <c r="U20" s="796">
        <v>1075</v>
      </c>
      <c r="V20" s="796">
        <v>455</v>
      </c>
      <c r="W20" s="796">
        <v>730</v>
      </c>
      <c r="X20" s="796">
        <v>1185</v>
      </c>
      <c r="Y20" s="796">
        <v>494</v>
      </c>
      <c r="Z20" s="796">
        <v>827</v>
      </c>
      <c r="AA20" s="796">
        <v>1321</v>
      </c>
      <c r="AB20" s="796">
        <v>398</v>
      </c>
      <c r="AC20" s="796">
        <v>676</v>
      </c>
      <c r="AD20" s="796">
        <v>1074</v>
      </c>
      <c r="AE20" s="796">
        <v>388</v>
      </c>
      <c r="AF20" s="796">
        <v>568</v>
      </c>
      <c r="AG20" s="796">
        <v>956</v>
      </c>
      <c r="AH20" s="796">
        <v>474</v>
      </c>
      <c r="AI20" s="796">
        <v>706</v>
      </c>
      <c r="AJ20" s="796">
        <v>1180</v>
      </c>
    </row>
    <row r="21" spans="2:38" ht="15" customHeight="1">
      <c r="B21" s="797" t="s">
        <v>170</v>
      </c>
      <c r="C21" s="790">
        <v>941</v>
      </c>
      <c r="D21" s="796">
        <v>1317</v>
      </c>
      <c r="E21" s="796">
        <v>2209</v>
      </c>
      <c r="F21" s="796">
        <v>3526</v>
      </c>
      <c r="G21" s="796">
        <v>1319</v>
      </c>
      <c r="H21" s="796">
        <v>2210</v>
      </c>
      <c r="I21" s="796">
        <v>3529</v>
      </c>
      <c r="J21" s="796">
        <v>1316</v>
      </c>
      <c r="K21" s="796">
        <v>2200</v>
      </c>
      <c r="L21" s="796">
        <v>3516</v>
      </c>
      <c r="M21" s="796">
        <v>1323</v>
      </c>
      <c r="N21" s="796">
        <v>2221</v>
      </c>
      <c r="O21" s="796">
        <v>3544</v>
      </c>
      <c r="P21" s="796">
        <v>1335</v>
      </c>
      <c r="Q21" s="796">
        <v>2230</v>
      </c>
      <c r="R21" s="796">
        <v>3565</v>
      </c>
      <c r="S21" s="796">
        <v>1332</v>
      </c>
      <c r="T21" s="796">
        <v>2255</v>
      </c>
      <c r="U21" s="796">
        <v>3587</v>
      </c>
      <c r="V21" s="796">
        <v>1362</v>
      </c>
      <c r="W21" s="796">
        <v>2308</v>
      </c>
      <c r="X21" s="796">
        <v>3670</v>
      </c>
      <c r="Y21" s="796">
        <v>1378</v>
      </c>
      <c r="Z21" s="796">
        <v>2287</v>
      </c>
      <c r="AA21" s="796">
        <v>3665</v>
      </c>
      <c r="AB21" s="796">
        <v>1404</v>
      </c>
      <c r="AC21" s="796">
        <v>2313</v>
      </c>
      <c r="AD21" s="796">
        <v>3717</v>
      </c>
      <c r="AE21" s="796">
        <v>1427</v>
      </c>
      <c r="AF21" s="796">
        <v>2315</v>
      </c>
      <c r="AG21" s="796">
        <v>3742</v>
      </c>
      <c r="AH21" s="796">
        <v>1396</v>
      </c>
      <c r="AI21" s="796">
        <v>2285</v>
      </c>
      <c r="AJ21" s="796">
        <v>3681</v>
      </c>
    </row>
    <row r="22" spans="2:38" ht="15" customHeight="1">
      <c r="B22" s="799" t="s">
        <v>1383</v>
      </c>
      <c r="C22" s="800"/>
      <c r="D22" s="801">
        <v>143004</v>
      </c>
      <c r="E22" s="801">
        <v>144619</v>
      </c>
      <c r="F22" s="801">
        <v>287623</v>
      </c>
      <c r="G22" s="801">
        <v>142602</v>
      </c>
      <c r="H22" s="801">
        <v>144606</v>
      </c>
      <c r="I22" s="801">
        <v>287208</v>
      </c>
      <c r="J22" s="801">
        <v>139211</v>
      </c>
      <c r="K22" s="801">
        <v>140005</v>
      </c>
      <c r="L22" s="801">
        <v>279216</v>
      </c>
      <c r="M22" s="801">
        <v>138984</v>
      </c>
      <c r="N22" s="801">
        <v>137570</v>
      </c>
      <c r="O22" s="801">
        <v>276554</v>
      </c>
      <c r="P22" s="801">
        <v>137463</v>
      </c>
      <c r="Q22" s="801">
        <v>136795</v>
      </c>
      <c r="R22" s="801">
        <v>274258</v>
      </c>
      <c r="S22" s="801">
        <v>136716</v>
      </c>
      <c r="T22" s="801">
        <v>139944</v>
      </c>
      <c r="U22" s="801">
        <v>276660</v>
      </c>
      <c r="V22" s="801">
        <v>136415</v>
      </c>
      <c r="W22" s="801">
        <v>140654</v>
      </c>
      <c r="X22" s="801">
        <v>277069</v>
      </c>
      <c r="Y22" s="801">
        <v>140393</v>
      </c>
      <c r="Z22" s="801">
        <v>146601</v>
      </c>
      <c r="AA22" s="801">
        <v>286994</v>
      </c>
      <c r="AB22" s="801">
        <v>133290</v>
      </c>
      <c r="AC22" s="801">
        <v>143080</v>
      </c>
      <c r="AD22" s="801">
        <v>276370</v>
      </c>
      <c r="AE22" s="801">
        <v>132786</v>
      </c>
      <c r="AF22" s="801">
        <v>140426</v>
      </c>
      <c r="AG22" s="801">
        <v>273212</v>
      </c>
      <c r="AH22" s="801">
        <v>129288</v>
      </c>
      <c r="AI22" s="801">
        <v>141181</v>
      </c>
      <c r="AJ22" s="801">
        <v>270469</v>
      </c>
    </row>
    <row r="23" spans="2:38">
      <c r="B23" s="132"/>
      <c r="C23" s="104"/>
      <c r="D23" s="104"/>
      <c r="E23" s="104"/>
      <c r="F23" s="104"/>
      <c r="G23" s="104"/>
      <c r="H23" s="104"/>
      <c r="I23" s="260"/>
      <c r="J23" s="104"/>
      <c r="K23" s="104"/>
      <c r="L23" s="104"/>
      <c r="M23" s="104"/>
      <c r="N23" s="104"/>
      <c r="O23" s="104"/>
      <c r="P23" s="260"/>
      <c r="Q23" s="104"/>
      <c r="R23" s="104"/>
      <c r="S23" s="104"/>
      <c r="T23" s="104"/>
      <c r="U23" s="104"/>
      <c r="V23" s="104"/>
      <c r="W23" s="260"/>
      <c r="X23" s="104"/>
      <c r="Y23" s="104"/>
      <c r="Z23" s="104"/>
      <c r="AA23" s="104"/>
      <c r="AB23" s="104"/>
      <c r="AC23" s="104"/>
      <c r="AD23" s="260"/>
    </row>
    <row r="24" spans="2:38">
      <c r="B24" s="132"/>
      <c r="C24" s="104"/>
      <c r="D24" s="104"/>
      <c r="E24" s="104"/>
      <c r="F24" s="104"/>
      <c r="G24" s="104"/>
      <c r="H24" s="104"/>
      <c r="I24" s="260"/>
      <c r="J24" s="104"/>
      <c r="K24" s="104"/>
      <c r="L24" s="104"/>
      <c r="M24" s="104"/>
      <c r="N24" s="104"/>
      <c r="O24" s="104"/>
      <c r="P24" s="260"/>
      <c r="Q24" s="104"/>
      <c r="R24" s="104"/>
      <c r="S24" s="104"/>
      <c r="T24" s="104"/>
      <c r="U24" s="104"/>
      <c r="V24" s="104"/>
      <c r="W24" s="260"/>
      <c r="X24" s="104"/>
      <c r="Y24" s="104"/>
      <c r="Z24" s="104"/>
      <c r="AA24" s="104"/>
      <c r="AB24" s="104"/>
      <c r="AC24" s="104"/>
      <c r="AD24" s="260"/>
    </row>
    <row r="25" spans="2:38">
      <c r="B25" s="132"/>
      <c r="C25" s="104"/>
      <c r="D25" s="104"/>
      <c r="E25" s="104"/>
      <c r="F25" s="104"/>
      <c r="G25" s="104"/>
      <c r="H25" s="104"/>
      <c r="I25" s="260"/>
      <c r="J25" s="104"/>
      <c r="K25" s="104"/>
      <c r="L25" s="104"/>
      <c r="M25" s="104"/>
      <c r="N25" s="104"/>
      <c r="O25" s="104"/>
      <c r="P25" s="260"/>
      <c r="Q25" s="104"/>
      <c r="R25" s="104"/>
      <c r="S25" s="104"/>
      <c r="T25" s="104"/>
      <c r="U25" s="104"/>
      <c r="V25" s="104"/>
      <c r="W25" s="260"/>
      <c r="X25" s="104"/>
      <c r="Y25" s="104"/>
      <c r="Z25" s="104"/>
      <c r="AA25" s="104"/>
      <c r="AB25" s="104"/>
      <c r="AC25" s="104"/>
      <c r="AD25" s="260"/>
    </row>
    <row r="26" spans="2:38" s="628" customFormat="1" ht="18" customHeight="1">
      <c r="B26" s="619" t="s">
        <v>1760</v>
      </c>
    </row>
    <row r="27" spans="2:38" s="628" customFormat="1" ht="18" customHeight="1">
      <c r="B27" s="1084" t="s">
        <v>293</v>
      </c>
      <c r="C27" s="1094">
        <v>2019</v>
      </c>
      <c r="D27" s="1094"/>
      <c r="E27" s="1094"/>
      <c r="F27" s="1094"/>
      <c r="G27" s="981">
        <v>2020</v>
      </c>
      <c r="H27" s="981"/>
      <c r="I27" s="981"/>
      <c r="J27" s="981"/>
      <c r="K27" s="981"/>
      <c r="L27" s="981"/>
      <c r="M27" s="981"/>
      <c r="N27" s="1069" t="s">
        <v>1388</v>
      </c>
    </row>
    <row r="28" spans="2:38" s="628" customFormat="1" ht="18" customHeight="1">
      <c r="B28" s="1035"/>
      <c r="C28" s="761" t="s">
        <v>1199</v>
      </c>
      <c r="D28" s="761" t="s">
        <v>1195</v>
      </c>
      <c r="E28" s="761" t="s">
        <v>1204</v>
      </c>
      <c r="F28" s="761" t="s">
        <v>1202</v>
      </c>
      <c r="G28" s="761" t="s">
        <v>1199</v>
      </c>
      <c r="H28" s="761" t="s">
        <v>1197</v>
      </c>
      <c r="I28" s="761" t="s">
        <v>1196</v>
      </c>
      <c r="J28" s="761" t="s">
        <v>1195</v>
      </c>
      <c r="K28" s="761" t="s">
        <v>1194</v>
      </c>
      <c r="L28" s="761" t="s">
        <v>1205</v>
      </c>
      <c r="M28" s="761" t="s">
        <v>1204</v>
      </c>
      <c r="N28" s="1069"/>
    </row>
    <row r="29" spans="2:38" ht="15" customHeight="1">
      <c r="B29" s="451" t="s">
        <v>201</v>
      </c>
      <c r="C29" s="796">
        <v>270469</v>
      </c>
      <c r="D29" s="796">
        <v>273212</v>
      </c>
      <c r="E29" s="796">
        <v>276370</v>
      </c>
      <c r="F29" s="796">
        <v>286994</v>
      </c>
      <c r="G29" s="796">
        <v>277069</v>
      </c>
      <c r="H29" s="796">
        <v>276660</v>
      </c>
      <c r="I29" s="796">
        <v>274258</v>
      </c>
      <c r="J29" s="796">
        <v>276554</v>
      </c>
      <c r="K29" s="796">
        <v>279216</v>
      </c>
      <c r="L29" s="796">
        <v>287208</v>
      </c>
      <c r="M29" s="796">
        <v>287623</v>
      </c>
      <c r="N29" s="474">
        <v>4.0717154539204659E-2</v>
      </c>
    </row>
    <row r="30" spans="2:38" ht="15" customHeight="1">
      <c r="B30" s="451" t="s">
        <v>222</v>
      </c>
      <c r="C30" s="796">
        <v>3250897</v>
      </c>
      <c r="D30" s="796">
        <v>3265011</v>
      </c>
      <c r="E30" s="796">
        <v>3245722</v>
      </c>
      <c r="F30" s="796">
        <v>3314130</v>
      </c>
      <c r="G30" s="796">
        <v>3177701</v>
      </c>
      <c r="H30" s="796">
        <v>3160493</v>
      </c>
      <c r="I30" s="796">
        <v>3139719</v>
      </c>
      <c r="J30" s="796">
        <v>3147739</v>
      </c>
      <c r="K30" s="796">
        <v>3144260</v>
      </c>
      <c r="L30" s="796">
        <v>3197532</v>
      </c>
      <c r="M30" s="796">
        <v>3194573</v>
      </c>
      <c r="N30" s="474">
        <v>-1.5758897404029026E-2</v>
      </c>
    </row>
  </sheetData>
  <mergeCells count="24">
    <mergeCell ref="N27:N28"/>
    <mergeCell ref="S13:U13"/>
    <mergeCell ref="V13:X13"/>
    <mergeCell ref="Y13:AA13"/>
    <mergeCell ref="AB13:AD13"/>
    <mergeCell ref="AE13:AG13"/>
    <mergeCell ref="D12:F12"/>
    <mergeCell ref="G12:L12"/>
    <mergeCell ref="M12:R12"/>
    <mergeCell ref="S12:X12"/>
    <mergeCell ref="Y12:AJ12"/>
    <mergeCell ref="D13:F13"/>
    <mergeCell ref="G13:I13"/>
    <mergeCell ref="J13:L13"/>
    <mergeCell ref="M13:O13"/>
    <mergeCell ref="P13:R13"/>
    <mergeCell ref="AH13:AJ13"/>
    <mergeCell ref="B12:B14"/>
    <mergeCell ref="C12:C14"/>
    <mergeCell ref="B27:B28"/>
    <mergeCell ref="F2:G2"/>
    <mergeCell ref="F3:G3"/>
    <mergeCell ref="C27:F27"/>
    <mergeCell ref="G27:M27"/>
  </mergeCells>
  <hyperlinks>
    <hyperlink ref="F3" r:id="rId1" location="'Índice Digitalizacion Acelerada'!A1"/>
    <hyperlink ref="F2" r:id="rId2" location="'Índice ámbitos y subámbitos'!A1"/>
    <hyperlink ref="F2:G2" location="'Índice sectores estratégicos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B1:I21"/>
  <sheetViews>
    <sheetView showGridLines="0" zoomScaleNormal="100" workbookViewId="0">
      <selection activeCell="B3" sqref="B3"/>
    </sheetView>
  </sheetViews>
  <sheetFormatPr baseColWidth="10" defaultColWidth="11.54296875" defaultRowHeight="12.5"/>
  <cols>
    <col min="1" max="1" width="1.81640625" style="3" customWidth="1"/>
    <col min="2" max="2" width="40.453125" style="3" customWidth="1"/>
    <col min="3" max="4" width="20.81640625" style="3" customWidth="1"/>
    <col min="5" max="5" width="21.453125" style="3" customWidth="1"/>
    <col min="6" max="7" width="22.54296875" style="3" customWidth="1"/>
    <col min="8" max="8" width="22" style="3" customWidth="1"/>
    <col min="9" max="12" width="22.81640625" style="3" customWidth="1"/>
    <col min="13" max="16384" width="11.54296875" style="3"/>
  </cols>
  <sheetData>
    <row r="1" spans="2:9" ht="15" customHeight="1"/>
    <row r="2" spans="2:9" ht="15" customHeight="1">
      <c r="F2" s="893" t="s">
        <v>245</v>
      </c>
      <c r="G2" s="893"/>
    </row>
    <row r="3" spans="2:9" ht="15" customHeight="1">
      <c r="F3" s="893" t="s">
        <v>248</v>
      </c>
      <c r="G3" s="893"/>
    </row>
    <row r="4" spans="2:9" s="405" customFormat="1" ht="13.4" customHeight="1">
      <c r="B4" s="403"/>
      <c r="C4" s="403"/>
      <c r="D4" s="404"/>
      <c r="E4" s="403"/>
    </row>
    <row r="5" spans="2:9" s="411" customFormat="1" ht="15.5">
      <c r="B5" s="414" t="s">
        <v>246</v>
      </c>
      <c r="C5" s="411" t="s">
        <v>218</v>
      </c>
      <c r="I5" s="413"/>
    </row>
    <row r="6" spans="2:9" s="411" customFormat="1" ht="15.5">
      <c r="B6" s="416" t="s">
        <v>247</v>
      </c>
      <c r="C6" s="411" t="s">
        <v>242</v>
      </c>
    </row>
    <row r="7" spans="2:9" s="411" customFormat="1" ht="15.5">
      <c r="B7" s="416" t="s">
        <v>84</v>
      </c>
      <c r="C7" s="402" t="s">
        <v>208</v>
      </c>
    </row>
    <row r="8" spans="2:9" s="411" customFormat="1" ht="15.5">
      <c r="B8" s="416" t="s">
        <v>220</v>
      </c>
      <c r="C8" s="402" t="s">
        <v>197</v>
      </c>
    </row>
    <row r="9" spans="2:9" s="411" customFormat="1" ht="15.5">
      <c r="B9" s="416" t="s">
        <v>127</v>
      </c>
      <c r="C9" s="411" t="s">
        <v>198</v>
      </c>
    </row>
    <row r="10" spans="2:9" s="411" customFormat="1" ht="15.5">
      <c r="B10" s="416" t="s">
        <v>244</v>
      </c>
      <c r="C10" s="411" t="s">
        <v>479</v>
      </c>
    </row>
    <row r="11" spans="2:9">
      <c r="I11" s="5"/>
    </row>
    <row r="12" spans="2:9" s="401" customFormat="1" ht="18" customHeight="1">
      <c r="B12" s="670"/>
      <c r="C12" s="670">
        <v>2019</v>
      </c>
      <c r="D12" s="670">
        <v>2018</v>
      </c>
      <c r="E12" s="670">
        <v>2017</v>
      </c>
      <c r="F12" s="670">
        <v>2016</v>
      </c>
      <c r="G12" s="602">
        <v>2015</v>
      </c>
      <c r="H12" s="92"/>
    </row>
    <row r="13" spans="2:9" ht="18" customHeight="1">
      <c r="B13" s="668" t="s">
        <v>98</v>
      </c>
      <c r="C13" s="630">
        <v>82.7</v>
      </c>
      <c r="D13" s="630">
        <v>79.7</v>
      </c>
      <c r="E13" s="630">
        <v>75.099999999999994</v>
      </c>
      <c r="F13" s="630">
        <v>78.099999999999994</v>
      </c>
      <c r="G13" s="630">
        <v>71.400000000000006</v>
      </c>
    </row>
    <row r="14" spans="2:9" ht="18" customHeight="1">
      <c r="B14" s="668" t="s">
        <v>241</v>
      </c>
      <c r="C14" s="630">
        <v>80.599999999999994</v>
      </c>
      <c r="D14" s="630">
        <v>76.7</v>
      </c>
      <c r="E14" s="630">
        <v>77.099999999999994</v>
      </c>
      <c r="F14" s="630">
        <v>75.099999999999994</v>
      </c>
      <c r="G14" s="630">
        <v>68</v>
      </c>
    </row>
    <row r="15" spans="2:9" ht="13">
      <c r="G15" s="1"/>
      <c r="H15" s="13"/>
    </row>
    <row r="18" spans="2:7" ht="34" customHeight="1">
      <c r="B18" s="903" t="s">
        <v>1615</v>
      </c>
      <c r="C18" s="904"/>
      <c r="D18" s="904"/>
      <c r="E18" s="904"/>
      <c r="F18" s="904"/>
      <c r="G18" s="904"/>
    </row>
    <row r="19" spans="2:7" s="401" customFormat="1" ht="18" customHeight="1">
      <c r="B19" s="671"/>
      <c r="C19" s="670">
        <v>2015</v>
      </c>
      <c r="D19" s="670">
        <v>2016</v>
      </c>
      <c r="E19" s="670">
        <v>2017</v>
      </c>
      <c r="F19" s="670">
        <v>2018</v>
      </c>
      <c r="G19" s="670">
        <v>2019</v>
      </c>
    </row>
    <row r="20" spans="2:7" ht="15" customHeight="1">
      <c r="B20" s="668" t="s">
        <v>98</v>
      </c>
      <c r="C20" s="630">
        <v>71.400000000000006</v>
      </c>
      <c r="D20" s="630">
        <v>78.099999999999994</v>
      </c>
      <c r="E20" s="630">
        <v>75.099999999999994</v>
      </c>
      <c r="F20" s="630">
        <v>79.7</v>
      </c>
      <c r="G20" s="630">
        <v>82.7</v>
      </c>
    </row>
    <row r="21" spans="2:7" ht="15" customHeight="1">
      <c r="B21" s="668" t="s">
        <v>241</v>
      </c>
      <c r="C21" s="630">
        <v>68</v>
      </c>
      <c r="D21" s="630">
        <v>75.099999999999994</v>
      </c>
      <c r="E21" s="630">
        <v>77.099999999999994</v>
      </c>
      <c r="F21" s="630">
        <v>76.7</v>
      </c>
      <c r="G21" s="630">
        <v>80.599999999999994</v>
      </c>
    </row>
  </sheetData>
  <mergeCells count="3">
    <mergeCell ref="F2:G2"/>
    <mergeCell ref="F3:G3"/>
    <mergeCell ref="B18:G18"/>
  </mergeCells>
  <hyperlinks>
    <hyperlink ref="F3" r:id="rId1" location="'Índice Digitalizacion Acelerada'!A1"/>
    <hyperlink ref="F2" r:id="rId2" location="'Índice ámbitos y subámbitos'!A1"/>
    <hyperlink ref="F2:G2" location="'Índice Digitalizacion Acelerada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B1:AL27"/>
  <sheetViews>
    <sheetView showGridLines="0" zoomScale="98" zoomScaleNormal="98" workbookViewId="0">
      <selection activeCell="B1" sqref="B1"/>
    </sheetView>
  </sheetViews>
  <sheetFormatPr baseColWidth="10" defaultColWidth="11.54296875" defaultRowHeight="12.5"/>
  <cols>
    <col min="1" max="1" width="1.81640625" style="57" customWidth="1"/>
    <col min="2" max="2" width="70.81640625" style="57" customWidth="1"/>
    <col min="3" max="4" width="20.81640625" style="57" customWidth="1"/>
    <col min="5" max="5" width="21.453125" style="57" customWidth="1"/>
    <col min="6" max="6" width="22.54296875" style="57" customWidth="1"/>
    <col min="7" max="7" width="22" style="57" customWidth="1"/>
    <col min="8" max="38" width="22.81640625" style="57" customWidth="1"/>
    <col min="39" max="16384" width="11.54296875" style="57"/>
  </cols>
  <sheetData>
    <row r="1" spans="2:38" ht="15" customHeight="1"/>
    <row r="2" spans="2:38" ht="15" customHeight="1">
      <c r="F2" s="893" t="s">
        <v>245</v>
      </c>
      <c r="G2" s="893"/>
    </row>
    <row r="3" spans="2:38" ht="15" customHeight="1">
      <c r="F3" s="893" t="s">
        <v>248</v>
      </c>
      <c r="G3" s="893"/>
    </row>
    <row r="4" spans="2:38" s="405" customFormat="1" ht="13.4" customHeight="1">
      <c r="B4" s="403"/>
      <c r="C4" s="403"/>
      <c r="D4" s="404"/>
      <c r="E4" s="403"/>
    </row>
    <row r="5" spans="2:38" s="411" customFormat="1" ht="15.5">
      <c r="B5" s="414" t="s">
        <v>246</v>
      </c>
      <c r="C5" s="411" t="s">
        <v>1376</v>
      </c>
      <c r="H5" s="413"/>
      <c r="I5" s="413"/>
    </row>
    <row r="6" spans="2:38" s="415" customFormat="1" ht="15.5">
      <c r="B6" s="416" t="s">
        <v>247</v>
      </c>
      <c r="C6" s="415" t="s">
        <v>1590</v>
      </c>
    </row>
    <row r="7" spans="2:38" s="415" customFormat="1" ht="15.5">
      <c r="B7" s="416" t="s">
        <v>84</v>
      </c>
      <c r="C7" s="417" t="s">
        <v>1372</v>
      </c>
    </row>
    <row r="8" spans="2:38" s="415" customFormat="1" ht="15.5">
      <c r="B8" s="416" t="s">
        <v>220</v>
      </c>
      <c r="C8" s="415" t="s">
        <v>62</v>
      </c>
    </row>
    <row r="9" spans="2:38" s="415" customFormat="1" ht="15.5">
      <c r="B9" s="416" t="s">
        <v>127</v>
      </c>
      <c r="C9" s="417" t="s">
        <v>6</v>
      </c>
    </row>
    <row r="10" spans="2:38" s="415" customFormat="1" ht="15.5">
      <c r="B10" s="416" t="s">
        <v>244</v>
      </c>
      <c r="C10" s="415" t="s">
        <v>1390</v>
      </c>
    </row>
    <row r="12" spans="2:38" s="421" customFormat="1" ht="19.5" customHeight="1">
      <c r="B12" s="489"/>
      <c r="C12" s="489" t="s">
        <v>1378</v>
      </c>
      <c r="D12" s="758" t="s">
        <v>1536</v>
      </c>
      <c r="E12" s="758" t="s">
        <v>585</v>
      </c>
      <c r="F12" s="489" t="s">
        <v>586</v>
      </c>
      <c r="G12" s="489" t="s">
        <v>587</v>
      </c>
      <c r="H12" s="489" t="s">
        <v>588</v>
      </c>
      <c r="I12" s="489" t="s">
        <v>589</v>
      </c>
      <c r="O12" s="447"/>
      <c r="P12" s="447"/>
      <c r="Q12" s="447"/>
      <c r="R12" s="447"/>
      <c r="S12" s="447"/>
      <c r="T12" s="447"/>
      <c r="U12" s="447"/>
      <c r="V12" s="447"/>
      <c r="W12" s="447"/>
      <c r="X12" s="447"/>
      <c r="Y12" s="447"/>
      <c r="Z12" s="447"/>
      <c r="AA12" s="447"/>
      <c r="AB12" s="447"/>
      <c r="AC12" s="447"/>
      <c r="AD12" s="447"/>
      <c r="AE12" s="598"/>
      <c r="AF12" s="598"/>
      <c r="AG12" s="598"/>
      <c r="AH12" s="598"/>
      <c r="AI12" s="598"/>
      <c r="AJ12" s="598"/>
      <c r="AK12" s="598"/>
      <c r="AL12" s="598"/>
    </row>
    <row r="13" spans="2:38" ht="14.5" customHeight="1">
      <c r="B13" s="261" t="s">
        <v>166</v>
      </c>
      <c r="C13" s="804" t="s">
        <v>165</v>
      </c>
      <c r="D13" s="262">
        <v>6045.6399999999994</v>
      </c>
      <c r="E13" s="262">
        <v>4330.41</v>
      </c>
      <c r="F13" s="262">
        <v>6517.8399999999992</v>
      </c>
      <c r="G13" s="262">
        <v>12414.310000000001</v>
      </c>
      <c r="H13" s="262">
        <v>13040.759999999998</v>
      </c>
      <c r="I13" s="262">
        <v>12121.260000000002</v>
      </c>
      <c r="O13" s="104"/>
      <c r="P13" s="260"/>
      <c r="Q13" s="104"/>
      <c r="R13" s="104"/>
      <c r="S13" s="104"/>
      <c r="T13" s="104"/>
      <c r="U13" s="104"/>
      <c r="V13" s="104"/>
      <c r="W13" s="260"/>
      <c r="X13" s="104"/>
      <c r="Y13" s="104"/>
      <c r="Z13" s="104"/>
      <c r="AA13" s="104"/>
      <c r="AB13" s="104"/>
      <c r="AC13" s="104"/>
      <c r="AD13" s="260"/>
    </row>
    <row r="14" spans="2:38" ht="14.5" customHeight="1">
      <c r="B14" s="261" t="s">
        <v>164</v>
      </c>
      <c r="C14" s="804" t="s">
        <v>163</v>
      </c>
      <c r="D14" s="262">
        <v>66022.63999999997</v>
      </c>
      <c r="E14" s="262">
        <v>67889.930000000022</v>
      </c>
      <c r="F14" s="262">
        <v>82536.55</v>
      </c>
      <c r="G14" s="262">
        <v>76136.849999999991</v>
      </c>
      <c r="H14" s="262">
        <v>73568.649999999994</v>
      </c>
      <c r="I14" s="262">
        <v>83114.98</v>
      </c>
      <c r="O14" s="104"/>
      <c r="P14" s="260"/>
      <c r="Q14" s="104"/>
      <c r="R14" s="104"/>
      <c r="S14" s="104"/>
      <c r="T14" s="104"/>
      <c r="U14" s="104"/>
      <c r="V14" s="104"/>
      <c r="W14" s="260"/>
      <c r="X14" s="104"/>
      <c r="Y14" s="104"/>
      <c r="Z14" s="104"/>
      <c r="AA14" s="104"/>
      <c r="AB14" s="104"/>
      <c r="AC14" s="104"/>
      <c r="AD14" s="260"/>
    </row>
    <row r="15" spans="2:38" ht="14.5" customHeight="1">
      <c r="B15" s="261" t="s">
        <v>158</v>
      </c>
      <c r="C15" s="804" t="s">
        <v>157</v>
      </c>
      <c r="D15" s="262">
        <v>4105.2099999999991</v>
      </c>
      <c r="E15" s="262">
        <v>3366.56</v>
      </c>
      <c r="F15" s="262">
        <v>5688.37</v>
      </c>
      <c r="G15" s="262">
        <v>5511.23</v>
      </c>
      <c r="H15" s="262">
        <v>6059.13</v>
      </c>
      <c r="I15" s="262">
        <v>6187.3099999999995</v>
      </c>
      <c r="O15" s="104"/>
      <c r="P15" s="260"/>
      <c r="Q15" s="104"/>
      <c r="R15" s="104"/>
      <c r="S15" s="104"/>
      <c r="T15" s="104"/>
      <c r="U15" s="104"/>
      <c r="V15" s="104"/>
      <c r="W15" s="260"/>
      <c r="X15" s="104"/>
      <c r="Y15" s="104"/>
      <c r="Z15" s="104"/>
      <c r="AA15" s="104"/>
      <c r="AB15" s="104"/>
      <c r="AC15" s="104"/>
      <c r="AD15" s="260"/>
    </row>
    <row r="16" spans="2:38" ht="14.5" customHeight="1">
      <c r="B16" s="261" t="s">
        <v>1472</v>
      </c>
      <c r="C16" s="804" t="s">
        <v>159</v>
      </c>
      <c r="D16" s="262">
        <v>131083.49999999997</v>
      </c>
      <c r="E16" s="262">
        <v>119387.17000000003</v>
      </c>
      <c r="F16" s="262">
        <v>120124.13999999998</v>
      </c>
      <c r="G16" s="262">
        <v>119070.38000000003</v>
      </c>
      <c r="H16" s="262">
        <v>108328.01</v>
      </c>
      <c r="I16" s="262">
        <v>109657.73000000008</v>
      </c>
      <c r="O16" s="104"/>
      <c r="P16" s="260"/>
      <c r="Q16" s="104"/>
      <c r="R16" s="104"/>
      <c r="S16" s="104"/>
      <c r="T16" s="104"/>
      <c r="U16" s="104"/>
      <c r="V16" s="104"/>
      <c r="W16" s="260"/>
      <c r="X16" s="104"/>
      <c r="Y16" s="104"/>
      <c r="Z16" s="104"/>
      <c r="AA16" s="104"/>
      <c r="AB16" s="104"/>
      <c r="AC16" s="104"/>
      <c r="AD16" s="260"/>
    </row>
    <row r="17" spans="2:30" ht="14.5" customHeight="1">
      <c r="B17" s="261" t="s">
        <v>1473</v>
      </c>
      <c r="C17" s="804" t="s">
        <v>167</v>
      </c>
      <c r="D17" s="262">
        <v>96296.130000000034</v>
      </c>
      <c r="E17" s="262">
        <v>81898.399999999951</v>
      </c>
      <c r="F17" s="262">
        <v>90224.279999999984</v>
      </c>
      <c r="G17" s="262">
        <v>88556.78</v>
      </c>
      <c r="H17" s="262">
        <v>90651.490000000034</v>
      </c>
      <c r="I17" s="262">
        <v>83520.680000000008</v>
      </c>
      <c r="O17" s="104"/>
      <c r="P17" s="260"/>
      <c r="Q17" s="104"/>
      <c r="R17" s="104"/>
      <c r="S17" s="104"/>
      <c r="T17" s="104"/>
      <c r="U17" s="104"/>
      <c r="V17" s="104"/>
      <c r="W17" s="260"/>
      <c r="X17" s="104"/>
      <c r="Y17" s="104"/>
      <c r="Z17" s="104"/>
      <c r="AA17" s="104"/>
      <c r="AB17" s="104"/>
      <c r="AC17" s="104"/>
      <c r="AD17" s="260"/>
    </row>
    <row r="18" spans="2:30" ht="14.5" customHeight="1">
      <c r="B18" s="261" t="s">
        <v>1474</v>
      </c>
      <c r="C18" s="804" t="s">
        <v>161</v>
      </c>
      <c r="D18" s="262">
        <v>2559.4299999999998</v>
      </c>
      <c r="E18" s="262">
        <v>2962.58</v>
      </c>
      <c r="F18" s="262">
        <v>4064.28</v>
      </c>
      <c r="G18" s="262">
        <v>3450.59</v>
      </c>
      <c r="H18" s="262">
        <v>2454.44</v>
      </c>
      <c r="I18" s="262">
        <v>2350.6800000000003</v>
      </c>
      <c r="O18" s="104"/>
      <c r="P18" s="260"/>
      <c r="Q18" s="104"/>
      <c r="R18" s="104"/>
      <c r="S18" s="104"/>
      <c r="T18" s="104"/>
      <c r="U18" s="104"/>
      <c r="V18" s="104"/>
      <c r="W18" s="260"/>
      <c r="X18" s="104"/>
      <c r="Y18" s="104"/>
      <c r="Z18" s="104"/>
      <c r="AA18" s="104"/>
      <c r="AB18" s="104"/>
      <c r="AC18" s="104"/>
      <c r="AD18" s="260"/>
    </row>
    <row r="19" spans="2:30" ht="14.5" customHeight="1">
      <c r="B19" s="261" t="s">
        <v>170</v>
      </c>
      <c r="C19" s="804" t="s">
        <v>169</v>
      </c>
      <c r="D19" s="262">
        <v>5886.8399999999992</v>
      </c>
      <c r="E19" s="262">
        <v>5036.6400000000003</v>
      </c>
      <c r="F19" s="262">
        <v>6648.2</v>
      </c>
      <c r="G19" s="262">
        <v>6856.91</v>
      </c>
      <c r="H19" s="262">
        <v>5215.2</v>
      </c>
      <c r="I19" s="262">
        <v>4990.7900000000009</v>
      </c>
      <c r="O19" s="104"/>
      <c r="P19" s="260"/>
      <c r="Q19" s="104"/>
      <c r="R19" s="104"/>
      <c r="S19" s="104"/>
      <c r="T19" s="104"/>
      <c r="U19" s="104"/>
      <c r="V19" s="104"/>
      <c r="W19" s="260"/>
      <c r="X19" s="104"/>
      <c r="Y19" s="104"/>
      <c r="Z19" s="104"/>
      <c r="AA19" s="104"/>
      <c r="AB19" s="104"/>
      <c r="AC19" s="104"/>
      <c r="AD19" s="260"/>
    </row>
    <row r="20" spans="2:30" ht="14.5" customHeight="1">
      <c r="B20" s="111" t="s">
        <v>1383</v>
      </c>
      <c r="C20" s="263"/>
      <c r="D20" s="266">
        <v>311999.39</v>
      </c>
      <c r="E20" s="266">
        <v>284871.69000000006</v>
      </c>
      <c r="F20" s="266">
        <v>315803.65999999997</v>
      </c>
      <c r="G20" s="266">
        <v>311997.05000000005</v>
      </c>
      <c r="H20" s="266">
        <v>299317.68000000005</v>
      </c>
      <c r="I20" s="266">
        <v>301943.43000000005</v>
      </c>
      <c r="O20" s="104"/>
      <c r="P20" s="260"/>
      <c r="Q20" s="104"/>
      <c r="R20" s="104"/>
      <c r="S20" s="104"/>
      <c r="T20" s="104"/>
      <c r="U20" s="104"/>
      <c r="V20" s="104"/>
      <c r="W20" s="260"/>
      <c r="X20" s="104"/>
      <c r="Y20" s="104"/>
      <c r="Z20" s="104"/>
      <c r="AA20" s="104"/>
      <c r="AB20" s="104"/>
      <c r="AC20" s="104"/>
      <c r="AD20" s="260"/>
    </row>
    <row r="21" spans="2:30">
      <c r="B21" s="114"/>
      <c r="C21" s="104"/>
      <c r="D21" s="104"/>
      <c r="E21" s="104"/>
      <c r="F21" s="104"/>
      <c r="G21" s="104"/>
      <c r="H21" s="104"/>
      <c r="I21" s="260"/>
      <c r="J21" s="104"/>
      <c r="K21" s="104"/>
      <c r="L21" s="104"/>
      <c r="M21" s="104"/>
      <c r="N21" s="104"/>
      <c r="O21" s="104"/>
      <c r="P21" s="260"/>
      <c r="Q21" s="104"/>
      <c r="R21" s="104"/>
      <c r="S21" s="104"/>
      <c r="T21" s="104"/>
      <c r="U21" s="104"/>
      <c r="V21" s="104"/>
      <c r="W21" s="260"/>
      <c r="X21" s="104"/>
      <c r="Y21" s="104"/>
      <c r="Z21" s="104"/>
      <c r="AA21" s="104"/>
      <c r="AB21" s="104"/>
      <c r="AC21" s="104"/>
      <c r="AD21" s="260"/>
    </row>
    <row r="24" spans="2:30" ht="18" customHeight="1">
      <c r="B24" s="619" t="s">
        <v>1759</v>
      </c>
    </row>
    <row r="25" spans="2:30" s="421" customFormat="1" ht="19.5" customHeight="1">
      <c r="B25" s="489" t="s">
        <v>293</v>
      </c>
      <c r="C25" s="489" t="s">
        <v>589</v>
      </c>
      <c r="D25" s="489" t="s">
        <v>588</v>
      </c>
      <c r="E25" s="489" t="s">
        <v>587</v>
      </c>
      <c r="F25" s="489" t="s">
        <v>586</v>
      </c>
      <c r="G25" s="758" t="s">
        <v>585</v>
      </c>
      <c r="H25" s="758" t="s">
        <v>1536</v>
      </c>
      <c r="I25" s="758" t="s">
        <v>1399</v>
      </c>
      <c r="J25" s="758" t="s">
        <v>1537</v>
      </c>
    </row>
    <row r="26" spans="2:30" ht="14.5" customHeight="1">
      <c r="B26" s="103" t="s">
        <v>1539</v>
      </c>
      <c r="C26" s="262">
        <v>301943.43000000005</v>
      </c>
      <c r="D26" s="262">
        <v>299317.68000000005</v>
      </c>
      <c r="E26" s="262">
        <v>311997.05000000005</v>
      </c>
      <c r="F26" s="262">
        <v>315803.65999999997</v>
      </c>
      <c r="G26" s="262">
        <v>284871.69000000006</v>
      </c>
      <c r="H26" s="137">
        <v>311999.39</v>
      </c>
      <c r="I26" s="13">
        <v>-5.6539531262528198E-2</v>
      </c>
      <c r="J26" s="13">
        <v>4.2368730106420616E-2</v>
      </c>
    </row>
    <row r="27" spans="2:30" ht="14.5" customHeight="1">
      <c r="B27" s="103" t="s">
        <v>1540</v>
      </c>
      <c r="C27" s="262">
        <v>3093092.0999999819</v>
      </c>
      <c r="D27" s="262">
        <v>3096153.4899999979</v>
      </c>
      <c r="E27" s="262">
        <v>3174527.2700000023</v>
      </c>
      <c r="F27" s="262">
        <v>3147004.6800000044</v>
      </c>
      <c r="G27" s="262">
        <v>2962616.7999999993</v>
      </c>
      <c r="H27" s="262">
        <v>3005326.7100000009</v>
      </c>
      <c r="I27" s="13">
        <v>-4.218280470859026E-2</v>
      </c>
      <c r="J27" s="13">
        <v>-2.9335360890004547E-2</v>
      </c>
    </row>
  </sheetData>
  <mergeCells count="2">
    <mergeCell ref="F2:G2"/>
    <mergeCell ref="F3:G3"/>
  </mergeCells>
  <hyperlinks>
    <hyperlink ref="F3" r:id="rId1" location="'Índice Digitalizacion Acelerada'!A1"/>
    <hyperlink ref="F2" r:id="rId2" location="'Índice ámbitos y subámbitos'!A1"/>
    <hyperlink ref="F2:G2" location="'Índice sectores estratégicos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ignoredErrors>
    <ignoredError sqref="C13:C20" numberStoredAsText="1"/>
  </ignoredErrors>
  <drawing r:id="rId4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B1:AK78"/>
  <sheetViews>
    <sheetView showGridLines="0" zoomScaleNormal="100" workbookViewId="0">
      <selection activeCell="C3" sqref="C3"/>
    </sheetView>
  </sheetViews>
  <sheetFormatPr baseColWidth="10" defaultColWidth="11.54296875" defaultRowHeight="14"/>
  <cols>
    <col min="1" max="1" width="1.81640625" style="183" customWidth="1"/>
    <col min="2" max="2" width="33.81640625" style="183" customWidth="1"/>
    <col min="3" max="35" width="11.26953125" style="183" customWidth="1"/>
    <col min="36" max="16384" width="11.54296875" style="183"/>
  </cols>
  <sheetData>
    <row r="1" spans="2:37" ht="15" customHeight="1">
      <c r="E1" s="840"/>
      <c r="F1" s="840"/>
      <c r="G1" s="840"/>
      <c r="H1" s="840"/>
    </row>
    <row r="2" spans="2:37" ht="15" customHeight="1">
      <c r="E2" s="840"/>
      <c r="F2" s="893" t="s">
        <v>245</v>
      </c>
      <c r="G2" s="893"/>
      <c r="H2" s="840"/>
    </row>
    <row r="3" spans="2:37" ht="15" customHeight="1">
      <c r="E3" s="840"/>
      <c r="F3" s="893" t="s">
        <v>248</v>
      </c>
      <c r="G3" s="893"/>
      <c r="H3" s="840"/>
    </row>
    <row r="4" spans="2:37" s="405" customFormat="1" ht="13.4" customHeight="1">
      <c r="B4" s="403"/>
      <c r="C4" s="403"/>
      <c r="D4" s="404"/>
      <c r="E4" s="841"/>
      <c r="F4" s="842"/>
      <c r="G4" s="842"/>
      <c r="H4" s="842"/>
    </row>
    <row r="5" spans="2:37" s="411" customFormat="1" ht="15.5">
      <c r="B5" s="414" t="s">
        <v>246</v>
      </c>
      <c r="C5" s="411" t="s">
        <v>1376</v>
      </c>
      <c r="G5" s="413"/>
      <c r="H5" s="413"/>
    </row>
    <row r="6" spans="2:37" s="415" customFormat="1" ht="15.5">
      <c r="B6" s="416" t="s">
        <v>247</v>
      </c>
      <c r="C6" s="415" t="s">
        <v>1591</v>
      </c>
    </row>
    <row r="7" spans="2:37" s="415" customFormat="1" ht="15.5">
      <c r="B7" s="416" t="s">
        <v>84</v>
      </c>
      <c r="C7" s="417" t="s">
        <v>1559</v>
      </c>
    </row>
    <row r="8" spans="2:37" s="415" customFormat="1" ht="15.5">
      <c r="B8" s="416" t="s">
        <v>220</v>
      </c>
      <c r="C8" s="415" t="s">
        <v>1371</v>
      </c>
    </row>
    <row r="9" spans="2:37" s="415" customFormat="1" ht="15.5">
      <c r="B9" s="416" t="s">
        <v>127</v>
      </c>
      <c r="C9" s="417" t="s">
        <v>61</v>
      </c>
    </row>
    <row r="10" spans="2:37" s="415" customFormat="1" ht="15.5">
      <c r="B10" s="416" t="s">
        <v>244</v>
      </c>
      <c r="C10" s="415" t="s">
        <v>1386</v>
      </c>
    </row>
    <row r="11" spans="2:37" s="57" customFormat="1" ht="12.5"/>
    <row r="12" spans="2:37" s="628" customFormat="1" ht="18" customHeight="1">
      <c r="B12" s="1099"/>
      <c r="C12" s="1027">
        <v>2020</v>
      </c>
      <c r="D12" s="1028"/>
      <c r="E12" s="1029"/>
      <c r="F12" s="1027">
        <v>2020</v>
      </c>
      <c r="G12" s="1028"/>
      <c r="H12" s="1028"/>
      <c r="I12" s="1028"/>
      <c r="J12" s="1028"/>
      <c r="K12" s="1029"/>
      <c r="L12" s="1027">
        <v>2020</v>
      </c>
      <c r="M12" s="1028"/>
      <c r="N12" s="1028"/>
      <c r="O12" s="1028"/>
      <c r="P12" s="1028"/>
      <c r="Q12" s="1029"/>
      <c r="R12" s="1027">
        <v>2020</v>
      </c>
      <c r="S12" s="1028"/>
      <c r="T12" s="1028"/>
      <c r="U12" s="1028"/>
      <c r="V12" s="1028"/>
      <c r="W12" s="1029"/>
      <c r="X12" s="1027">
        <v>2019</v>
      </c>
      <c r="Y12" s="1028"/>
      <c r="Z12" s="1028"/>
      <c r="AA12" s="1028"/>
      <c r="AB12" s="1028"/>
      <c r="AC12" s="1028"/>
      <c r="AD12" s="1028"/>
      <c r="AE12" s="1028"/>
      <c r="AF12" s="1028"/>
      <c r="AG12" s="1028"/>
      <c r="AH12" s="1028"/>
      <c r="AI12" s="1029"/>
    </row>
    <row r="13" spans="2:37" s="628" customFormat="1" ht="18" customHeight="1">
      <c r="B13" s="1101"/>
      <c r="C13" s="1027" t="s">
        <v>917</v>
      </c>
      <c r="D13" s="1028"/>
      <c r="E13" s="1029"/>
      <c r="F13" s="1027" t="s">
        <v>916</v>
      </c>
      <c r="G13" s="1028"/>
      <c r="H13" s="1029"/>
      <c r="I13" s="1027" t="s">
        <v>876</v>
      </c>
      <c r="J13" s="1028"/>
      <c r="K13" s="1029"/>
      <c r="L13" s="1027" t="s">
        <v>915</v>
      </c>
      <c r="M13" s="1028"/>
      <c r="N13" s="1029"/>
      <c r="O13" s="1027" t="s">
        <v>914</v>
      </c>
      <c r="P13" s="1028"/>
      <c r="Q13" s="1029"/>
      <c r="R13" s="1027" t="s">
        <v>913</v>
      </c>
      <c r="S13" s="1028"/>
      <c r="T13" s="1029"/>
      <c r="U13" s="1027" t="s">
        <v>875</v>
      </c>
      <c r="V13" s="1028"/>
      <c r="W13" s="1029"/>
      <c r="X13" s="1027" t="s">
        <v>920</v>
      </c>
      <c r="Y13" s="1028"/>
      <c r="Z13" s="1029"/>
      <c r="AA13" s="1027" t="s">
        <v>917</v>
      </c>
      <c r="AB13" s="1028"/>
      <c r="AC13" s="1029"/>
      <c r="AD13" s="1027" t="s">
        <v>915</v>
      </c>
      <c r="AE13" s="1028"/>
      <c r="AF13" s="1029"/>
      <c r="AG13" s="1027" t="s">
        <v>875</v>
      </c>
      <c r="AH13" s="1028"/>
      <c r="AI13" s="1029"/>
      <c r="AJ13" s="755"/>
      <c r="AK13" s="755"/>
    </row>
    <row r="14" spans="2:37" s="628" customFormat="1" ht="18" customHeight="1">
      <c r="B14" s="1100"/>
      <c r="C14" s="761" t="s">
        <v>461</v>
      </c>
      <c r="D14" s="761" t="s">
        <v>462</v>
      </c>
      <c r="E14" s="761" t="s">
        <v>222</v>
      </c>
      <c r="F14" s="761" t="s">
        <v>461</v>
      </c>
      <c r="G14" s="761" t="s">
        <v>462</v>
      </c>
      <c r="H14" s="761" t="s">
        <v>222</v>
      </c>
      <c r="I14" s="761" t="s">
        <v>461</v>
      </c>
      <c r="J14" s="761" t="s">
        <v>462</v>
      </c>
      <c r="K14" s="761" t="s">
        <v>222</v>
      </c>
      <c r="L14" s="761" t="s">
        <v>461</v>
      </c>
      <c r="M14" s="761" t="s">
        <v>462</v>
      </c>
      <c r="N14" s="761" t="s">
        <v>222</v>
      </c>
      <c r="O14" s="761" t="s">
        <v>461</v>
      </c>
      <c r="P14" s="761" t="s">
        <v>462</v>
      </c>
      <c r="Q14" s="761" t="s">
        <v>222</v>
      </c>
      <c r="R14" s="761" t="s">
        <v>461</v>
      </c>
      <c r="S14" s="761" t="s">
        <v>462</v>
      </c>
      <c r="T14" s="761" t="s">
        <v>222</v>
      </c>
      <c r="U14" s="761" t="s">
        <v>461</v>
      </c>
      <c r="V14" s="761" t="s">
        <v>462</v>
      </c>
      <c r="W14" s="761" t="s">
        <v>222</v>
      </c>
      <c r="X14" s="761" t="s">
        <v>461</v>
      </c>
      <c r="Y14" s="761" t="s">
        <v>462</v>
      </c>
      <c r="Z14" s="761" t="s">
        <v>222</v>
      </c>
      <c r="AA14" s="761" t="s">
        <v>461</v>
      </c>
      <c r="AB14" s="761" t="s">
        <v>462</v>
      </c>
      <c r="AC14" s="761" t="s">
        <v>222</v>
      </c>
      <c r="AD14" s="761" t="s">
        <v>461</v>
      </c>
      <c r="AE14" s="761" t="s">
        <v>462</v>
      </c>
      <c r="AF14" s="761" t="s">
        <v>222</v>
      </c>
      <c r="AG14" s="761" t="s">
        <v>461</v>
      </c>
      <c r="AH14" s="761" t="s">
        <v>462</v>
      </c>
      <c r="AI14" s="761" t="s">
        <v>222</v>
      </c>
      <c r="AJ14" s="755"/>
      <c r="AK14" s="755"/>
    </row>
    <row r="15" spans="2:37" s="57" customFormat="1" ht="12.5">
      <c r="B15" s="273" t="s">
        <v>1475</v>
      </c>
      <c r="C15" s="137">
        <v>144198</v>
      </c>
      <c r="D15" s="137">
        <v>73408</v>
      </c>
      <c r="E15" s="137">
        <v>217606</v>
      </c>
      <c r="F15" s="137">
        <v>144306</v>
      </c>
      <c r="G15" s="137">
        <v>73455</v>
      </c>
      <c r="H15" s="137">
        <v>217761</v>
      </c>
      <c r="I15" s="137">
        <v>143045</v>
      </c>
      <c r="J15" s="137">
        <v>72798</v>
      </c>
      <c r="K15" s="137">
        <v>215843</v>
      </c>
      <c r="L15" s="137">
        <v>142238</v>
      </c>
      <c r="M15" s="137">
        <v>72276</v>
      </c>
      <c r="N15" s="137">
        <v>214514</v>
      </c>
      <c r="O15" s="137">
        <v>141935</v>
      </c>
      <c r="P15" s="137">
        <v>71916</v>
      </c>
      <c r="Q15" s="137">
        <v>213851</v>
      </c>
      <c r="R15" s="137">
        <v>141979</v>
      </c>
      <c r="S15" s="137">
        <v>71770</v>
      </c>
      <c r="T15" s="137">
        <v>213749</v>
      </c>
      <c r="U15" s="137">
        <v>142567</v>
      </c>
      <c r="V15" s="137">
        <v>71997</v>
      </c>
      <c r="W15" s="137">
        <v>214564</v>
      </c>
      <c r="X15" s="137">
        <v>143493</v>
      </c>
      <c r="Y15" s="137">
        <v>72837</v>
      </c>
      <c r="Z15" s="137">
        <v>216330</v>
      </c>
      <c r="AA15" s="137">
        <v>142911</v>
      </c>
      <c r="AB15" s="137">
        <v>72708</v>
      </c>
      <c r="AC15" s="137">
        <v>215619</v>
      </c>
      <c r="AD15" s="137">
        <v>142455</v>
      </c>
      <c r="AE15" s="137">
        <v>72970</v>
      </c>
      <c r="AF15" s="137">
        <v>215425</v>
      </c>
      <c r="AG15" s="137">
        <v>139486</v>
      </c>
      <c r="AH15" s="137">
        <v>72225</v>
      </c>
      <c r="AI15" s="137">
        <v>211711</v>
      </c>
    </row>
    <row r="16" spans="2:37" s="57" customFormat="1" ht="12.5">
      <c r="B16" s="273" t="s">
        <v>1476</v>
      </c>
      <c r="C16" s="137">
        <v>15147</v>
      </c>
      <c r="D16" s="137">
        <v>15821</v>
      </c>
      <c r="E16" s="137">
        <v>30968</v>
      </c>
      <c r="F16" s="137">
        <v>15157</v>
      </c>
      <c r="G16" s="137">
        <v>15826</v>
      </c>
      <c r="H16" s="137">
        <v>30983</v>
      </c>
      <c r="I16" s="137">
        <v>15131</v>
      </c>
      <c r="J16" s="137">
        <v>15672</v>
      </c>
      <c r="K16" s="137">
        <v>30803</v>
      </c>
      <c r="L16" s="137">
        <v>15203</v>
      </c>
      <c r="M16" s="137">
        <v>15729</v>
      </c>
      <c r="N16" s="137">
        <v>30932</v>
      </c>
      <c r="O16" s="137">
        <v>15091</v>
      </c>
      <c r="P16" s="137">
        <v>15681</v>
      </c>
      <c r="Q16" s="137">
        <v>30772</v>
      </c>
      <c r="R16" s="137">
        <v>15126</v>
      </c>
      <c r="S16" s="137">
        <v>15747</v>
      </c>
      <c r="T16" s="137">
        <v>30873</v>
      </c>
      <c r="U16" s="137">
        <v>15015</v>
      </c>
      <c r="V16" s="137">
        <v>15682</v>
      </c>
      <c r="W16" s="137">
        <v>30697</v>
      </c>
      <c r="X16" s="137">
        <v>15312</v>
      </c>
      <c r="Y16" s="137">
        <v>15819</v>
      </c>
      <c r="Z16" s="137">
        <v>31131</v>
      </c>
      <c r="AA16" s="137">
        <v>14993</v>
      </c>
      <c r="AB16" s="137">
        <v>15454</v>
      </c>
      <c r="AC16" s="137">
        <v>30447</v>
      </c>
      <c r="AD16" s="137">
        <v>15073</v>
      </c>
      <c r="AE16" s="137">
        <v>15567</v>
      </c>
      <c r="AF16" s="137">
        <v>30640</v>
      </c>
      <c r="AG16" s="137">
        <v>14873</v>
      </c>
      <c r="AH16" s="137">
        <v>15435</v>
      </c>
      <c r="AI16" s="137">
        <v>30308</v>
      </c>
    </row>
    <row r="17" spans="2:35" s="57" customFormat="1" ht="12.5">
      <c r="B17" s="273" t="s">
        <v>781</v>
      </c>
      <c r="C17" s="137">
        <v>56778</v>
      </c>
      <c r="D17" s="137">
        <v>170148</v>
      </c>
      <c r="E17" s="137">
        <v>226926</v>
      </c>
      <c r="F17" s="137">
        <v>56765</v>
      </c>
      <c r="G17" s="137">
        <v>170125</v>
      </c>
      <c r="H17" s="137">
        <v>226890</v>
      </c>
      <c r="I17" s="137">
        <v>56997</v>
      </c>
      <c r="J17" s="137">
        <v>169336</v>
      </c>
      <c r="K17" s="137">
        <v>226333</v>
      </c>
      <c r="L17" s="137">
        <v>56968</v>
      </c>
      <c r="M17" s="137">
        <v>169623</v>
      </c>
      <c r="N17" s="137">
        <v>226591</v>
      </c>
      <c r="O17" s="137">
        <v>55221</v>
      </c>
      <c r="P17" s="137">
        <v>165117</v>
      </c>
      <c r="Q17" s="137">
        <v>220338</v>
      </c>
      <c r="R17" s="137">
        <v>55148</v>
      </c>
      <c r="S17" s="137">
        <v>165298</v>
      </c>
      <c r="T17" s="137">
        <v>220446</v>
      </c>
      <c r="U17" s="137">
        <v>56265</v>
      </c>
      <c r="V17" s="137">
        <v>169069</v>
      </c>
      <c r="W17" s="137">
        <v>225334</v>
      </c>
      <c r="X17" s="137">
        <v>55254</v>
      </c>
      <c r="Y17" s="137">
        <v>167136</v>
      </c>
      <c r="Z17" s="137">
        <v>222390</v>
      </c>
      <c r="AA17" s="137">
        <v>54743</v>
      </c>
      <c r="AB17" s="137">
        <v>163474</v>
      </c>
      <c r="AC17" s="137">
        <v>218217</v>
      </c>
      <c r="AD17" s="137">
        <v>55052</v>
      </c>
      <c r="AE17" s="137">
        <v>164612</v>
      </c>
      <c r="AF17" s="137">
        <v>219664</v>
      </c>
      <c r="AG17" s="137">
        <v>54243</v>
      </c>
      <c r="AH17" s="137">
        <v>163354</v>
      </c>
      <c r="AI17" s="137">
        <v>217597</v>
      </c>
    </row>
    <row r="18" spans="2:35" s="57" customFormat="1" ht="12.5">
      <c r="B18" s="273" t="s">
        <v>779</v>
      </c>
      <c r="C18" s="137">
        <v>110802</v>
      </c>
      <c r="D18" s="137">
        <v>17678</v>
      </c>
      <c r="E18" s="137">
        <v>128480</v>
      </c>
      <c r="F18" s="137">
        <v>110893</v>
      </c>
      <c r="G18" s="137">
        <v>17695</v>
      </c>
      <c r="H18" s="137">
        <v>128588</v>
      </c>
      <c r="I18" s="137">
        <v>109856</v>
      </c>
      <c r="J18" s="137">
        <v>17620</v>
      </c>
      <c r="K18" s="137">
        <v>127476</v>
      </c>
      <c r="L18" s="137">
        <v>110039</v>
      </c>
      <c r="M18" s="137">
        <v>17594</v>
      </c>
      <c r="N18" s="137">
        <v>127633</v>
      </c>
      <c r="O18" s="137">
        <v>108195</v>
      </c>
      <c r="P18" s="137">
        <v>17297</v>
      </c>
      <c r="Q18" s="137">
        <v>125492</v>
      </c>
      <c r="R18" s="137">
        <v>106223</v>
      </c>
      <c r="S18" s="137">
        <v>17177</v>
      </c>
      <c r="T18" s="137">
        <v>123400</v>
      </c>
      <c r="U18" s="137">
        <v>97462</v>
      </c>
      <c r="V18" s="137">
        <v>17156</v>
      </c>
      <c r="W18" s="137">
        <v>114618</v>
      </c>
      <c r="X18" s="137">
        <v>104503</v>
      </c>
      <c r="Y18" s="137">
        <v>17797</v>
      </c>
      <c r="Z18" s="137">
        <v>122300</v>
      </c>
      <c r="AA18" s="137">
        <v>109278</v>
      </c>
      <c r="AB18" s="137">
        <v>17820</v>
      </c>
      <c r="AC18" s="137">
        <v>127098</v>
      </c>
      <c r="AD18" s="137">
        <v>111100</v>
      </c>
      <c r="AE18" s="137">
        <v>17983</v>
      </c>
      <c r="AF18" s="137">
        <v>129083</v>
      </c>
      <c r="AG18" s="137">
        <v>108731</v>
      </c>
      <c r="AH18" s="137">
        <v>17595</v>
      </c>
      <c r="AI18" s="137">
        <v>126326</v>
      </c>
    </row>
    <row r="19" spans="2:35" s="57" customFormat="1" ht="12.5">
      <c r="B19" s="273" t="s">
        <v>201</v>
      </c>
      <c r="C19" s="137">
        <v>143004</v>
      </c>
      <c r="D19" s="137">
        <v>144619</v>
      </c>
      <c r="E19" s="137">
        <v>287623</v>
      </c>
      <c r="F19" s="137">
        <v>142602</v>
      </c>
      <c r="G19" s="137">
        <v>144606</v>
      </c>
      <c r="H19" s="137">
        <v>287208</v>
      </c>
      <c r="I19" s="137">
        <v>139211</v>
      </c>
      <c r="J19" s="137">
        <v>140005</v>
      </c>
      <c r="K19" s="137">
        <v>279216</v>
      </c>
      <c r="L19" s="137">
        <v>138984</v>
      </c>
      <c r="M19" s="137">
        <v>137570</v>
      </c>
      <c r="N19" s="137">
        <v>276554</v>
      </c>
      <c r="O19" s="137">
        <v>137463</v>
      </c>
      <c r="P19" s="137">
        <v>136795</v>
      </c>
      <c r="Q19" s="137">
        <v>274258</v>
      </c>
      <c r="R19" s="137">
        <v>136716</v>
      </c>
      <c r="S19" s="137">
        <v>139944</v>
      </c>
      <c r="T19" s="137">
        <v>276660</v>
      </c>
      <c r="U19" s="137">
        <v>136415</v>
      </c>
      <c r="V19" s="137">
        <v>140654</v>
      </c>
      <c r="W19" s="137">
        <v>277069</v>
      </c>
      <c r="X19" s="137">
        <v>140393</v>
      </c>
      <c r="Y19" s="137">
        <v>146601</v>
      </c>
      <c r="Z19" s="137">
        <v>286994</v>
      </c>
      <c r="AA19" s="137">
        <v>133290</v>
      </c>
      <c r="AB19" s="137">
        <v>143080</v>
      </c>
      <c r="AC19" s="137">
        <v>276370</v>
      </c>
      <c r="AD19" s="137">
        <v>132786</v>
      </c>
      <c r="AE19" s="137">
        <v>140426</v>
      </c>
      <c r="AF19" s="137">
        <v>273212</v>
      </c>
      <c r="AG19" s="137">
        <v>129288</v>
      </c>
      <c r="AH19" s="137">
        <v>141181</v>
      </c>
      <c r="AI19" s="137">
        <v>270469</v>
      </c>
    </row>
    <row r="20" spans="2:35" ht="25.5">
      <c r="B20" s="273" t="s">
        <v>1477</v>
      </c>
      <c r="C20" s="137">
        <v>469929</v>
      </c>
      <c r="D20" s="137">
        <v>421674</v>
      </c>
      <c r="E20" s="137">
        <v>891603</v>
      </c>
      <c r="F20" s="137">
        <v>469723</v>
      </c>
      <c r="G20" s="137">
        <v>421707</v>
      </c>
      <c r="H20" s="137">
        <v>891430</v>
      </c>
      <c r="I20" s="137">
        <v>464240</v>
      </c>
      <c r="J20" s="137">
        <v>415431</v>
      </c>
      <c r="K20" s="137">
        <v>879671</v>
      </c>
      <c r="L20" s="137">
        <v>463432</v>
      </c>
      <c r="M20" s="137">
        <v>412792</v>
      </c>
      <c r="N20" s="137">
        <v>876224</v>
      </c>
      <c r="O20" s="137">
        <v>457905</v>
      </c>
      <c r="P20" s="137">
        <v>406806</v>
      </c>
      <c r="Q20" s="137">
        <v>864711</v>
      </c>
      <c r="R20" s="137">
        <v>455192</v>
      </c>
      <c r="S20" s="137">
        <v>409936</v>
      </c>
      <c r="T20" s="137">
        <v>865128</v>
      </c>
      <c r="U20" s="137">
        <v>447724</v>
      </c>
      <c r="V20" s="137">
        <v>414558</v>
      </c>
      <c r="W20" s="137">
        <v>862282</v>
      </c>
      <c r="X20" s="137">
        <v>458955</v>
      </c>
      <c r="Y20" s="137">
        <v>420190</v>
      </c>
      <c r="Z20" s="137">
        <v>879145</v>
      </c>
      <c r="AA20" s="137">
        <v>455215</v>
      </c>
      <c r="AB20" s="137">
        <v>412536</v>
      </c>
      <c r="AC20" s="137">
        <v>867751</v>
      </c>
      <c r="AD20" s="137">
        <v>456466</v>
      </c>
      <c r="AE20" s="137">
        <v>411558</v>
      </c>
      <c r="AF20" s="137">
        <v>868024</v>
      </c>
      <c r="AG20" s="137">
        <v>446621</v>
      </c>
      <c r="AH20" s="137">
        <v>409790</v>
      </c>
      <c r="AI20" s="137">
        <v>856411</v>
      </c>
    </row>
    <row r="21" spans="2:35">
      <c r="B21" s="273"/>
      <c r="C21" s="137"/>
      <c r="D21" s="137"/>
      <c r="E21" s="137"/>
      <c r="F21" s="137"/>
      <c r="G21" s="137"/>
      <c r="H21" s="137"/>
      <c r="I21" s="137"/>
      <c r="J21" s="137"/>
      <c r="K21" s="137"/>
      <c r="L21" s="137"/>
      <c r="M21" s="137"/>
      <c r="N21" s="137"/>
      <c r="O21" s="137"/>
      <c r="P21" s="137"/>
      <c r="Q21" s="137"/>
      <c r="R21" s="137"/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</row>
    <row r="25" spans="2:35" s="57" customFormat="1" ht="18" customHeight="1">
      <c r="B25" s="619" t="s">
        <v>1762</v>
      </c>
    </row>
    <row r="26" spans="2:35" s="628" customFormat="1" ht="18" customHeight="1">
      <c r="B26" s="1084" t="s">
        <v>293</v>
      </c>
      <c r="C26" s="1094">
        <v>2019</v>
      </c>
      <c r="D26" s="1094"/>
      <c r="E26" s="1094"/>
      <c r="F26" s="1094"/>
      <c r="G26" s="981">
        <v>2020</v>
      </c>
      <c r="H26" s="981"/>
      <c r="I26" s="981"/>
      <c r="J26" s="981"/>
      <c r="K26" s="981"/>
      <c r="L26" s="981"/>
      <c r="M26" s="981"/>
      <c r="N26" s="1069" t="s">
        <v>1388</v>
      </c>
    </row>
    <row r="27" spans="2:35" s="628" customFormat="1" ht="18" customHeight="1">
      <c r="B27" s="1035"/>
      <c r="C27" s="761" t="s">
        <v>1199</v>
      </c>
      <c r="D27" s="761" t="s">
        <v>1195</v>
      </c>
      <c r="E27" s="761" t="s">
        <v>1204</v>
      </c>
      <c r="F27" s="761" t="s">
        <v>1202</v>
      </c>
      <c r="G27" s="761" t="s">
        <v>1199</v>
      </c>
      <c r="H27" s="761" t="s">
        <v>1197</v>
      </c>
      <c r="I27" s="761" t="s">
        <v>1196</v>
      </c>
      <c r="J27" s="761" t="s">
        <v>1195</v>
      </c>
      <c r="K27" s="761" t="s">
        <v>1194</v>
      </c>
      <c r="L27" s="761" t="s">
        <v>1205</v>
      </c>
      <c r="M27" s="761" t="s">
        <v>1204</v>
      </c>
      <c r="N27" s="1069"/>
    </row>
    <row r="28" spans="2:35" s="57" customFormat="1" ht="12.5">
      <c r="B28" s="273" t="s">
        <v>1475</v>
      </c>
      <c r="C28" s="262">
        <v>211711</v>
      </c>
      <c r="D28" s="262">
        <v>215425</v>
      </c>
      <c r="E28" s="262">
        <v>215619</v>
      </c>
      <c r="F28" s="262">
        <v>216330</v>
      </c>
      <c r="G28" s="262">
        <v>214564</v>
      </c>
      <c r="H28" s="262">
        <v>213749</v>
      </c>
      <c r="I28" s="262">
        <v>213851</v>
      </c>
      <c r="J28" s="262">
        <v>214514</v>
      </c>
      <c r="K28" s="262">
        <v>215843</v>
      </c>
      <c r="L28" s="262">
        <v>217761</v>
      </c>
      <c r="M28" s="262">
        <v>217606</v>
      </c>
      <c r="N28" s="276">
        <v>0.92153288903111508</v>
      </c>
    </row>
    <row r="29" spans="2:35" s="57" customFormat="1" ht="12.5">
      <c r="B29" s="273" t="s">
        <v>1476</v>
      </c>
      <c r="C29" s="262">
        <v>30308</v>
      </c>
      <c r="D29" s="262">
        <v>30640</v>
      </c>
      <c r="E29" s="262">
        <v>30447</v>
      </c>
      <c r="F29" s="262">
        <v>31131</v>
      </c>
      <c r="G29" s="262">
        <v>30697</v>
      </c>
      <c r="H29" s="262">
        <v>30873</v>
      </c>
      <c r="I29" s="262">
        <v>30772</v>
      </c>
      <c r="J29" s="262">
        <v>30932</v>
      </c>
      <c r="K29" s="262">
        <v>30803</v>
      </c>
      <c r="L29" s="262">
        <v>30983</v>
      </c>
      <c r="M29" s="262">
        <v>30968</v>
      </c>
      <c r="N29" s="276">
        <v>1.711170230236148</v>
      </c>
    </row>
    <row r="30" spans="2:35">
      <c r="B30" s="273" t="s">
        <v>781</v>
      </c>
      <c r="C30" s="262">
        <v>217597</v>
      </c>
      <c r="D30" s="262">
        <v>219664</v>
      </c>
      <c r="E30" s="262">
        <v>218217</v>
      </c>
      <c r="F30" s="262">
        <v>222390</v>
      </c>
      <c r="G30" s="262">
        <v>225334</v>
      </c>
      <c r="H30" s="262">
        <v>220446</v>
      </c>
      <c r="I30" s="262">
        <v>220338</v>
      </c>
      <c r="J30" s="262">
        <v>226591</v>
      </c>
      <c r="K30" s="262">
        <v>226333</v>
      </c>
      <c r="L30" s="262">
        <v>226890</v>
      </c>
      <c r="M30" s="262">
        <v>226926</v>
      </c>
      <c r="N30" s="276">
        <v>3.9909814542405035</v>
      </c>
    </row>
    <row r="31" spans="2:35">
      <c r="B31" s="273" t="s">
        <v>779</v>
      </c>
      <c r="C31" s="262">
        <v>126326</v>
      </c>
      <c r="D31" s="262">
        <v>129083</v>
      </c>
      <c r="E31" s="262">
        <v>127098</v>
      </c>
      <c r="F31" s="262">
        <v>122300</v>
      </c>
      <c r="G31" s="262">
        <v>114618</v>
      </c>
      <c r="H31" s="262">
        <v>123400</v>
      </c>
      <c r="I31" s="262">
        <v>125492</v>
      </c>
      <c r="J31" s="262">
        <v>127633</v>
      </c>
      <c r="K31" s="262">
        <v>127476</v>
      </c>
      <c r="L31" s="262">
        <v>128588</v>
      </c>
      <c r="M31" s="262">
        <v>128480</v>
      </c>
      <c r="N31" s="276">
        <v>1.0873499189601725</v>
      </c>
    </row>
    <row r="32" spans="2:35">
      <c r="B32" s="273" t="s">
        <v>201</v>
      </c>
      <c r="C32" s="262">
        <v>270469</v>
      </c>
      <c r="D32" s="262">
        <v>273212</v>
      </c>
      <c r="E32" s="262">
        <v>276370</v>
      </c>
      <c r="F32" s="262">
        <v>286994</v>
      </c>
      <c r="G32" s="262">
        <v>277069</v>
      </c>
      <c r="H32" s="262">
        <v>276660</v>
      </c>
      <c r="I32" s="262">
        <v>274258</v>
      </c>
      <c r="J32" s="262">
        <v>276554</v>
      </c>
      <c r="K32" s="262">
        <v>279216</v>
      </c>
      <c r="L32" s="262">
        <v>287208</v>
      </c>
      <c r="M32" s="262">
        <v>287623</v>
      </c>
      <c r="N32" s="276">
        <v>4.0717154539204685</v>
      </c>
    </row>
    <row r="33" spans="2:14" ht="25.5">
      <c r="B33" s="273" t="s">
        <v>1477</v>
      </c>
      <c r="C33" s="137">
        <v>856411</v>
      </c>
      <c r="D33" s="137">
        <v>868024</v>
      </c>
      <c r="E33" s="137">
        <v>867751</v>
      </c>
      <c r="F33" s="137">
        <v>879145</v>
      </c>
      <c r="G33" s="137">
        <v>862282</v>
      </c>
      <c r="H33" s="137">
        <v>865128</v>
      </c>
      <c r="I33" s="137">
        <v>864711</v>
      </c>
      <c r="J33" s="137">
        <v>876224</v>
      </c>
      <c r="K33" s="137">
        <v>879671</v>
      </c>
      <c r="L33" s="137">
        <v>891430</v>
      </c>
      <c r="M33" s="137">
        <v>891603</v>
      </c>
      <c r="N33" s="276">
        <v>2.7487147810835135</v>
      </c>
    </row>
    <row r="34" spans="2:14">
      <c r="B34" s="273" t="s">
        <v>1384</v>
      </c>
      <c r="C34" s="137">
        <v>3250897</v>
      </c>
      <c r="D34" s="137">
        <v>3265011</v>
      </c>
      <c r="E34" s="137">
        <v>3245722</v>
      </c>
      <c r="F34" s="137">
        <v>3314130</v>
      </c>
      <c r="G34" s="137">
        <v>3177701</v>
      </c>
      <c r="H34" s="137">
        <v>3160493</v>
      </c>
      <c r="I34" s="137">
        <v>3139719</v>
      </c>
      <c r="J34" s="137">
        <v>3147739</v>
      </c>
      <c r="K34" s="137">
        <v>3144260</v>
      </c>
      <c r="L34" s="137">
        <v>3197532</v>
      </c>
      <c r="M34" s="137">
        <v>3194573</v>
      </c>
      <c r="N34" s="276">
        <v>-1.5758897404029057</v>
      </c>
    </row>
    <row r="36" spans="2:14" ht="18" customHeight="1">
      <c r="B36" s="619" t="s">
        <v>1763</v>
      </c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</row>
    <row r="37" spans="2:14" s="628" customFormat="1" ht="18" customHeight="1">
      <c r="B37" s="1084" t="s">
        <v>293</v>
      </c>
      <c r="C37" s="1094">
        <v>2019</v>
      </c>
      <c r="D37" s="1094"/>
      <c r="E37" s="1094"/>
      <c r="F37" s="1094"/>
      <c r="G37" s="981">
        <v>2020</v>
      </c>
      <c r="H37" s="981"/>
      <c r="I37" s="981"/>
      <c r="J37" s="981"/>
      <c r="K37" s="981"/>
      <c r="L37" s="981"/>
      <c r="M37" s="981"/>
      <c r="N37" s="1069" t="s">
        <v>1388</v>
      </c>
    </row>
    <row r="38" spans="2:14" s="628" customFormat="1" ht="18" customHeight="1">
      <c r="B38" s="1035"/>
      <c r="C38" s="761" t="s">
        <v>1199</v>
      </c>
      <c r="D38" s="761" t="s">
        <v>1195</v>
      </c>
      <c r="E38" s="761" t="s">
        <v>1204</v>
      </c>
      <c r="F38" s="761" t="s">
        <v>1202</v>
      </c>
      <c r="G38" s="761" t="s">
        <v>1199</v>
      </c>
      <c r="H38" s="761" t="s">
        <v>1197</v>
      </c>
      <c r="I38" s="761" t="s">
        <v>1196</v>
      </c>
      <c r="J38" s="761" t="s">
        <v>1195</v>
      </c>
      <c r="K38" s="761" t="s">
        <v>1194</v>
      </c>
      <c r="L38" s="761" t="s">
        <v>1205</v>
      </c>
      <c r="M38" s="761" t="s">
        <v>1204</v>
      </c>
      <c r="N38" s="1069"/>
    </row>
    <row r="39" spans="2:14" s="57" customFormat="1" ht="12.5">
      <c r="B39" s="273" t="s">
        <v>1475</v>
      </c>
      <c r="C39" s="262">
        <v>100</v>
      </c>
      <c r="D39" s="262">
        <v>101.75427823778642</v>
      </c>
      <c r="E39" s="262">
        <v>101.84591258838699</v>
      </c>
      <c r="F39" s="262">
        <v>102.181747759918</v>
      </c>
      <c r="G39" s="262">
        <v>101.34759176424465</v>
      </c>
      <c r="H39" s="262">
        <v>100.96263302331953</v>
      </c>
      <c r="I39" s="262">
        <v>101.01081190868685</v>
      </c>
      <c r="J39" s="262">
        <v>101.3239746635744</v>
      </c>
      <c r="K39" s="262">
        <v>101.95171719938973</v>
      </c>
      <c r="L39" s="262">
        <v>102.85766918110065</v>
      </c>
      <c r="M39" s="262">
        <v>102.78445616902286</v>
      </c>
      <c r="N39" s="276">
        <v>0.92153288903111408</v>
      </c>
    </row>
    <row r="40" spans="2:14" s="57" customFormat="1" ht="12.5">
      <c r="B40" s="273" t="s">
        <v>1476</v>
      </c>
      <c r="C40" s="262">
        <v>100</v>
      </c>
      <c r="D40" s="262">
        <v>101.09542035106243</v>
      </c>
      <c r="E40" s="262">
        <v>100.45862478553518</v>
      </c>
      <c r="F40" s="262">
        <v>102.71545466543486</v>
      </c>
      <c r="G40" s="262">
        <v>101.28348950772073</v>
      </c>
      <c r="H40" s="262">
        <v>101.86419427213937</v>
      </c>
      <c r="I40" s="262">
        <v>101.5309489243764</v>
      </c>
      <c r="J40" s="262">
        <v>102.05886234657517</v>
      </c>
      <c r="K40" s="262">
        <v>101.63323214992741</v>
      </c>
      <c r="L40" s="262">
        <v>102.22713474990101</v>
      </c>
      <c r="M40" s="262">
        <v>102.17764286656988</v>
      </c>
      <c r="N40" s="276">
        <v>1.711170230236142</v>
      </c>
    </row>
    <row r="41" spans="2:14">
      <c r="B41" s="273" t="s">
        <v>781</v>
      </c>
      <c r="C41" s="262">
        <v>100</v>
      </c>
      <c r="D41" s="262">
        <v>100.94992118457516</v>
      </c>
      <c r="E41" s="262">
        <v>100.2849303988566</v>
      </c>
      <c r="F41" s="262">
        <v>102.2026958092253</v>
      </c>
      <c r="G41" s="262">
        <v>103.55565563863472</v>
      </c>
      <c r="H41" s="262">
        <v>101.30930113926203</v>
      </c>
      <c r="I41" s="262">
        <v>101.25966810204184</v>
      </c>
      <c r="J41" s="262">
        <v>104.13332904405851</v>
      </c>
      <c r="K41" s="262">
        <v>104.01476123292142</v>
      </c>
      <c r="L41" s="262">
        <v>104.27073902673291</v>
      </c>
      <c r="M41" s="262">
        <v>104.28728337247297</v>
      </c>
      <c r="N41" s="276">
        <v>3.9909814542405075</v>
      </c>
    </row>
    <row r="42" spans="2:14">
      <c r="B42" s="273" t="s">
        <v>779</v>
      </c>
      <c r="C42" s="262">
        <v>100</v>
      </c>
      <c r="D42" s="262">
        <v>102.18244858540601</v>
      </c>
      <c r="E42" s="262">
        <v>100.61111726802083</v>
      </c>
      <c r="F42" s="262">
        <v>96.813007615217771</v>
      </c>
      <c r="G42" s="262">
        <v>90.731915836803196</v>
      </c>
      <c r="H42" s="262">
        <v>97.683770561879584</v>
      </c>
      <c r="I42" s="262">
        <v>99.339803365894596</v>
      </c>
      <c r="J42" s="262">
        <v>101.03462470116999</v>
      </c>
      <c r="K42" s="262">
        <v>100.91034308060098</v>
      </c>
      <c r="L42" s="262">
        <v>101.7906052594082</v>
      </c>
      <c r="M42" s="262">
        <v>101.70511217009958</v>
      </c>
      <c r="N42" s="276">
        <v>1.0873499189601719</v>
      </c>
    </row>
    <row r="43" spans="2:14">
      <c r="B43" s="273" t="s">
        <v>201</v>
      </c>
      <c r="C43" s="262">
        <v>100</v>
      </c>
      <c r="D43" s="262">
        <v>101.01416428500124</v>
      </c>
      <c r="E43" s="262">
        <v>102.18176574764576</v>
      </c>
      <c r="F43" s="262">
        <v>106.1097574953137</v>
      </c>
      <c r="G43" s="262">
        <v>102.44020571673649</v>
      </c>
      <c r="H43" s="262">
        <v>102.2889869079266</v>
      </c>
      <c r="I43" s="262">
        <v>101.40089991829008</v>
      </c>
      <c r="J43" s="262">
        <v>102.24979572520326</v>
      </c>
      <c r="K43" s="262">
        <v>103.23401203095364</v>
      </c>
      <c r="L43" s="262">
        <v>106.18887931703819</v>
      </c>
      <c r="M43" s="262">
        <v>106.34231649468146</v>
      </c>
      <c r="N43" s="276">
        <v>4.0717154539204641</v>
      </c>
    </row>
    <row r="44" spans="2:14">
      <c r="B44" s="273" t="s">
        <v>1478</v>
      </c>
      <c r="C44" s="262">
        <v>100</v>
      </c>
      <c r="D44" s="262">
        <v>101.35600780466389</v>
      </c>
      <c r="E44" s="262">
        <v>101.32413058683272</v>
      </c>
      <c r="F44" s="262">
        <v>102.65456655741227</v>
      </c>
      <c r="G44" s="262">
        <v>100.68553533291842</v>
      </c>
      <c r="H44" s="262">
        <v>101.01785240964911</v>
      </c>
      <c r="I44" s="262">
        <v>100.96916083515976</v>
      </c>
      <c r="J44" s="262">
        <v>102.31349200325545</v>
      </c>
      <c r="K44" s="262">
        <v>102.71598566576095</v>
      </c>
      <c r="L44" s="262">
        <v>104.08904135981439</v>
      </c>
      <c r="M44" s="262">
        <v>104.10924194107736</v>
      </c>
      <c r="N44" s="276">
        <v>2.7487147810835153</v>
      </c>
    </row>
    <row r="45" spans="2:14">
      <c r="B45" s="273" t="s">
        <v>1384</v>
      </c>
      <c r="C45" s="262">
        <v>100</v>
      </c>
      <c r="D45" s="262">
        <v>100.4341570957185</v>
      </c>
      <c r="E45" s="262">
        <v>99.840813166335323</v>
      </c>
      <c r="F45" s="262">
        <v>101.94509392330794</v>
      </c>
      <c r="G45" s="262">
        <v>97.748436816054152</v>
      </c>
      <c r="H45" s="262">
        <v>97.219105988285691</v>
      </c>
      <c r="I45" s="262">
        <v>96.580082358807431</v>
      </c>
      <c r="J45" s="262">
        <v>96.82678350006168</v>
      </c>
      <c r="K45" s="262">
        <v>96.719766882801892</v>
      </c>
      <c r="L45" s="262">
        <v>98.358453066953516</v>
      </c>
      <c r="M45" s="262">
        <v>98.267432034912204</v>
      </c>
      <c r="N45" s="276">
        <v>-1.5758897404029129</v>
      </c>
    </row>
    <row r="69" spans="2:3" ht="18" customHeight="1">
      <c r="B69" s="619" t="s">
        <v>1761</v>
      </c>
    </row>
    <row r="70" spans="2:3" s="843" customFormat="1" ht="18" customHeight="1">
      <c r="B70" s="1084" t="s">
        <v>293</v>
      </c>
      <c r="C70" s="761">
        <v>2020</v>
      </c>
    </row>
    <row r="71" spans="2:3" s="843" customFormat="1" ht="18" customHeight="1">
      <c r="B71" s="1035"/>
      <c r="C71" s="761" t="s">
        <v>917</v>
      </c>
    </row>
    <row r="72" spans="2:3">
      <c r="B72" s="273" t="s">
        <v>1479</v>
      </c>
      <c r="C72" s="137">
        <v>2302970</v>
      </c>
    </row>
    <row r="73" spans="2:3">
      <c r="B73" s="277" t="s">
        <v>1475</v>
      </c>
      <c r="C73" s="137">
        <v>217606</v>
      </c>
    </row>
    <row r="74" spans="2:3">
      <c r="B74" s="277" t="s">
        <v>1476</v>
      </c>
      <c r="C74" s="137">
        <v>30968</v>
      </c>
    </row>
    <row r="75" spans="2:3">
      <c r="B75" s="277" t="s">
        <v>781</v>
      </c>
      <c r="C75" s="137">
        <v>226926</v>
      </c>
    </row>
    <row r="76" spans="2:3">
      <c r="B76" s="277" t="s">
        <v>779</v>
      </c>
      <c r="C76" s="137">
        <v>128480</v>
      </c>
    </row>
    <row r="77" spans="2:3">
      <c r="B77" s="277" t="s">
        <v>201</v>
      </c>
      <c r="C77" s="137">
        <v>287623</v>
      </c>
    </row>
    <row r="78" spans="2:3">
      <c r="B78" s="273" t="s">
        <v>1384</v>
      </c>
      <c r="C78" s="137">
        <v>3194573</v>
      </c>
    </row>
  </sheetData>
  <mergeCells count="28">
    <mergeCell ref="N37:N38"/>
    <mergeCell ref="AA13:AC13"/>
    <mergeCell ref="AD13:AF13"/>
    <mergeCell ref="C26:F26"/>
    <mergeCell ref="G26:M26"/>
    <mergeCell ref="N26:N27"/>
    <mergeCell ref="I13:K13"/>
    <mergeCell ref="L13:N13"/>
    <mergeCell ref="O13:Q13"/>
    <mergeCell ref="R13:T13"/>
    <mergeCell ref="U13:W13"/>
    <mergeCell ref="X13:Z13"/>
    <mergeCell ref="AG13:AI13"/>
    <mergeCell ref="C12:E12"/>
    <mergeCell ref="F12:K12"/>
    <mergeCell ref="L12:Q12"/>
    <mergeCell ref="R12:W12"/>
    <mergeCell ref="X12:AI12"/>
    <mergeCell ref="C13:E13"/>
    <mergeCell ref="F13:H13"/>
    <mergeCell ref="B12:B14"/>
    <mergeCell ref="B26:B27"/>
    <mergeCell ref="B37:B38"/>
    <mergeCell ref="B70:B71"/>
    <mergeCell ref="F2:G2"/>
    <mergeCell ref="F3:G3"/>
    <mergeCell ref="C37:F37"/>
    <mergeCell ref="G37:M37"/>
  </mergeCells>
  <hyperlinks>
    <hyperlink ref="F3" r:id="rId1" location="'Índice Digitalizacion Acelerada'!A1"/>
    <hyperlink ref="F2" r:id="rId2" location="'Índice ámbitos y subámbitos'!A1"/>
    <hyperlink ref="F2:G2" location="'Índice sectores estratégicos'!A1" display="Volver a índice general"/>
    <hyperlink ref="F3:G3" location="'Índice ámbitos y subámbitos'!A1" display="Volver a índice del ámbito"/>
  </hyperlinks>
  <pageMargins left="0.7" right="0.7" top="0.75" bottom="0.75" header="0.3" footer="0.3"/>
  <drawing r:id="rId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B1:AK59"/>
  <sheetViews>
    <sheetView showGridLines="0" zoomScaleNormal="100" workbookViewId="0">
      <selection activeCell="B2" sqref="B2"/>
    </sheetView>
  </sheetViews>
  <sheetFormatPr baseColWidth="10" defaultColWidth="11.54296875" defaultRowHeight="14.5"/>
  <cols>
    <col min="1" max="1" width="1.81640625" style="278" customWidth="1"/>
    <col min="2" max="2" width="35.1796875" style="278" customWidth="1"/>
    <col min="3" max="5" width="23.453125" style="278" customWidth="1"/>
    <col min="6" max="6" width="23.81640625" style="278" customWidth="1"/>
    <col min="7" max="7" width="18.54296875" style="278" customWidth="1"/>
    <col min="8" max="8" width="19.453125" style="278" customWidth="1"/>
    <col min="9" max="9" width="16.1796875" style="278" customWidth="1"/>
    <col min="10" max="10" width="16" style="278" customWidth="1"/>
    <col min="11" max="16384" width="11.54296875" style="278"/>
  </cols>
  <sheetData>
    <row r="1" spans="2:37" ht="15" customHeight="1"/>
    <row r="2" spans="2:37" ht="15" customHeight="1">
      <c r="F2" s="893" t="s">
        <v>245</v>
      </c>
      <c r="G2" s="893"/>
    </row>
    <row r="3" spans="2:37" ht="15" customHeight="1">
      <c r="F3" s="893" t="s">
        <v>248</v>
      </c>
      <c r="G3" s="893"/>
    </row>
    <row r="4" spans="2:37" s="405" customFormat="1" ht="13.4" customHeight="1">
      <c r="B4" s="403"/>
      <c r="C4" s="403"/>
      <c r="D4" s="404"/>
      <c r="E4" s="403"/>
    </row>
    <row r="5" spans="2:37" s="411" customFormat="1" ht="15.5">
      <c r="B5" s="414" t="s">
        <v>246</v>
      </c>
      <c r="C5" s="411" t="s">
        <v>1376</v>
      </c>
      <c r="G5" s="413"/>
      <c r="H5" s="413"/>
    </row>
    <row r="6" spans="2:37" s="415" customFormat="1" ht="15.5">
      <c r="B6" s="416" t="s">
        <v>247</v>
      </c>
      <c r="C6" s="415" t="s">
        <v>1591</v>
      </c>
    </row>
    <row r="7" spans="2:37" s="415" customFormat="1" ht="15.5">
      <c r="B7" s="416" t="s">
        <v>84</v>
      </c>
      <c r="C7" s="417" t="s">
        <v>1558</v>
      </c>
    </row>
    <row r="8" spans="2:37" s="415" customFormat="1" ht="15.5">
      <c r="B8" s="416" t="s">
        <v>220</v>
      </c>
      <c r="C8" s="415" t="s">
        <v>520</v>
      </c>
    </row>
    <row r="9" spans="2:37" s="415" customFormat="1" ht="15.5">
      <c r="B9" s="416" t="s">
        <v>127</v>
      </c>
      <c r="C9" s="417" t="s">
        <v>6</v>
      </c>
    </row>
    <row r="10" spans="2:37" s="415" customFormat="1" ht="15.5">
      <c r="B10" s="416" t="s">
        <v>244</v>
      </c>
      <c r="C10" s="415" t="s">
        <v>1390</v>
      </c>
    </row>
    <row r="11" spans="2:37" s="57" customFormat="1" ht="12.5"/>
    <row r="12" spans="2:37" s="421" customFormat="1" ht="18" customHeight="1">
      <c r="B12" s="489"/>
      <c r="C12" s="758" t="s">
        <v>1536</v>
      </c>
      <c r="D12" s="758" t="s">
        <v>585</v>
      </c>
      <c r="E12" s="489" t="s">
        <v>586</v>
      </c>
      <c r="F12" s="489" t="s">
        <v>587</v>
      </c>
      <c r="G12" s="489" t="s">
        <v>588</v>
      </c>
      <c r="H12" s="489" t="s">
        <v>589</v>
      </c>
      <c r="N12" s="447"/>
      <c r="O12" s="447"/>
      <c r="P12" s="447"/>
      <c r="Q12" s="447"/>
      <c r="R12" s="447"/>
      <c r="S12" s="447"/>
      <c r="T12" s="447"/>
      <c r="U12" s="447"/>
      <c r="V12" s="447"/>
      <c r="W12" s="447"/>
      <c r="X12" s="447"/>
      <c r="Y12" s="447"/>
      <c r="Z12" s="447"/>
      <c r="AA12" s="447"/>
      <c r="AB12" s="447"/>
      <c r="AC12" s="447"/>
      <c r="AD12" s="598"/>
      <c r="AE12" s="598"/>
      <c r="AF12" s="598"/>
      <c r="AG12" s="598"/>
      <c r="AH12" s="598"/>
      <c r="AI12" s="598"/>
      <c r="AJ12" s="598"/>
      <c r="AK12" s="598"/>
    </row>
    <row r="13" spans="2:37" ht="15" customHeight="1">
      <c r="B13" s="273" t="s">
        <v>1475</v>
      </c>
      <c r="C13" s="137">
        <v>202897.99</v>
      </c>
      <c r="D13" s="137">
        <v>214493.51000000007</v>
      </c>
      <c r="E13" s="137">
        <v>214339.60999999996</v>
      </c>
      <c r="F13" s="137">
        <v>224929.22</v>
      </c>
      <c r="G13" s="137">
        <v>216062.73</v>
      </c>
      <c r="H13" s="137">
        <v>226317.91000000009</v>
      </c>
    </row>
    <row r="14" spans="2:37" ht="15" customHeight="1">
      <c r="B14" s="273" t="s">
        <v>1476</v>
      </c>
      <c r="C14" s="137">
        <v>25323.519999999997</v>
      </c>
      <c r="D14" s="137">
        <v>26513.309999999998</v>
      </c>
      <c r="E14" s="137">
        <v>27246.04</v>
      </c>
      <c r="F14" s="137">
        <v>21725.440000000002</v>
      </c>
      <c r="G14" s="137">
        <v>20593.699999999997</v>
      </c>
      <c r="H14" s="137">
        <v>24577.75</v>
      </c>
    </row>
    <row r="15" spans="2:37" ht="15" customHeight="1">
      <c r="B15" s="273" t="s">
        <v>781</v>
      </c>
      <c r="C15" s="137">
        <v>269733.76999999996</v>
      </c>
      <c r="D15" s="137">
        <v>252482.26</v>
      </c>
      <c r="E15" s="137">
        <v>254879.80000000005</v>
      </c>
      <c r="F15" s="137">
        <v>248733.27999999994</v>
      </c>
      <c r="G15" s="137">
        <v>232754.66000000003</v>
      </c>
      <c r="H15" s="137">
        <v>216533.25</v>
      </c>
    </row>
    <row r="16" spans="2:37" ht="15" customHeight="1">
      <c r="B16" s="273" t="s">
        <v>779</v>
      </c>
      <c r="C16" s="137">
        <v>130852.65999999999</v>
      </c>
      <c r="D16" s="137">
        <v>124140.04999999997</v>
      </c>
      <c r="E16" s="137">
        <v>151961.55999999997</v>
      </c>
      <c r="F16" s="137">
        <v>145136.47999999998</v>
      </c>
      <c r="G16" s="137">
        <v>141080.49</v>
      </c>
      <c r="H16" s="137">
        <v>147990.96</v>
      </c>
    </row>
    <row r="17" spans="2:10" ht="15" customHeight="1">
      <c r="B17" s="273" t="s">
        <v>201</v>
      </c>
      <c r="C17" s="137">
        <v>311999.39</v>
      </c>
      <c r="D17" s="137">
        <v>284871.69000000006</v>
      </c>
      <c r="E17" s="137">
        <v>315803.65999999997</v>
      </c>
      <c r="F17" s="137">
        <v>311997.05000000005</v>
      </c>
      <c r="G17" s="137">
        <v>299317.68000000005</v>
      </c>
      <c r="H17" s="137">
        <v>301943.43000000005</v>
      </c>
    </row>
    <row r="18" spans="2:10" ht="26">
      <c r="B18" s="273" t="s">
        <v>1477</v>
      </c>
      <c r="C18" s="137">
        <v>940807.33</v>
      </c>
      <c r="D18" s="137">
        <v>902500.82000000007</v>
      </c>
      <c r="E18" s="137">
        <v>964230.66999999993</v>
      </c>
      <c r="F18" s="137">
        <v>952521.47</v>
      </c>
      <c r="G18" s="137">
        <v>909809.26000000013</v>
      </c>
      <c r="H18" s="137">
        <v>917363.30000000016</v>
      </c>
    </row>
    <row r="19" spans="2:10" s="57" customFormat="1" ht="15" customHeight="1">
      <c r="B19" s="103" t="s">
        <v>1384</v>
      </c>
      <c r="C19" s="262">
        <v>2962617.8</v>
      </c>
      <c r="D19" s="262">
        <v>2962616.7999999993</v>
      </c>
      <c r="E19" s="262">
        <v>3147004.6800000044</v>
      </c>
      <c r="F19" s="262">
        <v>3174527.2700000023</v>
      </c>
      <c r="G19" s="262">
        <v>3096153.4899999979</v>
      </c>
      <c r="H19" s="262">
        <v>3093092.0999999819</v>
      </c>
    </row>
    <row r="22" spans="2:10" s="421" customFormat="1" ht="18" customHeight="1">
      <c r="B22" s="619" t="s">
        <v>1832</v>
      </c>
    </row>
    <row r="23" spans="2:10" s="421" customFormat="1" ht="18" customHeight="1">
      <c r="B23" s="489" t="s">
        <v>293</v>
      </c>
      <c r="C23" s="489" t="s">
        <v>589</v>
      </c>
      <c r="D23" s="489" t="s">
        <v>588</v>
      </c>
      <c r="E23" s="489" t="s">
        <v>587</v>
      </c>
      <c r="F23" s="489" t="s">
        <v>586</v>
      </c>
      <c r="G23" s="758" t="s">
        <v>585</v>
      </c>
      <c r="H23" s="758" t="s">
        <v>1536</v>
      </c>
      <c r="I23" s="758" t="s">
        <v>1399</v>
      </c>
      <c r="J23" s="758" t="s">
        <v>1545</v>
      </c>
    </row>
    <row r="24" spans="2:10" s="57" customFormat="1" ht="15" customHeight="1">
      <c r="B24" s="273" t="s">
        <v>1475</v>
      </c>
      <c r="C24" s="262">
        <v>100</v>
      </c>
      <c r="D24" s="262">
        <v>95.46868385272731</v>
      </c>
      <c r="E24" s="262">
        <v>99.386398540000613</v>
      </c>
      <c r="F24" s="262">
        <v>94.707312381949748</v>
      </c>
      <c r="G24" s="262">
        <v>94.775314070371181</v>
      </c>
      <c r="H24" s="262">
        <v>89.651760216414118</v>
      </c>
      <c r="I24" s="13">
        <v>-5.224685929628814E-2</v>
      </c>
      <c r="J24" s="13">
        <v>-6.0930175231980181E-2</v>
      </c>
    </row>
    <row r="25" spans="2:10" ht="15" customHeight="1">
      <c r="B25" s="273" t="s">
        <v>1476</v>
      </c>
      <c r="C25" s="262">
        <v>100</v>
      </c>
      <c r="D25" s="262">
        <v>83.790013325060258</v>
      </c>
      <c r="E25" s="262">
        <v>88.394747281585992</v>
      </c>
      <c r="F25" s="262">
        <v>110.85652673658085</v>
      </c>
      <c r="G25" s="262">
        <v>107.87525302356806</v>
      </c>
      <c r="H25" s="262">
        <v>103.03432983084292</v>
      </c>
      <c r="I25" s="13">
        <v>7.8752530235680629E-2</v>
      </c>
      <c r="J25" s="13">
        <v>0.22967315246895892</v>
      </c>
    </row>
    <row r="26" spans="2:10" ht="15" customHeight="1">
      <c r="B26" s="273" t="s">
        <v>781</v>
      </c>
      <c r="C26" s="262">
        <v>100</v>
      </c>
      <c r="D26" s="262">
        <v>107.49141759983746</v>
      </c>
      <c r="E26" s="262">
        <v>114.8707092328776</v>
      </c>
      <c r="F26" s="262">
        <v>117.70931254206918</v>
      </c>
      <c r="G26" s="262">
        <v>116.60207381545328</v>
      </c>
      <c r="H26" s="262">
        <v>124.56921512054151</v>
      </c>
      <c r="I26" s="13">
        <v>0.16602073815453289</v>
      </c>
      <c r="J26" s="13">
        <v>0.15887591681300775</v>
      </c>
    </row>
    <row r="27" spans="2:10" ht="15" customHeight="1">
      <c r="B27" s="273" t="s">
        <v>779</v>
      </c>
      <c r="C27" s="262">
        <v>100</v>
      </c>
      <c r="D27" s="262">
        <v>95.330478294079583</v>
      </c>
      <c r="E27" s="262">
        <v>98.071179482854888</v>
      </c>
      <c r="F27" s="262">
        <v>102.68300171848333</v>
      </c>
      <c r="G27" s="262">
        <v>83.883535859217332</v>
      </c>
      <c r="H27" s="262">
        <v>88.419360209569547</v>
      </c>
      <c r="I27" s="13">
        <v>-0.16116464140782671</v>
      </c>
      <c r="J27" s="13">
        <v>-7.2496416761807486E-2</v>
      </c>
    </row>
    <row r="28" spans="2:10" ht="15" customHeight="1">
      <c r="B28" s="273" t="s">
        <v>201</v>
      </c>
      <c r="C28" s="262">
        <v>100</v>
      </c>
      <c r="D28" s="262">
        <v>99.130383462889057</v>
      </c>
      <c r="E28" s="262">
        <v>103.32963694556956</v>
      </c>
      <c r="F28" s="262">
        <v>104.59033998520846</v>
      </c>
      <c r="G28" s="262">
        <v>94.346046873747184</v>
      </c>
      <c r="H28" s="262">
        <v>103.33041192517418</v>
      </c>
      <c r="I28" s="13">
        <v>-5.6539531262528198E-2</v>
      </c>
      <c r="J28" s="13">
        <v>4.2368730106420519E-2</v>
      </c>
    </row>
    <row r="29" spans="2:10" ht="26">
      <c r="B29" s="273" t="s">
        <v>1477</v>
      </c>
      <c r="C29" s="262">
        <v>100</v>
      </c>
      <c r="D29" s="262">
        <v>99.176548702133601</v>
      </c>
      <c r="E29" s="262">
        <v>103.83252414828452</v>
      </c>
      <c r="F29" s="262">
        <v>105.10892140551076</v>
      </c>
      <c r="G29" s="262">
        <v>98.379869785503715</v>
      </c>
      <c r="H29" s="262">
        <v>102.55558839120769</v>
      </c>
      <c r="I29" s="13">
        <v>-1.6201302144962848E-2</v>
      </c>
      <c r="J29" s="13">
        <v>3.40709546086614E-2</v>
      </c>
    </row>
    <row r="30" spans="2:10" ht="15" customHeight="1">
      <c r="B30" s="103" t="s">
        <v>1384</v>
      </c>
      <c r="C30" s="262">
        <v>100</v>
      </c>
      <c r="D30" s="262">
        <v>100.09897506770056</v>
      </c>
      <c r="E30" s="262">
        <v>102.6328077977381</v>
      </c>
      <c r="F30" s="262">
        <v>101.7429995052531</v>
      </c>
      <c r="G30" s="262">
        <v>95.781719529140972</v>
      </c>
      <c r="H30" s="262">
        <v>95.781751859248459</v>
      </c>
      <c r="I30" s="13">
        <v>-4.218280470859026E-2</v>
      </c>
      <c r="J30" s="13">
        <v>-4.3129544588565577E-2</v>
      </c>
    </row>
    <row r="50" spans="2:4" s="844" customFormat="1" ht="18" customHeight="1">
      <c r="B50" s="757" t="s">
        <v>293</v>
      </c>
      <c r="C50" s="756" t="s">
        <v>1536</v>
      </c>
    </row>
    <row r="51" spans="2:4">
      <c r="B51" s="273" t="s">
        <v>1479</v>
      </c>
      <c r="C51" s="137">
        <v>2021810.4699999997</v>
      </c>
      <c r="D51" s="137"/>
    </row>
    <row r="52" spans="2:4">
      <c r="B52" s="273"/>
      <c r="C52" s="137"/>
      <c r="D52" s="137"/>
    </row>
    <row r="53" spans="2:4">
      <c r="B53" s="277" t="s">
        <v>1475</v>
      </c>
      <c r="C53" s="137">
        <v>202897.99</v>
      </c>
      <c r="D53" s="137"/>
    </row>
    <row r="54" spans="2:4">
      <c r="B54" s="277" t="s">
        <v>1476</v>
      </c>
      <c r="C54" s="137">
        <v>25323.519999999997</v>
      </c>
      <c r="D54" s="137"/>
    </row>
    <row r="55" spans="2:4">
      <c r="B55" s="277" t="s">
        <v>781</v>
      </c>
      <c r="C55" s="137">
        <v>269733.76999999996</v>
      </c>
      <c r="D55" s="137"/>
    </row>
    <row r="56" spans="2:4">
      <c r="B56" s="277" t="s">
        <v>779</v>
      </c>
      <c r="C56" s="137">
        <v>130852.65999999999</v>
      </c>
      <c r="D56" s="137"/>
    </row>
    <row r="57" spans="2:4">
      <c r="B57" s="277" t="s">
        <v>201</v>
      </c>
      <c r="C57" s="137">
        <v>311999.39</v>
      </c>
      <c r="D57" s="137"/>
    </row>
    <row r="58" spans="2:4">
      <c r="B58" s="183"/>
      <c r="C58" s="183"/>
      <c r="D58" s="137"/>
    </row>
    <row r="59" spans="2:4">
      <c r="B59" s="273" t="s">
        <v>1384</v>
      </c>
      <c r="C59" s="137">
        <v>2962617.8</v>
      </c>
      <c r="D59" s="137"/>
    </row>
  </sheetData>
  <mergeCells count="2">
    <mergeCell ref="F2:G2"/>
    <mergeCell ref="F3:G3"/>
  </mergeCells>
  <hyperlinks>
    <hyperlink ref="F3" r:id="rId1" location="'Índice Digitalizacion Acelerada'!A1"/>
    <hyperlink ref="F2" r:id="rId2" location="'Índice ámbitos y subámbitos'!A1"/>
    <hyperlink ref="F2:G2" location="'Índice sectores estratégicos'!A1" display="Volver a índice general"/>
    <hyperlink ref="F3:G3" location="'Índice ámbitos y subámbitos'!A1" display="Volver a índice del ámbito"/>
  </hyperlinks>
  <pageMargins left="0.7" right="0.7" top="0.75" bottom="0.75" header="0.3" footer="0.3"/>
  <drawing r:id="rId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B1:AL76"/>
  <sheetViews>
    <sheetView showGridLines="0" workbookViewId="0">
      <selection activeCell="B1" sqref="B1"/>
    </sheetView>
  </sheetViews>
  <sheetFormatPr baseColWidth="10" defaultColWidth="11.54296875" defaultRowHeight="12.5"/>
  <cols>
    <col min="1" max="1" width="1.81640625" style="57" customWidth="1"/>
    <col min="2" max="2" width="22.54296875" style="57" customWidth="1"/>
    <col min="3" max="3" width="12.54296875" style="57" bestFit="1" customWidth="1"/>
    <col min="4" max="5" width="11.54296875" style="57"/>
    <col min="6" max="6" width="11.81640625" style="57" customWidth="1"/>
    <col min="7" max="7" width="10.81640625" style="57" customWidth="1"/>
    <col min="8" max="16384" width="11.54296875" style="57"/>
  </cols>
  <sheetData>
    <row r="1" spans="2:38" ht="15" customHeight="1"/>
    <row r="2" spans="2:38" ht="15" customHeight="1">
      <c r="F2" s="893" t="s">
        <v>245</v>
      </c>
      <c r="G2" s="893"/>
    </row>
    <row r="3" spans="2:38" ht="15" customHeight="1">
      <c r="F3" s="893" t="s">
        <v>248</v>
      </c>
      <c r="G3" s="893"/>
    </row>
    <row r="4" spans="2:38" s="405" customFormat="1" ht="13.4" customHeight="1">
      <c r="B4" s="403"/>
      <c r="C4" s="403"/>
      <c r="D4" s="404"/>
      <c r="E4" s="403"/>
    </row>
    <row r="5" spans="2:38" s="411" customFormat="1" ht="15.5">
      <c r="B5" s="414" t="s">
        <v>246</v>
      </c>
      <c r="C5" s="411" t="s">
        <v>1376</v>
      </c>
      <c r="H5" s="413"/>
      <c r="I5" s="413"/>
    </row>
    <row r="6" spans="2:38" s="415" customFormat="1" ht="15.5">
      <c r="B6" s="416" t="s">
        <v>247</v>
      </c>
      <c r="C6" s="415" t="s">
        <v>1591</v>
      </c>
    </row>
    <row r="7" spans="2:38" s="415" customFormat="1" ht="15.5">
      <c r="B7" s="416" t="s">
        <v>84</v>
      </c>
      <c r="C7" s="417" t="s">
        <v>1592</v>
      </c>
    </row>
    <row r="8" spans="2:38" s="415" customFormat="1" ht="15.5">
      <c r="B8" s="416" t="s">
        <v>220</v>
      </c>
      <c r="C8" s="415" t="s">
        <v>1074</v>
      </c>
    </row>
    <row r="9" spans="2:38" s="415" customFormat="1" ht="15.5">
      <c r="B9" s="416" t="s">
        <v>127</v>
      </c>
      <c r="C9" s="417" t="s">
        <v>1075</v>
      </c>
    </row>
    <row r="10" spans="2:38" s="415" customFormat="1" ht="15.5">
      <c r="B10" s="416" t="s">
        <v>244</v>
      </c>
      <c r="C10" s="415" t="s">
        <v>1287</v>
      </c>
    </row>
    <row r="12" spans="2:38" s="421" customFormat="1" ht="28.5" customHeight="1">
      <c r="B12" s="489" t="s">
        <v>1313</v>
      </c>
      <c r="C12" s="489" t="s">
        <v>1400</v>
      </c>
      <c r="D12" s="489" t="s">
        <v>1401</v>
      </c>
      <c r="E12" s="489" t="s">
        <v>1402</v>
      </c>
      <c r="F12" s="489" t="s">
        <v>1403</v>
      </c>
      <c r="G12" s="489" t="s">
        <v>1404</v>
      </c>
      <c r="H12" s="489" t="s">
        <v>1405</v>
      </c>
      <c r="I12" s="489" t="s">
        <v>1406</v>
      </c>
      <c r="J12" s="489" t="s">
        <v>1407</v>
      </c>
      <c r="K12" s="489" t="s">
        <v>1408</v>
      </c>
      <c r="L12" s="489" t="s">
        <v>1409</v>
      </c>
      <c r="M12" s="489" t="s">
        <v>1410</v>
      </c>
      <c r="N12" s="489" t="s">
        <v>1411</v>
      </c>
      <c r="O12" s="489" t="s">
        <v>1412</v>
      </c>
      <c r="P12" s="489" t="s">
        <v>1413</v>
      </c>
      <c r="Q12" s="489" t="s">
        <v>1414</v>
      </c>
      <c r="R12" s="489" t="s">
        <v>1415</v>
      </c>
      <c r="S12" s="489" t="s">
        <v>1416</v>
      </c>
      <c r="T12" s="489" t="s">
        <v>1417</v>
      </c>
      <c r="U12" s="489" t="s">
        <v>1418</v>
      </c>
      <c r="V12" s="489" t="s">
        <v>1419</v>
      </c>
      <c r="W12" s="754"/>
      <c r="X12" s="754"/>
      <c r="Y12" s="754"/>
      <c r="Z12" s="754"/>
      <c r="AA12" s="754"/>
      <c r="AB12" s="754"/>
      <c r="AC12" s="754"/>
      <c r="AD12" s="754"/>
      <c r="AE12" s="598"/>
      <c r="AF12" s="598"/>
      <c r="AG12" s="598"/>
      <c r="AH12" s="598"/>
      <c r="AI12" s="598"/>
      <c r="AJ12" s="598"/>
      <c r="AK12" s="598"/>
      <c r="AL12" s="598"/>
    </row>
    <row r="13" spans="2:38" s="81" customFormat="1" ht="15" customHeight="1">
      <c r="B13" s="157" t="s">
        <v>1475</v>
      </c>
      <c r="C13" s="614">
        <v>50626.989059999964</v>
      </c>
      <c r="D13" s="614">
        <v>53579.14673</v>
      </c>
      <c r="E13" s="614">
        <v>58942.697350000031</v>
      </c>
      <c r="F13" s="614">
        <v>54444.342599999974</v>
      </c>
      <c r="G13" s="614">
        <v>45171.077399999966</v>
      </c>
      <c r="H13" s="614">
        <v>45937.56893999999</v>
      </c>
      <c r="I13" s="614">
        <v>49820.014229999986</v>
      </c>
      <c r="J13" s="614">
        <v>54910.739999999983</v>
      </c>
      <c r="K13" s="614">
        <v>60122.393050000021</v>
      </c>
      <c r="L13" s="614">
        <v>70444.907450000028</v>
      </c>
      <c r="M13" s="614">
        <v>65219.837949999986</v>
      </c>
      <c r="N13" s="614">
        <v>53172.594989999991</v>
      </c>
      <c r="O13" s="614">
        <v>46994.682879999986</v>
      </c>
      <c r="P13" s="614">
        <v>42766.515830000011</v>
      </c>
      <c r="Q13" s="614">
        <v>45599.957770000015</v>
      </c>
      <c r="R13" s="614">
        <v>50680.238960000068</v>
      </c>
      <c r="S13" s="614">
        <v>48995.22299999994</v>
      </c>
      <c r="T13" s="614">
        <v>49435.214499999965</v>
      </c>
      <c r="U13" s="614">
        <v>45399.403309999994</v>
      </c>
      <c r="V13" s="614">
        <v>46228.711920000009</v>
      </c>
    </row>
    <row r="14" spans="2:38" s="81" customFormat="1" ht="15" customHeight="1">
      <c r="B14" s="157" t="s">
        <v>781</v>
      </c>
      <c r="C14" s="614">
        <v>271931.15723000013</v>
      </c>
      <c r="D14" s="614">
        <v>495953.84691000049</v>
      </c>
      <c r="E14" s="614">
        <v>427819.65256999992</v>
      </c>
      <c r="F14" s="614">
        <v>377147.45206000004</v>
      </c>
      <c r="G14" s="614">
        <v>339039.18894999987</v>
      </c>
      <c r="H14" s="614">
        <v>391012.95977999992</v>
      </c>
      <c r="I14" s="614">
        <v>297065.88930000004</v>
      </c>
      <c r="J14" s="614">
        <v>324259.27104999998</v>
      </c>
      <c r="K14" s="614">
        <v>329251.98784000007</v>
      </c>
      <c r="L14" s="614">
        <v>333367.90012999997</v>
      </c>
      <c r="M14" s="614">
        <v>441074.07096000004</v>
      </c>
      <c r="N14" s="614">
        <v>328155.11781000014</v>
      </c>
      <c r="O14" s="614">
        <v>259629.25570999988</v>
      </c>
      <c r="P14" s="614">
        <v>413102.89325999998</v>
      </c>
      <c r="Q14" s="614">
        <v>372037.04556000023</v>
      </c>
      <c r="R14" s="614">
        <v>308595.30276999983</v>
      </c>
      <c r="S14" s="614">
        <v>270552.5417799998</v>
      </c>
      <c r="T14" s="614">
        <v>365961.05604000023</v>
      </c>
      <c r="U14" s="614">
        <v>339236.8238700002</v>
      </c>
      <c r="V14" s="614">
        <v>319639.25648999994</v>
      </c>
    </row>
    <row r="15" spans="2:38" s="81" customFormat="1" ht="25">
      <c r="B15" s="157" t="s">
        <v>1480</v>
      </c>
      <c r="C15" s="614">
        <v>71168.966550000012</v>
      </c>
      <c r="D15" s="614">
        <v>71103.417490000007</v>
      </c>
      <c r="E15" s="614">
        <v>57245.525310000005</v>
      </c>
      <c r="F15" s="614">
        <v>36295.613149999997</v>
      </c>
      <c r="G15" s="614">
        <v>36138.728239999997</v>
      </c>
      <c r="H15" s="614">
        <v>47401.938480000004</v>
      </c>
      <c r="I15" s="614">
        <v>41222.201310000004</v>
      </c>
      <c r="J15" s="614">
        <v>74039.234849999993</v>
      </c>
      <c r="K15" s="614">
        <v>64562.176489999998</v>
      </c>
      <c r="L15" s="614">
        <v>109544.59814000002</v>
      </c>
      <c r="M15" s="614">
        <v>74922.283759999991</v>
      </c>
      <c r="N15" s="614">
        <v>73592.401899999997</v>
      </c>
      <c r="O15" s="614">
        <v>58336.085499999994</v>
      </c>
      <c r="P15" s="614">
        <v>49931.764620000002</v>
      </c>
      <c r="Q15" s="614">
        <v>44413.00099</v>
      </c>
      <c r="R15" s="614">
        <v>62450.265209999998</v>
      </c>
      <c r="S15" s="614">
        <v>66736.292050000004</v>
      </c>
      <c r="T15" s="614">
        <v>76019.9712</v>
      </c>
      <c r="U15" s="614">
        <v>76420.7166</v>
      </c>
      <c r="V15" s="614">
        <v>136004.09518</v>
      </c>
    </row>
    <row r="16" spans="2:38" s="81" customFormat="1" ht="25">
      <c r="B16" s="157" t="s">
        <v>1477</v>
      </c>
      <c r="C16" s="614">
        <v>393727.11284000007</v>
      </c>
      <c r="D16" s="614">
        <v>620636.41113000049</v>
      </c>
      <c r="E16" s="614">
        <v>544007.87523000001</v>
      </c>
      <c r="F16" s="614">
        <v>467887.40781</v>
      </c>
      <c r="G16" s="614">
        <v>420348.99458999978</v>
      </c>
      <c r="H16" s="614">
        <v>484352.4671999999</v>
      </c>
      <c r="I16" s="614">
        <v>388108.10484000004</v>
      </c>
      <c r="J16" s="614">
        <v>453209.24589999998</v>
      </c>
      <c r="K16" s="614">
        <v>453936.55738000007</v>
      </c>
      <c r="L16" s="614">
        <v>513357.40572000004</v>
      </c>
      <c r="M16" s="614">
        <v>581216.19267000002</v>
      </c>
      <c r="N16" s="614">
        <v>454920.11470000015</v>
      </c>
      <c r="O16" s="614">
        <v>364960.02408999985</v>
      </c>
      <c r="P16" s="614">
        <v>505801.17371</v>
      </c>
      <c r="Q16" s="614">
        <v>462050.0043200003</v>
      </c>
      <c r="R16" s="614">
        <v>421725.80693999986</v>
      </c>
      <c r="S16" s="614">
        <v>386284.05682999972</v>
      </c>
      <c r="T16" s="614">
        <v>491416.2417400002</v>
      </c>
      <c r="U16" s="614">
        <v>461056.94378000015</v>
      </c>
      <c r="V16" s="614">
        <v>501872.06358999998</v>
      </c>
    </row>
    <row r="17" spans="2:38" s="81" customFormat="1" ht="15" customHeight="1">
      <c r="B17" s="451" t="s">
        <v>1384</v>
      </c>
      <c r="C17" s="614">
        <v>2122331.9734699996</v>
      </c>
      <c r="D17" s="614">
        <v>2907472.2226800006</v>
      </c>
      <c r="E17" s="614">
        <v>2684563.7858000007</v>
      </c>
      <c r="F17" s="614">
        <v>1954397.2505400006</v>
      </c>
      <c r="G17" s="614">
        <v>1598829.3899899998</v>
      </c>
      <c r="H17" s="614">
        <v>2268912.7146999994</v>
      </c>
      <c r="I17" s="614">
        <v>2578699.1434800019</v>
      </c>
      <c r="J17" s="614">
        <v>2303493.5645999992</v>
      </c>
      <c r="K17" s="614">
        <v>2459156.9177699988</v>
      </c>
      <c r="L17" s="614">
        <v>2770875.1374800005</v>
      </c>
      <c r="M17" s="614">
        <v>2918989.8487800006</v>
      </c>
      <c r="N17" s="614">
        <v>2471869.03553</v>
      </c>
      <c r="O17" s="614">
        <v>2178217.1629700004</v>
      </c>
      <c r="P17" s="614">
        <v>3001113.1493199994</v>
      </c>
      <c r="Q17" s="614">
        <v>2838497.8594300007</v>
      </c>
      <c r="R17" s="614">
        <v>2747155.3741699993</v>
      </c>
      <c r="S17" s="614">
        <v>2309499.9905799995</v>
      </c>
      <c r="T17" s="614">
        <v>2816339.0040499996</v>
      </c>
      <c r="U17" s="614">
        <v>2378454.4522100003</v>
      </c>
      <c r="V17" s="614">
        <v>2288741.5644000005</v>
      </c>
    </row>
    <row r="18" spans="2:38" s="421" customFormat="1" ht="28.5" customHeight="1">
      <c r="B18" s="489" t="s">
        <v>1310</v>
      </c>
      <c r="C18" s="489" t="s">
        <v>1400</v>
      </c>
      <c r="D18" s="489" t="s">
        <v>1401</v>
      </c>
      <c r="E18" s="489" t="s">
        <v>1402</v>
      </c>
      <c r="F18" s="489" t="s">
        <v>1403</v>
      </c>
      <c r="G18" s="489" t="s">
        <v>1404</v>
      </c>
      <c r="H18" s="489" t="s">
        <v>1405</v>
      </c>
      <c r="I18" s="489" t="s">
        <v>1406</v>
      </c>
      <c r="J18" s="489" t="s">
        <v>1407</v>
      </c>
      <c r="K18" s="489" t="s">
        <v>1408</v>
      </c>
      <c r="L18" s="489" t="s">
        <v>1409</v>
      </c>
      <c r="M18" s="489" t="s">
        <v>1410</v>
      </c>
      <c r="N18" s="489" t="s">
        <v>1411</v>
      </c>
      <c r="O18" s="489" t="s">
        <v>1412</v>
      </c>
      <c r="P18" s="489" t="s">
        <v>1413</v>
      </c>
      <c r="Q18" s="489" t="s">
        <v>1414</v>
      </c>
      <c r="R18" s="489" t="s">
        <v>1415</v>
      </c>
      <c r="S18" s="489" t="s">
        <v>1416</v>
      </c>
      <c r="T18" s="489" t="s">
        <v>1417</v>
      </c>
      <c r="U18" s="489" t="s">
        <v>1418</v>
      </c>
      <c r="V18" s="489" t="s">
        <v>1419</v>
      </c>
      <c r="W18" s="754"/>
      <c r="X18" s="754"/>
      <c r="Y18" s="754"/>
      <c r="Z18" s="754"/>
      <c r="AA18" s="754"/>
      <c r="AB18" s="754"/>
      <c r="AC18" s="754"/>
      <c r="AD18" s="754"/>
      <c r="AE18" s="598"/>
      <c r="AF18" s="598"/>
      <c r="AG18" s="598"/>
      <c r="AH18" s="598"/>
      <c r="AI18" s="598"/>
      <c r="AJ18" s="598"/>
      <c r="AK18" s="598"/>
      <c r="AL18" s="598"/>
    </row>
    <row r="19" spans="2:38" s="81" customFormat="1" ht="15" customHeight="1">
      <c r="B19" s="157" t="s">
        <v>1475</v>
      </c>
      <c r="C19" s="614">
        <v>299395.49533999979</v>
      </c>
      <c r="D19" s="614">
        <v>326661.69992000028</v>
      </c>
      <c r="E19" s="614">
        <v>274619.63590000005</v>
      </c>
      <c r="F19" s="614">
        <v>225874.52748000002</v>
      </c>
      <c r="G19" s="614">
        <v>207912.18923000002</v>
      </c>
      <c r="H19" s="614">
        <v>273046.16147999995</v>
      </c>
      <c r="I19" s="614">
        <v>172200.30188999986</v>
      </c>
      <c r="J19" s="614">
        <v>242621.30111000006</v>
      </c>
      <c r="K19" s="614">
        <v>325357.78447999974</v>
      </c>
      <c r="L19" s="614">
        <v>335902.71581999969</v>
      </c>
      <c r="M19" s="614">
        <v>355783.40550000011</v>
      </c>
      <c r="N19" s="614">
        <v>253548.64745999983</v>
      </c>
      <c r="O19" s="614">
        <v>209666.97855999993</v>
      </c>
      <c r="P19" s="614">
        <v>230306.23518999992</v>
      </c>
      <c r="Q19" s="614">
        <v>217732.48804999993</v>
      </c>
      <c r="R19" s="614">
        <v>192715.02384999994</v>
      </c>
      <c r="S19" s="614">
        <v>233458.84298000002</v>
      </c>
      <c r="T19" s="614">
        <v>222122.64147999982</v>
      </c>
      <c r="U19" s="614">
        <v>221102.81588000004</v>
      </c>
      <c r="V19" s="614">
        <v>290395.65453000017</v>
      </c>
    </row>
    <row r="20" spans="2:38" s="81" customFormat="1" ht="15" customHeight="1">
      <c r="B20" s="157" t="s">
        <v>781</v>
      </c>
      <c r="C20" s="614">
        <v>598133.81998999976</v>
      </c>
      <c r="D20" s="614">
        <v>748408.47949000017</v>
      </c>
      <c r="E20" s="614">
        <v>963108.54905000003</v>
      </c>
      <c r="F20" s="614">
        <v>845079.77144999965</v>
      </c>
      <c r="G20" s="614">
        <v>721973.80656999978</v>
      </c>
      <c r="H20" s="614">
        <v>931577.3592600004</v>
      </c>
      <c r="I20" s="614">
        <v>748219.32845999964</v>
      </c>
      <c r="J20" s="614">
        <v>692855.07701999985</v>
      </c>
      <c r="K20" s="614">
        <v>765364.38237999997</v>
      </c>
      <c r="L20" s="614">
        <v>706618.4243000003</v>
      </c>
      <c r="M20" s="614">
        <v>887809.22008999891</v>
      </c>
      <c r="N20" s="614">
        <v>652078.79774999968</v>
      </c>
      <c r="O20" s="614">
        <v>699923.58024000004</v>
      </c>
      <c r="P20" s="614">
        <v>694630.25599999982</v>
      </c>
      <c r="Q20" s="614">
        <v>740206.06304000027</v>
      </c>
      <c r="R20" s="614">
        <v>607683.56700000039</v>
      </c>
      <c r="S20" s="614">
        <v>641847.76859999972</v>
      </c>
      <c r="T20" s="614">
        <v>650386.55872000009</v>
      </c>
      <c r="U20" s="614">
        <v>665687.05443999986</v>
      </c>
      <c r="V20" s="614">
        <v>668858.66674000025</v>
      </c>
    </row>
    <row r="21" spans="2:38" s="81" customFormat="1" ht="25">
      <c r="B21" s="157" t="s">
        <v>1480</v>
      </c>
      <c r="C21" s="614">
        <v>86597.722409999988</v>
      </c>
      <c r="D21" s="614">
        <v>107547.38533</v>
      </c>
      <c r="E21" s="614">
        <v>113098.53844</v>
      </c>
      <c r="F21" s="614">
        <v>68596.182029999996</v>
      </c>
      <c r="G21" s="614">
        <v>57867.41128</v>
      </c>
      <c r="H21" s="614">
        <v>90552.221619999997</v>
      </c>
      <c r="I21" s="614">
        <v>151389.81595999998</v>
      </c>
      <c r="J21" s="614">
        <v>191723.33338999999</v>
      </c>
      <c r="K21" s="614">
        <v>140322.12942999997</v>
      </c>
      <c r="L21" s="614">
        <v>76410.017360000013</v>
      </c>
      <c r="M21" s="614">
        <v>179155.44974999997</v>
      </c>
      <c r="N21" s="614">
        <v>177923.83117999998</v>
      </c>
      <c r="O21" s="614">
        <v>165113.54026000001</v>
      </c>
      <c r="P21" s="614">
        <v>161016.96197</v>
      </c>
      <c r="Q21" s="614">
        <v>129338.87626999999</v>
      </c>
      <c r="R21" s="614">
        <v>157724.73509</v>
      </c>
      <c r="S21" s="614">
        <v>114147.51072999998</v>
      </c>
      <c r="T21" s="614">
        <v>208016.15567000001</v>
      </c>
      <c r="U21" s="614">
        <v>175947.29902999999</v>
      </c>
      <c r="V21" s="614">
        <v>136191.50505000001</v>
      </c>
    </row>
    <row r="22" spans="2:38" s="81" customFormat="1" ht="25">
      <c r="B22" s="157" t="s">
        <v>1477</v>
      </c>
      <c r="C22" s="614">
        <v>984127.03773999959</v>
      </c>
      <c r="D22" s="614">
        <v>1182617.5647400003</v>
      </c>
      <c r="E22" s="614">
        <v>1350826.7233900002</v>
      </c>
      <c r="F22" s="614">
        <v>1139550.4809599996</v>
      </c>
      <c r="G22" s="614">
        <v>987753.4070799998</v>
      </c>
      <c r="H22" s="614">
        <v>1295175.7423600003</v>
      </c>
      <c r="I22" s="614">
        <v>1071809.4463099996</v>
      </c>
      <c r="J22" s="614">
        <v>1127199.7115199999</v>
      </c>
      <c r="K22" s="614">
        <v>1231044.2962899997</v>
      </c>
      <c r="L22" s="614">
        <v>1118931.1574800001</v>
      </c>
      <c r="M22" s="614">
        <v>1422748.0753399988</v>
      </c>
      <c r="N22" s="614">
        <v>1083551.2763899995</v>
      </c>
      <c r="O22" s="614">
        <v>1074704.0990599999</v>
      </c>
      <c r="P22" s="614">
        <v>1085953.4531599998</v>
      </c>
      <c r="Q22" s="614">
        <v>1087277.4273600001</v>
      </c>
      <c r="R22" s="614">
        <v>958123.32594000024</v>
      </c>
      <c r="S22" s="614">
        <v>989454.12230999977</v>
      </c>
      <c r="T22" s="614">
        <v>1080525.3558699999</v>
      </c>
      <c r="U22" s="614">
        <v>1062737.1693499999</v>
      </c>
      <c r="V22" s="614">
        <v>1095445.8263200005</v>
      </c>
    </row>
    <row r="23" spans="2:38" s="81" customFormat="1" ht="15" customHeight="1">
      <c r="B23" s="451" t="s">
        <v>1384</v>
      </c>
      <c r="C23" s="614">
        <v>4505771.9731000019</v>
      </c>
      <c r="D23" s="614">
        <v>5343849.5845900038</v>
      </c>
      <c r="E23" s="614">
        <v>5139985.1357700014</v>
      </c>
      <c r="F23" s="614">
        <v>4332509.665479999</v>
      </c>
      <c r="G23" s="614">
        <v>3859576.8330299999</v>
      </c>
      <c r="H23" s="614">
        <v>5324700.4533700012</v>
      </c>
      <c r="I23" s="614">
        <v>5261678.9648199994</v>
      </c>
      <c r="J23" s="614">
        <v>5276122.3513300009</v>
      </c>
      <c r="K23" s="614">
        <v>5255851.4643099979</v>
      </c>
      <c r="L23" s="614">
        <v>5554909.7341000019</v>
      </c>
      <c r="M23" s="614">
        <v>6160829.5034599984</v>
      </c>
      <c r="N23" s="614">
        <v>5734670.0822500018</v>
      </c>
      <c r="O23" s="614">
        <v>4839923.8737400016</v>
      </c>
      <c r="P23" s="614">
        <v>5532710.8236199999</v>
      </c>
      <c r="Q23" s="614">
        <v>5094160.727470004</v>
      </c>
      <c r="R23" s="614">
        <v>5482159.0142800035</v>
      </c>
      <c r="S23" s="614">
        <v>5178910.22535</v>
      </c>
      <c r="T23" s="614">
        <v>5489418.7993900022</v>
      </c>
      <c r="U23" s="614">
        <v>4955923.2755499985</v>
      </c>
      <c r="V23" s="614">
        <v>5132067.2287600012</v>
      </c>
    </row>
    <row r="24" spans="2:38" s="421" customFormat="1" ht="28.5" customHeight="1">
      <c r="B24" s="489" t="s">
        <v>1481</v>
      </c>
      <c r="C24" s="489" t="s">
        <v>1400</v>
      </c>
      <c r="D24" s="489" t="s">
        <v>1401</v>
      </c>
      <c r="E24" s="489" t="s">
        <v>1402</v>
      </c>
      <c r="F24" s="489" t="s">
        <v>1403</v>
      </c>
      <c r="G24" s="489" t="s">
        <v>1404</v>
      </c>
      <c r="H24" s="489" t="s">
        <v>1405</v>
      </c>
      <c r="I24" s="489" t="s">
        <v>1406</v>
      </c>
      <c r="J24" s="489" t="s">
        <v>1407</v>
      </c>
      <c r="K24" s="489" t="s">
        <v>1408</v>
      </c>
      <c r="L24" s="489" t="s">
        <v>1409</v>
      </c>
      <c r="M24" s="489" t="s">
        <v>1410</v>
      </c>
      <c r="N24" s="489" t="s">
        <v>1411</v>
      </c>
      <c r="O24" s="489" t="s">
        <v>1412</v>
      </c>
      <c r="P24" s="489" t="s">
        <v>1413</v>
      </c>
      <c r="Q24" s="489" t="s">
        <v>1414</v>
      </c>
      <c r="R24" s="489" t="s">
        <v>1415</v>
      </c>
      <c r="S24" s="489" t="s">
        <v>1416</v>
      </c>
      <c r="T24" s="489" t="s">
        <v>1417</v>
      </c>
      <c r="U24" s="489" t="s">
        <v>1418</v>
      </c>
      <c r="V24" s="489" t="s">
        <v>1419</v>
      </c>
      <c r="W24" s="754"/>
      <c r="X24" s="754"/>
      <c r="Y24" s="754"/>
      <c r="Z24" s="754"/>
      <c r="AA24" s="754"/>
      <c r="AB24" s="754"/>
      <c r="AC24" s="754"/>
      <c r="AD24" s="754"/>
      <c r="AE24" s="598"/>
      <c r="AF24" s="598"/>
      <c r="AG24" s="598"/>
      <c r="AH24" s="598"/>
      <c r="AI24" s="598"/>
      <c r="AJ24" s="598"/>
      <c r="AK24" s="598"/>
      <c r="AL24" s="598"/>
    </row>
    <row r="25" spans="2:38" s="81" customFormat="1" ht="15" customHeight="1">
      <c r="B25" s="157" t="s">
        <v>1475</v>
      </c>
      <c r="C25" s="614">
        <v>-248768.50627999983</v>
      </c>
      <c r="D25" s="614">
        <v>-273082.5531900003</v>
      </c>
      <c r="E25" s="614">
        <v>-215676.93855000002</v>
      </c>
      <c r="F25" s="614">
        <v>-171430.18488000004</v>
      </c>
      <c r="G25" s="614">
        <v>-162741.11183000007</v>
      </c>
      <c r="H25" s="614">
        <v>-227108.59253999995</v>
      </c>
      <c r="I25" s="614">
        <v>-122380.28765999987</v>
      </c>
      <c r="J25" s="614">
        <v>-187710.56111000007</v>
      </c>
      <c r="K25" s="614">
        <v>-265235.39142999973</v>
      </c>
      <c r="L25" s="614">
        <v>-265457.80836999964</v>
      </c>
      <c r="M25" s="614">
        <v>-290563.56755000015</v>
      </c>
      <c r="N25" s="614">
        <v>-200376.05246999985</v>
      </c>
      <c r="O25" s="614">
        <v>-162672.29567999995</v>
      </c>
      <c r="P25" s="614">
        <v>-187539.7193599999</v>
      </c>
      <c r="Q25" s="614">
        <v>-172132.53027999992</v>
      </c>
      <c r="R25" s="614">
        <v>-142034.78488999986</v>
      </c>
      <c r="S25" s="614">
        <v>-184463.61998000008</v>
      </c>
      <c r="T25" s="614">
        <v>-172687.42697999984</v>
      </c>
      <c r="U25" s="614">
        <v>-175703.41257000004</v>
      </c>
      <c r="V25" s="614">
        <v>-244166.94261000017</v>
      </c>
    </row>
    <row r="26" spans="2:38" s="81" customFormat="1" ht="15" customHeight="1">
      <c r="B26" s="157" t="s">
        <v>781</v>
      </c>
      <c r="C26" s="614">
        <v>-326202.66275999963</v>
      </c>
      <c r="D26" s="614">
        <v>-252454.63257999968</v>
      </c>
      <c r="E26" s="614">
        <v>-535288.89648000011</v>
      </c>
      <c r="F26" s="614">
        <v>-467932.31938999961</v>
      </c>
      <c r="G26" s="614">
        <v>-382934.61761999992</v>
      </c>
      <c r="H26" s="614">
        <v>-540564.39948000049</v>
      </c>
      <c r="I26" s="614">
        <v>-451153.4391599996</v>
      </c>
      <c r="J26" s="614">
        <v>-368595.80596999987</v>
      </c>
      <c r="K26" s="614">
        <v>-436112.39453999989</v>
      </c>
      <c r="L26" s="614">
        <v>-373250.52417000034</v>
      </c>
      <c r="M26" s="614">
        <v>-446735.14912999887</v>
      </c>
      <c r="N26" s="614">
        <v>-323923.67993999954</v>
      </c>
      <c r="O26" s="614">
        <v>-440294.32453000016</v>
      </c>
      <c r="P26" s="614">
        <v>-281527.36273999984</v>
      </c>
      <c r="Q26" s="614">
        <v>-368169.01748000004</v>
      </c>
      <c r="R26" s="614">
        <v>-299088.26423000055</v>
      </c>
      <c r="S26" s="614">
        <v>-371295.22681999992</v>
      </c>
      <c r="T26" s="614">
        <v>-284425.50267999986</v>
      </c>
      <c r="U26" s="614">
        <v>-326450.23056999967</v>
      </c>
      <c r="V26" s="614">
        <v>-349219.41025000031</v>
      </c>
    </row>
    <row r="27" spans="2:38" s="81" customFormat="1" ht="25">
      <c r="B27" s="157" t="s">
        <v>1480</v>
      </c>
      <c r="C27" s="614">
        <v>-15428.755859999976</v>
      </c>
      <c r="D27" s="614">
        <v>-36443.967839999998</v>
      </c>
      <c r="E27" s="614">
        <v>-55853.013129999999</v>
      </c>
      <c r="F27" s="614">
        <v>-32300.568879999999</v>
      </c>
      <c r="G27" s="614">
        <v>-21728.683040000004</v>
      </c>
      <c r="H27" s="614">
        <v>-43150.283139999992</v>
      </c>
      <c r="I27" s="614">
        <v>-110167.61464999997</v>
      </c>
      <c r="J27" s="614">
        <v>-117684.09853999999</v>
      </c>
      <c r="K27" s="614">
        <v>-75759.952939999974</v>
      </c>
      <c r="L27" s="614">
        <v>33134.580780000004</v>
      </c>
      <c r="M27" s="614">
        <v>-104233.16598999998</v>
      </c>
      <c r="N27" s="614">
        <v>-104331.42927999998</v>
      </c>
      <c r="O27" s="614">
        <v>-106777.45476000002</v>
      </c>
      <c r="P27" s="614">
        <v>-111085.19735</v>
      </c>
      <c r="Q27" s="614">
        <v>-84925.875279999993</v>
      </c>
      <c r="R27" s="614">
        <v>-95274.469880000004</v>
      </c>
      <c r="S27" s="614">
        <v>-47411.218679999976</v>
      </c>
      <c r="T27" s="614">
        <v>-131996.18447000001</v>
      </c>
      <c r="U27" s="614">
        <v>-99526.582429999995</v>
      </c>
      <c r="V27" s="614">
        <v>-187.40987000000314</v>
      </c>
    </row>
    <row r="28" spans="2:38" s="81" customFormat="1" ht="25">
      <c r="B28" s="157" t="s">
        <v>1477</v>
      </c>
      <c r="C28" s="614">
        <v>-590399.92489999952</v>
      </c>
      <c r="D28" s="614">
        <v>-561981.15360999992</v>
      </c>
      <c r="E28" s="614">
        <v>-806818.84816000017</v>
      </c>
      <c r="F28" s="614">
        <v>-671663.07314999972</v>
      </c>
      <c r="G28" s="614">
        <v>-567404.41249000002</v>
      </c>
      <c r="H28" s="614">
        <v>-810823.27516000043</v>
      </c>
      <c r="I28" s="614">
        <v>-683701.34146999952</v>
      </c>
      <c r="J28" s="614">
        <v>-673990.46562000003</v>
      </c>
      <c r="K28" s="614">
        <v>-777107.73890999961</v>
      </c>
      <c r="L28" s="614">
        <v>-605573.75176000001</v>
      </c>
      <c r="M28" s="614">
        <v>-841531.88266999903</v>
      </c>
      <c r="N28" s="614">
        <v>-628631.16168999928</v>
      </c>
      <c r="O28" s="614">
        <v>-709744.07497000007</v>
      </c>
      <c r="P28" s="614">
        <v>-580152.2794499998</v>
      </c>
      <c r="Q28" s="614">
        <v>-625227.42304000002</v>
      </c>
      <c r="R28" s="614">
        <v>-536397.51900000044</v>
      </c>
      <c r="S28" s="614">
        <v>-603170.06547999987</v>
      </c>
      <c r="T28" s="614">
        <v>-589109.11412999965</v>
      </c>
      <c r="U28" s="614">
        <v>-601680.22556999966</v>
      </c>
      <c r="V28" s="614">
        <v>-593573.76273000042</v>
      </c>
    </row>
    <row r="29" spans="2:38" s="81" customFormat="1" ht="15" customHeight="1">
      <c r="B29" s="451" t="s">
        <v>1384</v>
      </c>
      <c r="C29" s="614">
        <v>-2383439.9996300023</v>
      </c>
      <c r="D29" s="614">
        <v>-2436377.3619100032</v>
      </c>
      <c r="E29" s="614">
        <v>-2455421.3499700008</v>
      </c>
      <c r="F29" s="614">
        <v>-2378112.4149399986</v>
      </c>
      <c r="G29" s="614">
        <v>-2260747.4430400003</v>
      </c>
      <c r="H29" s="614">
        <v>-3055787.7386700017</v>
      </c>
      <c r="I29" s="614">
        <v>-2682979.8213399975</v>
      </c>
      <c r="J29" s="614">
        <v>-2972628.7867300017</v>
      </c>
      <c r="K29" s="614">
        <v>-2796694.5465399991</v>
      </c>
      <c r="L29" s="614">
        <v>-2784034.5966200014</v>
      </c>
      <c r="M29" s="614">
        <v>-3241839.6546799978</v>
      </c>
      <c r="N29" s="614">
        <v>-3262801.0467200018</v>
      </c>
      <c r="O29" s="614">
        <v>-2661706.7107700012</v>
      </c>
      <c r="P29" s="614">
        <v>-2531597.6743000005</v>
      </c>
      <c r="Q29" s="614">
        <v>-2255662.8680400033</v>
      </c>
      <c r="R29" s="614">
        <v>-2735003.6401100042</v>
      </c>
      <c r="S29" s="614">
        <v>-2869410.2347700004</v>
      </c>
      <c r="T29" s="614">
        <v>-2673079.7953400025</v>
      </c>
      <c r="U29" s="614">
        <v>-2577468.8233399983</v>
      </c>
      <c r="V29" s="614">
        <v>-2843325.6643600008</v>
      </c>
    </row>
    <row r="33" spans="2:12" ht="18" customHeight="1">
      <c r="B33" s="619" t="s">
        <v>1764</v>
      </c>
    </row>
    <row r="34" spans="2:12">
      <c r="B34" s="653" t="s">
        <v>1287</v>
      </c>
    </row>
    <row r="35" spans="2:12" s="421" customFormat="1" ht="28.5" customHeight="1">
      <c r="B35" s="436"/>
      <c r="C35" s="489" t="s">
        <v>1407</v>
      </c>
      <c r="D35" s="753" t="s">
        <v>1406</v>
      </c>
      <c r="E35" s="753" t="s">
        <v>1405</v>
      </c>
      <c r="F35" s="753" t="s">
        <v>1404</v>
      </c>
      <c r="G35" s="753" t="s">
        <v>1403</v>
      </c>
      <c r="H35" s="753" t="s">
        <v>1402</v>
      </c>
      <c r="I35" s="753" t="s">
        <v>1401</v>
      </c>
      <c r="J35" s="753" t="s">
        <v>1400</v>
      </c>
    </row>
    <row r="36" spans="2:12" ht="9" customHeight="1">
      <c r="C36" s="130"/>
      <c r="D36" s="126"/>
      <c r="E36" s="126"/>
      <c r="F36" s="126"/>
      <c r="G36" s="126"/>
      <c r="H36" s="126"/>
      <c r="I36" s="126"/>
      <c r="J36" s="126"/>
    </row>
    <row r="37" spans="2:12" ht="15" customHeight="1">
      <c r="B37" s="273" t="s">
        <v>1313</v>
      </c>
      <c r="C37" s="130"/>
      <c r="D37" s="126"/>
      <c r="E37" s="126"/>
      <c r="F37" s="126"/>
      <c r="G37" s="126"/>
      <c r="H37" s="126"/>
      <c r="I37" s="126"/>
      <c r="J37" s="126"/>
    </row>
    <row r="38" spans="2:12" ht="15" customHeight="1">
      <c r="B38" s="277" t="s">
        <v>1475</v>
      </c>
      <c r="C38" s="137">
        <v>54910.739999999983</v>
      </c>
      <c r="D38" s="137">
        <v>49820.014229999986</v>
      </c>
      <c r="E38" s="137">
        <v>45937.56893999999</v>
      </c>
      <c r="F38" s="137">
        <v>45171.077399999966</v>
      </c>
      <c r="G38" s="137">
        <v>54444.342599999974</v>
      </c>
      <c r="H38" s="137">
        <v>58942.697350000031</v>
      </c>
      <c r="I38" s="137">
        <v>53579.14673</v>
      </c>
      <c r="J38" s="137">
        <v>50626.989059999964</v>
      </c>
      <c r="L38" s="137"/>
    </row>
    <row r="39" spans="2:12" ht="15" customHeight="1">
      <c r="B39" s="277" t="s">
        <v>781</v>
      </c>
      <c r="C39" s="137">
        <v>324259.27104999998</v>
      </c>
      <c r="D39" s="137">
        <v>297065.88930000004</v>
      </c>
      <c r="E39" s="137">
        <v>391012.95977999992</v>
      </c>
      <c r="F39" s="137">
        <v>339039.18894999987</v>
      </c>
      <c r="G39" s="137">
        <v>377147.45206000004</v>
      </c>
      <c r="H39" s="137">
        <v>427819.65256999992</v>
      </c>
      <c r="I39" s="137">
        <v>495953.84691000049</v>
      </c>
      <c r="J39" s="137">
        <v>271931.15723000013</v>
      </c>
      <c r="L39" s="137"/>
    </row>
    <row r="40" spans="2:12" ht="25">
      <c r="B40" s="277" t="s">
        <v>1480</v>
      </c>
      <c r="C40" s="137">
        <v>74039.234849999993</v>
      </c>
      <c r="D40" s="137">
        <v>41222.201310000004</v>
      </c>
      <c r="E40" s="137">
        <v>47401.938480000004</v>
      </c>
      <c r="F40" s="137">
        <v>36138.728239999997</v>
      </c>
      <c r="G40" s="137">
        <v>36295.613149999997</v>
      </c>
      <c r="H40" s="137">
        <v>57245.525310000005</v>
      </c>
      <c r="I40" s="137">
        <v>71103.417490000007</v>
      </c>
      <c r="J40" s="137">
        <v>71168.966550000012</v>
      </c>
      <c r="L40" s="137"/>
    </row>
    <row r="41" spans="2:12" ht="25">
      <c r="B41" s="277" t="s">
        <v>1477</v>
      </c>
      <c r="C41" s="137">
        <v>400881.13208000013</v>
      </c>
      <c r="D41" s="137">
        <v>362973.37277000013</v>
      </c>
      <c r="E41" s="137">
        <v>365270.66465000011</v>
      </c>
      <c r="F41" s="137">
        <v>353240.96287000005</v>
      </c>
      <c r="G41" s="137">
        <v>362671.11298000009</v>
      </c>
      <c r="H41" s="137">
        <v>388119.37989000016</v>
      </c>
      <c r="I41" s="137">
        <v>396613.72145000013</v>
      </c>
      <c r="J41" s="137">
        <v>393727.11284000007</v>
      </c>
      <c r="L41" s="137"/>
    </row>
    <row r="42" spans="2:12" ht="15" customHeight="1">
      <c r="B42" s="279" t="s">
        <v>1384</v>
      </c>
      <c r="C42" s="137">
        <v>2303493.5645999992</v>
      </c>
      <c r="D42" s="137">
        <v>2578699.1434800019</v>
      </c>
      <c r="E42" s="137">
        <v>2268912.7146999994</v>
      </c>
      <c r="F42" s="137">
        <v>1598829.3899899998</v>
      </c>
      <c r="G42" s="137">
        <v>1954397.2505400006</v>
      </c>
      <c r="H42" s="137">
        <v>2684563.7858000007</v>
      </c>
      <c r="I42" s="137">
        <v>2907472.2226800006</v>
      </c>
      <c r="J42" s="137">
        <v>2122331.9734699996</v>
      </c>
      <c r="L42" s="137"/>
    </row>
    <row r="43" spans="2:12" ht="9" customHeight="1">
      <c r="B43" s="132"/>
      <c r="C43" s="137"/>
      <c r="D43" s="137"/>
      <c r="E43" s="137"/>
      <c r="F43" s="137"/>
      <c r="G43" s="137"/>
      <c r="H43" s="137"/>
      <c r="I43" s="137"/>
      <c r="J43" s="137"/>
    </row>
    <row r="44" spans="2:12" ht="15" customHeight="1">
      <c r="B44" s="273" t="s">
        <v>1310</v>
      </c>
      <c r="C44" s="130"/>
      <c r="D44" s="126"/>
      <c r="E44" s="126"/>
      <c r="F44" s="126"/>
      <c r="G44" s="126"/>
      <c r="H44" s="126"/>
      <c r="I44" s="126"/>
      <c r="J44" s="126"/>
    </row>
    <row r="45" spans="2:12" ht="15" customHeight="1">
      <c r="B45" s="277" t="s">
        <v>1475</v>
      </c>
      <c r="C45" s="137">
        <v>242621.30111000006</v>
      </c>
      <c r="D45" s="137">
        <v>172200.30188999986</v>
      </c>
      <c r="E45" s="137">
        <v>273046.16147999995</v>
      </c>
      <c r="F45" s="137">
        <v>207912.18923000002</v>
      </c>
      <c r="G45" s="137">
        <v>225874.52748000002</v>
      </c>
      <c r="H45" s="137">
        <v>274619.63590000005</v>
      </c>
      <c r="I45" s="137">
        <v>326661.69992000028</v>
      </c>
      <c r="J45" s="137">
        <v>299395.49533999979</v>
      </c>
      <c r="L45" s="137"/>
    </row>
    <row r="46" spans="2:12" ht="15" customHeight="1">
      <c r="B46" s="277" t="s">
        <v>781</v>
      </c>
      <c r="C46" s="137">
        <v>692855.07701999985</v>
      </c>
      <c r="D46" s="137">
        <v>748219.32845999964</v>
      </c>
      <c r="E46" s="137">
        <v>931577.3592600004</v>
      </c>
      <c r="F46" s="137">
        <v>721973.80656999978</v>
      </c>
      <c r="G46" s="137">
        <v>845079.77144999965</v>
      </c>
      <c r="H46" s="137">
        <v>963108.54905000003</v>
      </c>
      <c r="I46" s="137">
        <v>748408.47949000017</v>
      </c>
      <c r="J46" s="137">
        <v>598133.81998999976</v>
      </c>
      <c r="L46" s="137"/>
    </row>
    <row r="47" spans="2:12" ht="25">
      <c r="B47" s="277" t="s">
        <v>1480</v>
      </c>
      <c r="C47" s="137">
        <v>191723.33338999999</v>
      </c>
      <c r="D47" s="137">
        <v>151389.81595999998</v>
      </c>
      <c r="E47" s="137">
        <v>90552.221619999997</v>
      </c>
      <c r="F47" s="137">
        <v>57867.41128</v>
      </c>
      <c r="G47" s="137">
        <v>68596.182029999996</v>
      </c>
      <c r="H47" s="137">
        <v>113098.53844</v>
      </c>
      <c r="I47" s="137">
        <v>107547.38533</v>
      </c>
      <c r="J47" s="137">
        <v>86597.722409999988</v>
      </c>
      <c r="L47" s="137"/>
    </row>
    <row r="48" spans="2:12" ht="25">
      <c r="B48" s="277" t="s">
        <v>1477</v>
      </c>
      <c r="C48" s="137">
        <v>1032478.4544899999</v>
      </c>
      <c r="D48" s="137">
        <v>921723.93783999956</v>
      </c>
      <c r="E48" s="137">
        <v>961732.20308999973</v>
      </c>
      <c r="F48" s="137">
        <v>863913.42049999977</v>
      </c>
      <c r="G48" s="137">
        <v>892604.52949999983</v>
      </c>
      <c r="H48" s="137">
        <v>985851.9943299999</v>
      </c>
      <c r="I48" s="137">
        <v>1032342.90524</v>
      </c>
      <c r="J48" s="137">
        <v>984127.03773999959</v>
      </c>
      <c r="L48" s="137"/>
    </row>
    <row r="49" spans="2:12" ht="15" customHeight="1">
      <c r="B49" s="279" t="s">
        <v>1384</v>
      </c>
      <c r="C49" s="137">
        <v>5276122.3513300009</v>
      </c>
      <c r="D49" s="137">
        <v>5261678.9648199994</v>
      </c>
      <c r="E49" s="137">
        <v>5324700.4533700012</v>
      </c>
      <c r="F49" s="137">
        <v>3859576.8330299999</v>
      </c>
      <c r="G49" s="137">
        <v>4332509.665479999</v>
      </c>
      <c r="H49" s="137">
        <v>5139985.1357700014</v>
      </c>
      <c r="I49" s="137">
        <v>5343849.5845900038</v>
      </c>
      <c r="J49" s="137">
        <v>4505771.9731000019</v>
      </c>
      <c r="L49" s="137"/>
    </row>
    <row r="50" spans="2:12" ht="9" customHeight="1">
      <c r="B50" s="132"/>
      <c r="C50" s="137"/>
      <c r="D50" s="137"/>
      <c r="E50" s="137"/>
      <c r="F50" s="137"/>
      <c r="G50" s="137"/>
      <c r="H50" s="137"/>
      <c r="I50" s="137"/>
      <c r="J50" s="137"/>
    </row>
    <row r="51" spans="2:12" ht="15" customHeight="1">
      <c r="B51" s="273" t="s">
        <v>1482</v>
      </c>
      <c r="C51" s="130"/>
      <c r="D51" s="126"/>
      <c r="E51" s="126"/>
      <c r="F51" s="126"/>
      <c r="G51" s="126"/>
      <c r="H51" s="126"/>
      <c r="I51" s="126"/>
      <c r="J51" s="126"/>
    </row>
    <row r="52" spans="2:12" ht="15" customHeight="1">
      <c r="B52" s="277" t="s">
        <v>1475</v>
      </c>
      <c r="C52" s="137">
        <v>-187710.56111000007</v>
      </c>
      <c r="D52" s="137">
        <v>-122380.28765999987</v>
      </c>
      <c r="E52" s="137">
        <v>-227108.59253999995</v>
      </c>
      <c r="F52" s="137">
        <v>-162741.11183000007</v>
      </c>
      <c r="G52" s="137">
        <v>-171430.18488000004</v>
      </c>
      <c r="H52" s="137">
        <v>-215676.93855000002</v>
      </c>
      <c r="I52" s="137">
        <v>-273082.5531900003</v>
      </c>
      <c r="J52" s="137">
        <v>-248768.50627999983</v>
      </c>
      <c r="L52" s="137"/>
    </row>
    <row r="53" spans="2:12" ht="15" customHeight="1">
      <c r="B53" s="277" t="s">
        <v>781</v>
      </c>
      <c r="C53" s="137">
        <v>-368595.80596999987</v>
      </c>
      <c r="D53" s="137">
        <v>-451153.4391599996</v>
      </c>
      <c r="E53" s="137">
        <v>-540564.39948000049</v>
      </c>
      <c r="F53" s="137">
        <v>-382934.61761999992</v>
      </c>
      <c r="G53" s="137">
        <v>-467932.31938999961</v>
      </c>
      <c r="H53" s="137">
        <v>-535288.89648000011</v>
      </c>
      <c r="I53" s="137">
        <v>-252454.63257999968</v>
      </c>
      <c r="J53" s="137">
        <v>-326202.66275999963</v>
      </c>
      <c r="L53" s="137"/>
    </row>
    <row r="54" spans="2:12" ht="25">
      <c r="B54" s="277" t="s">
        <v>1480</v>
      </c>
      <c r="C54" s="137">
        <v>-117684.09853999999</v>
      </c>
      <c r="D54" s="137">
        <v>-110167.61464999997</v>
      </c>
      <c r="E54" s="137">
        <v>-43150.283139999992</v>
      </c>
      <c r="F54" s="137">
        <v>-21728.683040000004</v>
      </c>
      <c r="G54" s="137">
        <v>-32300.568879999999</v>
      </c>
      <c r="H54" s="137">
        <v>-55853.013129999999</v>
      </c>
      <c r="I54" s="137">
        <v>-36443.967839999998</v>
      </c>
      <c r="J54" s="137">
        <v>-15428.755859999976</v>
      </c>
      <c r="L54" s="137"/>
    </row>
    <row r="55" spans="2:12" ht="25">
      <c r="B55" s="277" t="s">
        <v>1477</v>
      </c>
      <c r="C55" s="137">
        <v>-631597.32240999967</v>
      </c>
      <c r="D55" s="137">
        <v>-558750.56506999943</v>
      </c>
      <c r="E55" s="137">
        <v>-596461.53843999957</v>
      </c>
      <c r="F55" s="137">
        <v>-510672.45762999973</v>
      </c>
      <c r="G55" s="137">
        <v>-529933.41651999974</v>
      </c>
      <c r="H55" s="137">
        <v>-597732.61443999957</v>
      </c>
      <c r="I55" s="137">
        <v>-635729.18378999992</v>
      </c>
      <c r="J55" s="137">
        <v>-590399.92489999952</v>
      </c>
      <c r="L55" s="137"/>
    </row>
    <row r="56" spans="2:12" ht="15" customHeight="1">
      <c r="B56" s="279" t="s">
        <v>1384</v>
      </c>
      <c r="C56" s="137">
        <v>-2972628.7867300017</v>
      </c>
      <c r="D56" s="137">
        <v>-2682979.8213399975</v>
      </c>
      <c r="E56" s="137">
        <v>-3055787.7386700017</v>
      </c>
      <c r="F56" s="137">
        <v>-2260747.4430400003</v>
      </c>
      <c r="G56" s="137">
        <v>-2378112.4149399986</v>
      </c>
      <c r="H56" s="137">
        <v>-2455421.3499700008</v>
      </c>
      <c r="I56" s="137">
        <v>-2436377.3619100032</v>
      </c>
      <c r="J56" s="137">
        <v>-2383439.9996300023</v>
      </c>
      <c r="L56" s="137"/>
    </row>
    <row r="58" spans="2:12">
      <c r="B58" s="587" t="s">
        <v>1483</v>
      </c>
    </row>
    <row r="59" spans="2:12" s="421" customFormat="1" ht="18" customHeight="1">
      <c r="B59" s="489" t="s">
        <v>1313</v>
      </c>
      <c r="C59" s="846">
        <v>43831</v>
      </c>
      <c r="D59" s="845">
        <v>43862</v>
      </c>
      <c r="E59" s="846">
        <v>43891</v>
      </c>
      <c r="F59" s="845">
        <v>43922</v>
      </c>
      <c r="G59" s="846">
        <v>43952</v>
      </c>
      <c r="H59" s="845">
        <v>43983</v>
      </c>
      <c r="I59" s="846">
        <v>44013</v>
      </c>
      <c r="J59" s="845">
        <v>44044</v>
      </c>
    </row>
    <row r="60" spans="2:12">
      <c r="B60" s="273" t="s">
        <v>1475</v>
      </c>
      <c r="C60" s="137">
        <v>100</v>
      </c>
      <c r="D60" s="137">
        <v>90.729089118085099</v>
      </c>
      <c r="E60" s="137">
        <v>83.658622957913167</v>
      </c>
      <c r="F60" s="137">
        <v>82.262736579401363</v>
      </c>
      <c r="G60" s="137">
        <v>99.150626270926224</v>
      </c>
      <c r="H60" s="137">
        <v>107.34274815819282</v>
      </c>
      <c r="I60" s="137">
        <v>97.574985749600202</v>
      </c>
      <c r="J60" s="137">
        <v>92.198701128413092</v>
      </c>
    </row>
    <row r="61" spans="2:12">
      <c r="B61" s="273" t="s">
        <v>781</v>
      </c>
      <c r="C61" s="137">
        <v>100</v>
      </c>
      <c r="D61" s="137">
        <v>91.613691826931046</v>
      </c>
      <c r="E61" s="137">
        <v>120.5865166210488</v>
      </c>
      <c r="F61" s="137">
        <v>104.55805561152972</v>
      </c>
      <c r="G61" s="137">
        <v>116.31046071211478</v>
      </c>
      <c r="H61" s="137">
        <v>131.93752369351105</v>
      </c>
      <c r="I61" s="137">
        <v>152.94978160656066</v>
      </c>
      <c r="J61" s="137">
        <v>83.862261316213534</v>
      </c>
    </row>
    <row r="62" spans="2:12" ht="25">
      <c r="B62" s="273" t="s">
        <v>779</v>
      </c>
      <c r="C62" s="137">
        <v>100</v>
      </c>
      <c r="D62" s="137">
        <v>55.676157909403365</v>
      </c>
      <c r="E62" s="137">
        <v>64.022728727591655</v>
      </c>
      <c r="F62" s="137">
        <v>48.810240021004212</v>
      </c>
      <c r="G62" s="137">
        <v>49.022134309644343</v>
      </c>
      <c r="H62" s="137">
        <v>77.317824023947225</v>
      </c>
      <c r="I62" s="137">
        <v>96.034781604715647</v>
      </c>
      <c r="J62" s="137">
        <v>96.123314475338631</v>
      </c>
    </row>
    <row r="63" spans="2:12" ht="25">
      <c r="B63" s="273" t="s">
        <v>1477</v>
      </c>
      <c r="C63" s="137">
        <v>100</v>
      </c>
      <c r="D63" s="137">
        <v>90.543890376353474</v>
      </c>
      <c r="E63" s="137">
        <v>91.116950991124824</v>
      </c>
      <c r="F63" s="137">
        <v>88.116135832381119</v>
      </c>
      <c r="G63" s="137">
        <v>90.468491519731884</v>
      </c>
      <c r="H63" s="137">
        <v>96.816574498334532</v>
      </c>
      <c r="I63" s="137">
        <v>98.935492272270764</v>
      </c>
      <c r="J63" s="137">
        <v>98.215426302834231</v>
      </c>
    </row>
    <row r="64" spans="2:12">
      <c r="B64" s="103" t="s">
        <v>1384</v>
      </c>
      <c r="C64" s="137">
        <v>100</v>
      </c>
      <c r="D64" s="137">
        <v>111.94731268666654</v>
      </c>
      <c r="E64" s="137">
        <v>98.498765074431418</v>
      </c>
      <c r="F64" s="137">
        <v>69.408893281090457</v>
      </c>
      <c r="G64" s="137">
        <v>84.844919064463753</v>
      </c>
      <c r="H64" s="137">
        <v>116.54314242749682</v>
      </c>
      <c r="I64" s="137">
        <v>126.2201148447698</v>
      </c>
      <c r="J64" s="137">
        <v>92.135355014049793</v>
      </c>
    </row>
    <row r="65" spans="2:10" s="421" customFormat="1" ht="18" customHeight="1">
      <c r="B65" s="489" t="s">
        <v>1310</v>
      </c>
      <c r="C65" s="846">
        <v>43831</v>
      </c>
      <c r="D65" s="845">
        <v>43862</v>
      </c>
      <c r="E65" s="846">
        <v>43891</v>
      </c>
      <c r="F65" s="845">
        <v>43922</v>
      </c>
      <c r="G65" s="846">
        <v>43952</v>
      </c>
      <c r="H65" s="845">
        <v>43983</v>
      </c>
      <c r="I65" s="846">
        <v>44013</v>
      </c>
      <c r="J65" s="845">
        <v>44044</v>
      </c>
    </row>
    <row r="66" spans="2:10">
      <c r="B66" s="273" t="s">
        <v>1475</v>
      </c>
      <c r="C66" s="137">
        <v>100</v>
      </c>
      <c r="D66" s="137">
        <v>70.974931344518424</v>
      </c>
      <c r="E66" s="137">
        <v>112.54006149946653</v>
      </c>
      <c r="F66" s="137">
        <v>85.694120128280261</v>
      </c>
      <c r="G66" s="137">
        <v>93.097566638467853</v>
      </c>
      <c r="H66" s="137">
        <v>113.18859252819377</v>
      </c>
      <c r="I66" s="137">
        <v>134.63850800630973</v>
      </c>
      <c r="J66" s="137">
        <v>123.40033375893049</v>
      </c>
    </row>
    <row r="67" spans="2:10">
      <c r="B67" s="273" t="s">
        <v>781</v>
      </c>
      <c r="C67" s="137">
        <v>100</v>
      </c>
      <c r="D67" s="137">
        <v>107.99074052803711</v>
      </c>
      <c r="E67" s="137">
        <v>134.45486511649096</v>
      </c>
      <c r="F67" s="137">
        <v>104.20271576492459</v>
      </c>
      <c r="G67" s="137">
        <v>121.97063996192752</v>
      </c>
      <c r="H67" s="137">
        <v>139.00577205732145</v>
      </c>
      <c r="I67" s="137">
        <v>108.01804075809589</v>
      </c>
      <c r="J67" s="137">
        <v>86.328849975755332</v>
      </c>
    </row>
    <row r="68" spans="2:10" ht="25">
      <c r="B68" s="273" t="s">
        <v>779</v>
      </c>
      <c r="C68" s="137">
        <v>100</v>
      </c>
      <c r="D68" s="137">
        <v>78.962645434526038</v>
      </c>
      <c r="E68" s="137">
        <v>47.230673501696522</v>
      </c>
      <c r="F68" s="137">
        <v>30.182769231477533</v>
      </c>
      <c r="G68" s="137">
        <v>35.778734292326817</v>
      </c>
      <c r="H68" s="137">
        <v>58.990492414367267</v>
      </c>
      <c r="I68" s="137">
        <v>56.095094649345128</v>
      </c>
      <c r="J68" s="137">
        <v>45.168066337467927</v>
      </c>
    </row>
    <row r="69" spans="2:10" ht="25">
      <c r="B69" s="273" t="s">
        <v>1477</v>
      </c>
      <c r="C69" s="137">
        <v>100</v>
      </c>
      <c r="D69" s="137">
        <v>89.272946455361293</v>
      </c>
      <c r="E69" s="137">
        <v>93.147919833838486</v>
      </c>
      <c r="F69" s="137">
        <v>83.67374803251812</v>
      </c>
      <c r="G69" s="137">
        <v>86.452605922988312</v>
      </c>
      <c r="H69" s="137">
        <v>95.484025845068942</v>
      </c>
      <c r="I69" s="137">
        <v>99.986871469384141</v>
      </c>
      <c r="J69" s="137">
        <v>95.316956345216539</v>
      </c>
    </row>
    <row r="70" spans="2:10">
      <c r="B70" s="103" t="s">
        <v>1384</v>
      </c>
      <c r="C70" s="137">
        <v>100</v>
      </c>
      <c r="D70" s="137">
        <v>99.726249970181968</v>
      </c>
      <c r="E70" s="137">
        <v>100.92071598809218</v>
      </c>
      <c r="F70" s="137">
        <v>73.151768970199882</v>
      </c>
      <c r="G70" s="137">
        <v>82.115413119406966</v>
      </c>
      <c r="H70" s="137">
        <v>97.419748699995893</v>
      </c>
      <c r="I70" s="137">
        <v>101.28365547176764</v>
      </c>
      <c r="J70" s="137">
        <v>85.399307920980831</v>
      </c>
    </row>
    <row r="71" spans="2:10" s="421" customFormat="1" ht="18" customHeight="1">
      <c r="B71" s="489" t="s">
        <v>1481</v>
      </c>
      <c r="C71" s="846">
        <v>43831</v>
      </c>
      <c r="D71" s="845">
        <v>43862</v>
      </c>
      <c r="E71" s="846">
        <v>43891</v>
      </c>
      <c r="F71" s="845">
        <v>43922</v>
      </c>
      <c r="G71" s="846">
        <v>43952</v>
      </c>
      <c r="H71" s="845">
        <v>43983</v>
      </c>
      <c r="I71" s="846">
        <v>44013</v>
      </c>
      <c r="J71" s="845">
        <v>44044</v>
      </c>
    </row>
    <row r="72" spans="2:10">
      <c r="B72" s="273" t="s">
        <v>1475</v>
      </c>
      <c r="C72" s="137">
        <v>100</v>
      </c>
      <c r="D72" s="137">
        <v>65.196271822065427</v>
      </c>
      <c r="E72" s="137">
        <v>120.98871325993869</v>
      </c>
      <c r="F72" s="137">
        <v>86.697898545320697</v>
      </c>
      <c r="G72" s="137">
        <v>91.326872535179533</v>
      </c>
      <c r="H72" s="137">
        <v>114.89867020514173</v>
      </c>
      <c r="I72" s="137">
        <v>145.48065467130081</v>
      </c>
      <c r="J72" s="137">
        <v>132.52770904787783</v>
      </c>
    </row>
    <row r="73" spans="2:10">
      <c r="B73" s="273" t="s">
        <v>781</v>
      </c>
      <c r="C73" s="137">
        <v>100</v>
      </c>
      <c r="D73" s="137">
        <v>122.39787644157816</v>
      </c>
      <c r="E73" s="137">
        <v>146.65505974964816</v>
      </c>
      <c r="F73" s="137">
        <v>103.89011796058448</v>
      </c>
      <c r="G73" s="137">
        <v>126.94998472882374</v>
      </c>
      <c r="H73" s="137">
        <v>145.22381638915539</v>
      </c>
      <c r="I73" s="137">
        <v>68.490912943417229</v>
      </c>
      <c r="J73" s="137">
        <v>88.498745096017004</v>
      </c>
    </row>
    <row r="74" spans="2:10" ht="25">
      <c r="B74" s="273" t="s">
        <v>779</v>
      </c>
      <c r="C74" s="137">
        <v>100</v>
      </c>
      <c r="D74" s="137">
        <v>93.612999561325424</v>
      </c>
      <c r="E74" s="137">
        <v>36.666196771973844</v>
      </c>
      <c r="F74" s="137">
        <v>18.463567558886965</v>
      </c>
      <c r="G74" s="137">
        <v>27.446842250332796</v>
      </c>
      <c r="H74" s="137">
        <v>47.460118931034643</v>
      </c>
      <c r="I74" s="137">
        <v>30.967622892240581</v>
      </c>
      <c r="J74" s="137">
        <v>13.110314861064982</v>
      </c>
    </row>
    <row r="75" spans="2:10" ht="25">
      <c r="B75" s="273" t="s">
        <v>1477</v>
      </c>
      <c r="C75" s="137">
        <v>100</v>
      </c>
      <c r="D75" s="137">
        <v>88.466265648176389</v>
      </c>
      <c r="E75" s="137">
        <v>94.436996053762272</v>
      </c>
      <c r="F75" s="137">
        <v>80.854120103203684</v>
      </c>
      <c r="G75" s="137">
        <v>83.903683204026464</v>
      </c>
      <c r="H75" s="137">
        <v>94.638243898694526</v>
      </c>
      <c r="I75" s="137">
        <v>100.65419235221489</v>
      </c>
      <c r="J75" s="137">
        <v>93.477268498732329</v>
      </c>
    </row>
    <row r="76" spans="2:10">
      <c r="B76" s="103" t="s">
        <v>1384</v>
      </c>
      <c r="C76" s="137">
        <v>100</v>
      </c>
      <c r="D76" s="137">
        <v>90.256134008961524</v>
      </c>
      <c r="E76" s="137">
        <v>102.79748861718714</v>
      </c>
      <c r="F76" s="137">
        <v>76.052127770951969</v>
      </c>
      <c r="G76" s="137">
        <v>80.000315732527355</v>
      </c>
      <c r="H76" s="137">
        <v>82.601008270227112</v>
      </c>
      <c r="I76" s="137">
        <v>81.96036359420799</v>
      </c>
      <c r="J76" s="137">
        <v>80.17953705722779</v>
      </c>
    </row>
  </sheetData>
  <mergeCells count="2">
    <mergeCell ref="F2:G2"/>
    <mergeCell ref="F3:G3"/>
  </mergeCells>
  <hyperlinks>
    <hyperlink ref="F3" r:id="rId1" location="'Índice Digitalizacion Acelerada'!A1"/>
    <hyperlink ref="F2" r:id="rId2" location="'Índice ámbitos y subámbitos'!A1"/>
    <hyperlink ref="F2:G2" location="'Índice sectores estratégicos'!A1" display="Volver a índice general"/>
    <hyperlink ref="F3:G3" location="'Índice ámbitos y subámbitos'!A1" display="Volver a índice del ámbito"/>
  </hyperlinks>
  <pageMargins left="0.7" right="0.7" top="0.75" bottom="0.75" header="0.3" footer="0.3"/>
  <drawing r:id="rId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4"/>
  <sheetViews>
    <sheetView showGridLines="0" workbookViewId="0">
      <selection activeCell="E3" sqref="E3:F3"/>
    </sheetView>
  </sheetViews>
  <sheetFormatPr baseColWidth="10" defaultColWidth="11.54296875" defaultRowHeight="12.5"/>
  <cols>
    <col min="1" max="1" width="1.81640625" style="57" customWidth="1"/>
    <col min="2" max="2" width="25" style="195" customWidth="1"/>
    <col min="3" max="3" width="11.54296875" style="57"/>
    <col min="4" max="4" width="93.453125" style="57" customWidth="1"/>
    <col min="5" max="16384" width="11.54296875" style="57"/>
  </cols>
  <sheetData>
    <row r="1" spans="2:6" ht="15" customHeight="1"/>
    <row r="2" spans="2:6" ht="15" customHeight="1">
      <c r="E2" s="893"/>
      <c r="F2" s="893"/>
    </row>
    <row r="3" spans="2:6" ht="15" customHeight="1">
      <c r="E3" s="893" t="s">
        <v>248</v>
      </c>
      <c r="F3" s="893"/>
    </row>
    <row r="4" spans="2:6" s="328" customFormat="1" ht="13">
      <c r="B4" s="418"/>
      <c r="C4" s="418"/>
      <c r="D4" s="419"/>
      <c r="E4" s="418"/>
    </row>
    <row r="5" spans="2:6" s="183" customFormat="1" ht="24" customHeight="1">
      <c r="B5" s="870" t="s">
        <v>1833</v>
      </c>
      <c r="C5" s="870"/>
      <c r="D5" s="870"/>
    </row>
    <row r="6" spans="2:6" s="183" customFormat="1" ht="30.65" customHeight="1">
      <c r="B6" s="875" t="s">
        <v>1550</v>
      </c>
      <c r="C6" s="875"/>
      <c r="D6" s="875"/>
    </row>
    <row r="7" spans="2:6" ht="40.4" customHeight="1">
      <c r="B7" s="85" t="s">
        <v>1549</v>
      </c>
      <c r="C7" s="85" t="s">
        <v>1001</v>
      </c>
      <c r="D7" s="197" t="s">
        <v>207</v>
      </c>
    </row>
    <row r="8" spans="2:6">
      <c r="B8" s="1102" t="s">
        <v>122</v>
      </c>
      <c r="C8" s="301" t="s">
        <v>128</v>
      </c>
      <c r="D8" s="302" t="s">
        <v>129</v>
      </c>
    </row>
    <row r="9" spans="2:6">
      <c r="B9" s="1103"/>
      <c r="C9" s="198" t="s">
        <v>130</v>
      </c>
      <c r="D9" s="199" t="s">
        <v>131</v>
      </c>
    </row>
    <row r="10" spans="2:6">
      <c r="B10" s="1103"/>
      <c r="C10" s="198" t="s">
        <v>132</v>
      </c>
      <c r="D10" s="199" t="s">
        <v>133</v>
      </c>
    </row>
    <row r="11" spans="2:6">
      <c r="B11" s="1103"/>
      <c r="C11" s="198" t="s">
        <v>134</v>
      </c>
      <c r="D11" s="199" t="s">
        <v>135</v>
      </c>
    </row>
    <row r="12" spans="2:6">
      <c r="B12" s="1103"/>
      <c r="C12" s="198" t="s">
        <v>136</v>
      </c>
      <c r="D12" s="199" t="s">
        <v>137</v>
      </c>
    </row>
    <row r="13" spans="2:6">
      <c r="B13" s="1103"/>
      <c r="C13" s="198" t="s">
        <v>138</v>
      </c>
      <c r="D13" s="199" t="s">
        <v>139</v>
      </c>
    </row>
    <row r="14" spans="2:6">
      <c r="B14" s="1103"/>
      <c r="C14" s="198" t="s">
        <v>140</v>
      </c>
      <c r="D14" s="199" t="s">
        <v>141</v>
      </c>
    </row>
    <row r="15" spans="2:6">
      <c r="B15" s="1103"/>
      <c r="C15" s="198" t="s">
        <v>142</v>
      </c>
      <c r="D15" s="199" t="s">
        <v>143</v>
      </c>
    </row>
    <row r="16" spans="2:6">
      <c r="B16" s="1103"/>
      <c r="C16" s="198" t="s">
        <v>144</v>
      </c>
      <c r="D16" s="199" t="s">
        <v>145</v>
      </c>
    </row>
    <row r="17" spans="2:4">
      <c r="B17" s="1103"/>
      <c r="C17" s="198" t="s">
        <v>146</v>
      </c>
      <c r="D17" s="199" t="s">
        <v>147</v>
      </c>
    </row>
    <row r="18" spans="2:4">
      <c r="B18" s="1104"/>
      <c r="C18" s="303" t="s">
        <v>148</v>
      </c>
      <c r="D18" s="304" t="s">
        <v>149</v>
      </c>
    </row>
    <row r="19" spans="2:4">
      <c r="B19" s="1102" t="s">
        <v>123</v>
      </c>
      <c r="C19" s="301" t="s">
        <v>150</v>
      </c>
      <c r="D19" s="302" t="s">
        <v>151</v>
      </c>
    </row>
    <row r="20" spans="2:4">
      <c r="B20" s="1103"/>
      <c r="C20" s="198" t="s">
        <v>152</v>
      </c>
      <c r="D20" s="199" t="s">
        <v>217</v>
      </c>
    </row>
    <row r="21" spans="2:4">
      <c r="B21" s="1103"/>
      <c r="C21" s="198" t="s">
        <v>153</v>
      </c>
      <c r="D21" s="199" t="s">
        <v>154</v>
      </c>
    </row>
    <row r="22" spans="2:4">
      <c r="B22" s="1104"/>
      <c r="C22" s="303" t="s">
        <v>155</v>
      </c>
      <c r="D22" s="304" t="s">
        <v>156</v>
      </c>
    </row>
    <row r="23" spans="2:4">
      <c r="B23" s="1105" t="s">
        <v>205</v>
      </c>
      <c r="C23" s="301" t="s">
        <v>171</v>
      </c>
      <c r="D23" s="302" t="s">
        <v>172</v>
      </c>
    </row>
    <row r="24" spans="2:4">
      <c r="B24" s="1106"/>
      <c r="C24" s="198" t="s">
        <v>173</v>
      </c>
      <c r="D24" s="199" t="s">
        <v>174</v>
      </c>
    </row>
    <row r="25" spans="2:4">
      <c r="B25" s="1106"/>
      <c r="C25" s="198" t="s">
        <v>175</v>
      </c>
      <c r="D25" s="199" t="s">
        <v>176</v>
      </c>
    </row>
    <row r="26" spans="2:4">
      <c r="B26" s="1106"/>
      <c r="C26" s="198" t="s">
        <v>177</v>
      </c>
      <c r="D26" s="199" t="s">
        <v>178</v>
      </c>
    </row>
    <row r="27" spans="2:4">
      <c r="B27" s="1106"/>
      <c r="C27" s="198" t="s">
        <v>179</v>
      </c>
      <c r="D27" s="199" t="s">
        <v>180</v>
      </c>
    </row>
    <row r="28" spans="2:4">
      <c r="B28" s="1106"/>
      <c r="C28" s="198" t="s">
        <v>181</v>
      </c>
      <c r="D28" s="199" t="s">
        <v>182</v>
      </c>
    </row>
    <row r="29" spans="2:4">
      <c r="B29" s="1107"/>
      <c r="C29" s="303" t="s">
        <v>183</v>
      </c>
      <c r="D29" s="304" t="s">
        <v>184</v>
      </c>
    </row>
    <row r="30" spans="2:4">
      <c r="B30" s="1102" t="s">
        <v>206</v>
      </c>
      <c r="C30" s="301" t="s">
        <v>185</v>
      </c>
      <c r="D30" s="302" t="s">
        <v>186</v>
      </c>
    </row>
    <row r="31" spans="2:4">
      <c r="B31" s="1103"/>
      <c r="C31" s="198" t="s">
        <v>187</v>
      </c>
      <c r="D31" s="199" t="s">
        <v>188</v>
      </c>
    </row>
    <row r="32" spans="2:4">
      <c r="B32" s="1103"/>
      <c r="C32" s="850">
        <v>383</v>
      </c>
      <c r="D32" s="199" t="s">
        <v>216</v>
      </c>
    </row>
    <row r="33" spans="2:4">
      <c r="B33" s="1103"/>
      <c r="C33" s="198" t="s">
        <v>189</v>
      </c>
      <c r="D33" s="199" t="s">
        <v>190</v>
      </c>
    </row>
    <row r="34" spans="2:4">
      <c r="B34" s="1103"/>
      <c r="C34" s="198" t="s">
        <v>191</v>
      </c>
      <c r="D34" s="199" t="s">
        <v>192</v>
      </c>
    </row>
    <row r="35" spans="2:4">
      <c r="B35" s="1103"/>
      <c r="C35" s="198" t="s">
        <v>193</v>
      </c>
      <c r="D35" s="199" t="s">
        <v>194</v>
      </c>
    </row>
    <row r="36" spans="2:4">
      <c r="B36" s="1104"/>
      <c r="C36" s="303" t="s">
        <v>195</v>
      </c>
      <c r="D36" s="304" t="s">
        <v>196</v>
      </c>
    </row>
    <row r="37" spans="2:4">
      <c r="B37" s="1102" t="s">
        <v>201</v>
      </c>
      <c r="C37" s="301" t="s">
        <v>157</v>
      </c>
      <c r="D37" s="302" t="s">
        <v>158</v>
      </c>
    </row>
    <row r="38" spans="2:4">
      <c r="B38" s="1103"/>
      <c r="C38" s="198" t="s">
        <v>159</v>
      </c>
      <c r="D38" s="199" t="s">
        <v>160</v>
      </c>
    </row>
    <row r="39" spans="2:4">
      <c r="B39" s="1103"/>
      <c r="C39" s="198" t="s">
        <v>161</v>
      </c>
      <c r="D39" s="199" t="s">
        <v>162</v>
      </c>
    </row>
    <row r="40" spans="2:4">
      <c r="B40" s="1103"/>
      <c r="C40" s="198" t="s">
        <v>163</v>
      </c>
      <c r="D40" s="199" t="s">
        <v>164</v>
      </c>
    </row>
    <row r="41" spans="2:4">
      <c r="B41" s="1103"/>
      <c r="C41" s="198" t="s">
        <v>165</v>
      </c>
      <c r="D41" s="199" t="s">
        <v>166</v>
      </c>
    </row>
    <row r="42" spans="2:4">
      <c r="B42" s="1103"/>
      <c r="C42" s="198" t="s">
        <v>167</v>
      </c>
      <c r="D42" s="199" t="s">
        <v>168</v>
      </c>
    </row>
    <row r="43" spans="2:4">
      <c r="B43" s="1104"/>
      <c r="C43" s="303" t="s">
        <v>169</v>
      </c>
      <c r="D43" s="304" t="s">
        <v>170</v>
      </c>
    </row>
    <row r="44" spans="2:4">
      <c r="B44" s="196"/>
      <c r="C44" s="3"/>
      <c r="D44" s="3"/>
    </row>
  </sheetData>
  <mergeCells count="8">
    <mergeCell ref="B19:B22"/>
    <mergeCell ref="B37:B43"/>
    <mergeCell ref="B23:B29"/>
    <mergeCell ref="B30:B36"/>
    <mergeCell ref="E2:F2"/>
    <mergeCell ref="E3:F3"/>
    <mergeCell ref="B6:D6"/>
    <mergeCell ref="B8:B18"/>
  </mergeCells>
  <hyperlinks>
    <hyperlink ref="E3" r:id="rId1" location="'Índice Digitalizacion Acelerada'!A1"/>
    <hyperlink ref="E3:F3" location="'Índice ámbitos y subámbitos'!A1" display="Volver a índice del ámbito"/>
  </hyperlinks>
  <pageMargins left="0.7" right="0.7" top="0.75" bottom="0.75" header="0.3" footer="0.3"/>
  <pageSetup paperSize="9" orientation="portrait" r:id="rId2"/>
  <drawing r:id="rId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4"/>
  <sheetViews>
    <sheetView showGridLines="0" workbookViewId="0">
      <selection activeCell="E35" sqref="E35"/>
    </sheetView>
  </sheetViews>
  <sheetFormatPr baseColWidth="10" defaultColWidth="11.54296875" defaultRowHeight="14.5"/>
  <cols>
    <col min="1" max="1" width="1.81640625" style="278" customWidth="1"/>
    <col min="2" max="2" width="32.453125" style="278" customWidth="1"/>
    <col min="3" max="3" width="11.54296875" style="278"/>
    <col min="4" max="4" width="58.54296875" style="278" customWidth="1"/>
    <col min="5" max="16384" width="11.54296875" style="278"/>
  </cols>
  <sheetData>
    <row r="1" spans="2:6" ht="15" customHeight="1"/>
    <row r="2" spans="2:6" ht="15" customHeight="1">
      <c r="E2" s="893"/>
      <c r="F2" s="893"/>
    </row>
    <row r="3" spans="2:6" ht="15" customHeight="1">
      <c r="E3" s="893" t="s">
        <v>248</v>
      </c>
      <c r="F3" s="893"/>
    </row>
    <row r="4" spans="2:6" ht="15" customHeight="1"/>
    <row r="5" spans="2:6" s="183" customFormat="1" ht="24" customHeight="1">
      <c r="B5" s="870" t="s">
        <v>1833</v>
      </c>
      <c r="C5" s="870"/>
      <c r="D5" s="870"/>
    </row>
    <row r="6" spans="2:6" s="183" customFormat="1" ht="30.65" customHeight="1">
      <c r="B6" s="875" t="s">
        <v>1550</v>
      </c>
      <c r="C6" s="875"/>
      <c r="D6" s="875"/>
    </row>
    <row r="7" spans="2:6" s="57" customFormat="1" ht="40.4" customHeight="1">
      <c r="B7" s="316" t="s">
        <v>1549</v>
      </c>
      <c r="C7" s="316" t="s">
        <v>1001</v>
      </c>
      <c r="D7" s="317" t="s">
        <v>207</v>
      </c>
    </row>
    <row r="8" spans="2:6">
      <c r="B8" s="1110" t="s">
        <v>122</v>
      </c>
      <c r="C8" s="847">
        <v>262</v>
      </c>
      <c r="D8" s="313" t="s">
        <v>129</v>
      </c>
    </row>
    <row r="9" spans="2:6">
      <c r="B9" s="1110"/>
      <c r="C9" s="847">
        <v>582</v>
      </c>
      <c r="D9" s="313" t="s">
        <v>133</v>
      </c>
    </row>
    <row r="10" spans="2:6">
      <c r="B10" s="1111"/>
      <c r="C10" s="848">
        <v>591</v>
      </c>
      <c r="D10" s="314" t="s">
        <v>135</v>
      </c>
    </row>
    <row r="11" spans="2:6">
      <c r="B11" s="1108" t="s">
        <v>1374</v>
      </c>
      <c r="C11" s="849">
        <v>211</v>
      </c>
      <c r="D11" s="315" t="s">
        <v>172</v>
      </c>
    </row>
    <row r="12" spans="2:6" ht="18" customHeight="1">
      <c r="B12" s="1109"/>
      <c r="C12" s="848">
        <v>212</v>
      </c>
      <c r="D12" s="314" t="s">
        <v>174</v>
      </c>
    </row>
    <row r="13" spans="2:6">
      <c r="B13" s="1108" t="s">
        <v>1554</v>
      </c>
      <c r="C13" s="849">
        <v>351</v>
      </c>
      <c r="D13" s="315" t="s">
        <v>186</v>
      </c>
    </row>
    <row r="14" spans="2:6" ht="31.4" customHeight="1">
      <c r="B14" s="1109"/>
      <c r="C14" s="848">
        <v>381</v>
      </c>
      <c r="D14" s="314" t="s">
        <v>188</v>
      </c>
    </row>
  </sheetData>
  <mergeCells count="6">
    <mergeCell ref="B11:B12"/>
    <mergeCell ref="B13:B14"/>
    <mergeCell ref="E2:F2"/>
    <mergeCell ref="E3:F3"/>
    <mergeCell ref="B6:D6"/>
    <mergeCell ref="B8:B10"/>
  </mergeCells>
  <hyperlinks>
    <hyperlink ref="E3" r:id="rId1" location="'Índice Digitalizacion Acelerada'!A1"/>
    <hyperlink ref="E3:F3" location="'Índice ámbitos y subámbitos'!A1" display="Volver a índice del ámbito"/>
  </hyperlinks>
  <pageMargins left="0.7" right="0.7" top="0.75" bottom="0.75" header="0.3" footer="0.3"/>
  <pageSetup paperSize="9" orientation="landscape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B1:AK140"/>
  <sheetViews>
    <sheetView showGridLines="0" zoomScaleNormal="100" workbookViewId="0">
      <selection activeCell="B1" sqref="B1"/>
    </sheetView>
  </sheetViews>
  <sheetFormatPr baseColWidth="10" defaultColWidth="11.54296875" defaultRowHeight="12.5"/>
  <cols>
    <col min="1" max="1" width="1.81640625" style="57" customWidth="1"/>
    <col min="2" max="2" width="40.453125" style="57" customWidth="1"/>
    <col min="3" max="8" width="20.81640625" style="57" customWidth="1"/>
    <col min="9" max="9" width="21.453125" style="57" customWidth="1"/>
    <col min="10" max="11" width="22.54296875" style="57" customWidth="1"/>
    <col min="12" max="12" width="22" style="57" customWidth="1"/>
    <col min="13" max="37" width="22.81640625" style="57" customWidth="1"/>
    <col min="38" max="16384" width="11.54296875" style="57"/>
  </cols>
  <sheetData>
    <row r="1" spans="2:37" ht="15" customHeight="1"/>
    <row r="2" spans="2:37" ht="15" customHeight="1">
      <c r="F2" s="893" t="s">
        <v>245</v>
      </c>
      <c r="G2" s="893"/>
    </row>
    <row r="3" spans="2:37" ht="15" customHeight="1">
      <c r="F3" s="893" t="s">
        <v>248</v>
      </c>
      <c r="G3" s="893"/>
    </row>
    <row r="4" spans="2:37" s="405" customFormat="1" ht="13.4" customHeight="1">
      <c r="B4" s="403"/>
      <c r="C4" s="403"/>
      <c r="D4" s="404"/>
      <c r="E4" s="403"/>
    </row>
    <row r="5" spans="2:37" s="411" customFormat="1" ht="15.5">
      <c r="B5" s="414" t="s">
        <v>246</v>
      </c>
      <c r="C5" s="411" t="s">
        <v>218</v>
      </c>
      <c r="D5" s="402"/>
      <c r="E5" s="402"/>
      <c r="F5" s="402"/>
      <c r="G5" s="402"/>
      <c r="M5" s="413"/>
    </row>
    <row r="6" spans="2:37" s="415" customFormat="1" ht="15.5">
      <c r="B6" s="416" t="s">
        <v>247</v>
      </c>
      <c r="C6" s="415" t="s">
        <v>1571</v>
      </c>
      <c r="D6" s="417"/>
      <c r="E6" s="417"/>
      <c r="F6" s="417"/>
      <c r="G6" s="417"/>
    </row>
    <row r="7" spans="2:37" s="415" customFormat="1" ht="15.5">
      <c r="B7" s="416" t="s">
        <v>84</v>
      </c>
      <c r="C7" s="417" t="s">
        <v>1595</v>
      </c>
      <c r="D7" s="417"/>
      <c r="E7" s="417"/>
      <c r="F7" s="417"/>
      <c r="G7" s="417"/>
    </row>
    <row r="8" spans="2:37" s="415" customFormat="1" ht="15.5">
      <c r="B8" s="416" t="s">
        <v>220</v>
      </c>
      <c r="C8" s="417" t="s">
        <v>62</v>
      </c>
      <c r="D8" s="417"/>
      <c r="E8" s="417"/>
      <c r="F8" s="417"/>
      <c r="G8" s="417"/>
    </row>
    <row r="9" spans="2:37" s="415" customFormat="1" ht="15.5">
      <c r="B9" s="416" t="s">
        <v>127</v>
      </c>
      <c r="C9" s="415" t="s">
        <v>6</v>
      </c>
      <c r="D9" s="417"/>
      <c r="E9" s="417"/>
      <c r="F9" s="417"/>
      <c r="G9" s="417"/>
    </row>
    <row r="10" spans="2:37" s="415" customFormat="1" ht="15.5">
      <c r="B10" s="416" t="s">
        <v>244</v>
      </c>
      <c r="C10" s="415" t="s">
        <v>479</v>
      </c>
      <c r="D10" s="417"/>
      <c r="E10" s="417"/>
      <c r="F10" s="417"/>
      <c r="G10" s="417"/>
    </row>
    <row r="12" spans="2:37" s="421" customFormat="1" ht="17.5" customHeight="1">
      <c r="B12" s="905" t="s">
        <v>293</v>
      </c>
      <c r="C12" s="908" t="s">
        <v>1551</v>
      </c>
      <c r="D12" s="907"/>
      <c r="E12" s="907"/>
      <c r="F12" s="907"/>
      <c r="G12" s="907"/>
      <c r="H12" s="908" t="s">
        <v>1552</v>
      </c>
      <c r="I12" s="907"/>
      <c r="J12" s="907"/>
      <c r="K12" s="907"/>
      <c r="L12" s="907"/>
      <c r="M12" s="907" t="s">
        <v>294</v>
      </c>
      <c r="N12" s="907"/>
      <c r="O12" s="907"/>
      <c r="P12" s="907"/>
      <c r="Q12" s="907"/>
      <c r="R12" s="907" t="s">
        <v>295</v>
      </c>
      <c r="S12" s="907"/>
      <c r="T12" s="907"/>
      <c r="U12" s="907"/>
      <c r="V12" s="907"/>
      <c r="W12" s="907" t="s">
        <v>302</v>
      </c>
      <c r="X12" s="907"/>
      <c r="Y12" s="907"/>
      <c r="Z12" s="907"/>
      <c r="AA12" s="907"/>
      <c r="AB12" s="907" t="s">
        <v>303</v>
      </c>
      <c r="AC12" s="907"/>
      <c r="AD12" s="907"/>
      <c r="AE12" s="907"/>
      <c r="AF12" s="907"/>
      <c r="AG12" s="907" t="s">
        <v>304</v>
      </c>
      <c r="AH12" s="907"/>
      <c r="AI12" s="907"/>
      <c r="AJ12" s="907"/>
      <c r="AK12" s="907"/>
    </row>
    <row r="13" spans="2:37" s="421" customFormat="1" ht="26" customHeight="1">
      <c r="B13" s="906"/>
      <c r="C13" s="422" t="s">
        <v>222</v>
      </c>
      <c r="D13" s="422" t="s">
        <v>437</v>
      </c>
      <c r="E13" s="422" t="s">
        <v>438</v>
      </c>
      <c r="F13" s="422" t="s">
        <v>439</v>
      </c>
      <c r="G13" s="422" t="s">
        <v>440</v>
      </c>
      <c r="H13" s="422" t="s">
        <v>222</v>
      </c>
      <c r="I13" s="423" t="s">
        <v>437</v>
      </c>
      <c r="J13" s="423" t="s">
        <v>438</v>
      </c>
      <c r="K13" s="423" t="s">
        <v>439</v>
      </c>
      <c r="L13" s="423" t="s">
        <v>440</v>
      </c>
      <c r="M13" s="423" t="s">
        <v>222</v>
      </c>
      <c r="N13" s="423" t="s">
        <v>437</v>
      </c>
      <c r="O13" s="423" t="s">
        <v>438</v>
      </c>
      <c r="P13" s="423" t="s">
        <v>439</v>
      </c>
      <c r="Q13" s="423" t="s">
        <v>440</v>
      </c>
      <c r="R13" s="423" t="s">
        <v>222</v>
      </c>
      <c r="S13" s="423" t="s">
        <v>437</v>
      </c>
      <c r="T13" s="423" t="s">
        <v>438</v>
      </c>
      <c r="U13" s="423" t="s">
        <v>439</v>
      </c>
      <c r="V13" s="423" t="s">
        <v>440</v>
      </c>
      <c r="W13" s="423" t="s">
        <v>222</v>
      </c>
      <c r="X13" s="423" t="s">
        <v>437</v>
      </c>
      <c r="Y13" s="423" t="s">
        <v>438</v>
      </c>
      <c r="Z13" s="423" t="s">
        <v>439</v>
      </c>
      <c r="AA13" s="423" t="s">
        <v>440</v>
      </c>
      <c r="AB13" s="423" t="s">
        <v>222</v>
      </c>
      <c r="AC13" s="423" t="s">
        <v>437</v>
      </c>
      <c r="AD13" s="423" t="s">
        <v>438</v>
      </c>
      <c r="AE13" s="423" t="s">
        <v>439</v>
      </c>
      <c r="AF13" s="423" t="s">
        <v>440</v>
      </c>
      <c r="AG13" s="423" t="s">
        <v>222</v>
      </c>
      <c r="AH13" s="423" t="s">
        <v>437</v>
      </c>
      <c r="AI13" s="423" t="s">
        <v>438</v>
      </c>
      <c r="AJ13" s="423" t="s">
        <v>439</v>
      </c>
      <c r="AK13" s="423" t="s">
        <v>440</v>
      </c>
    </row>
    <row r="14" spans="2:37">
      <c r="B14" s="305" t="s">
        <v>441</v>
      </c>
      <c r="C14" s="306">
        <v>100</v>
      </c>
      <c r="D14" s="306">
        <v>4.2</v>
      </c>
      <c r="E14" s="306">
        <v>10.3</v>
      </c>
      <c r="F14" s="306">
        <v>84.4</v>
      </c>
      <c r="G14" s="306">
        <v>1.1000000000000001</v>
      </c>
      <c r="H14" s="306">
        <v>100</v>
      </c>
      <c r="I14" s="307">
        <v>2.9</v>
      </c>
      <c r="J14" s="307">
        <v>16.2</v>
      </c>
      <c r="K14" s="307">
        <v>78.599999999999994</v>
      </c>
      <c r="L14" s="307">
        <v>2.2999999999999998</v>
      </c>
      <c r="M14" s="307">
        <v>100</v>
      </c>
      <c r="N14" s="307">
        <v>3.5</v>
      </c>
      <c r="O14" s="307">
        <v>4.8</v>
      </c>
      <c r="P14" s="307">
        <v>90.7</v>
      </c>
      <c r="Q14" s="307">
        <v>1</v>
      </c>
      <c r="R14" s="231">
        <v>100</v>
      </c>
      <c r="S14" s="231">
        <v>3.2</v>
      </c>
      <c r="T14" s="231">
        <v>4.3</v>
      </c>
      <c r="U14" s="231">
        <v>91.5</v>
      </c>
      <c r="V14" s="231">
        <v>1</v>
      </c>
      <c r="W14" s="231">
        <v>100</v>
      </c>
      <c r="X14" s="231">
        <v>3</v>
      </c>
      <c r="Y14" s="231">
        <v>4.3</v>
      </c>
      <c r="Z14" s="231">
        <v>91.8</v>
      </c>
      <c r="AA14" s="231">
        <v>1</v>
      </c>
      <c r="AB14" s="231">
        <v>100</v>
      </c>
      <c r="AC14" s="231">
        <v>2.9</v>
      </c>
      <c r="AD14" s="231">
        <v>3.5</v>
      </c>
      <c r="AE14" s="231">
        <v>92.8</v>
      </c>
      <c r="AF14" s="231">
        <v>0.8</v>
      </c>
      <c r="AG14" s="231">
        <v>100</v>
      </c>
      <c r="AH14" s="231">
        <v>2.9</v>
      </c>
      <c r="AI14" s="231">
        <v>3.6</v>
      </c>
      <c r="AJ14" s="231">
        <v>92.7</v>
      </c>
      <c r="AK14" s="231">
        <v>0.8</v>
      </c>
    </row>
    <row r="15" spans="2:37">
      <c r="B15" s="305" t="s">
        <v>442</v>
      </c>
      <c r="C15" s="308">
        <v>100</v>
      </c>
      <c r="D15" s="308">
        <v>3.8</v>
      </c>
      <c r="E15" s="308">
        <v>7.4</v>
      </c>
      <c r="F15" s="308">
        <v>88.1</v>
      </c>
      <c r="G15" s="308">
        <v>0.7</v>
      </c>
      <c r="H15" s="308">
        <v>100</v>
      </c>
      <c r="I15" s="231">
        <v>2.9</v>
      </c>
      <c r="J15" s="231">
        <v>13.3</v>
      </c>
      <c r="K15" s="231">
        <v>81.3</v>
      </c>
      <c r="L15" s="231">
        <v>2.5</v>
      </c>
      <c r="M15" s="231">
        <v>100</v>
      </c>
      <c r="N15" s="231">
        <v>3.2</v>
      </c>
      <c r="O15" s="231">
        <v>4.8</v>
      </c>
      <c r="P15" s="231">
        <v>91.1</v>
      </c>
      <c r="Q15" s="231">
        <v>0.9</v>
      </c>
      <c r="R15" s="231">
        <v>100</v>
      </c>
      <c r="S15" s="231">
        <v>2.8</v>
      </c>
      <c r="T15" s="231">
        <v>4</v>
      </c>
      <c r="U15" s="231">
        <v>92.4</v>
      </c>
      <c r="V15" s="231">
        <v>0.8</v>
      </c>
      <c r="W15" s="231">
        <v>100</v>
      </c>
      <c r="X15" s="231">
        <v>3.3</v>
      </c>
      <c r="Y15" s="231">
        <v>4.9000000000000004</v>
      </c>
      <c r="Z15" s="231">
        <v>90.9</v>
      </c>
      <c r="AA15" s="231">
        <v>0.9</v>
      </c>
      <c r="AB15" s="231">
        <v>100</v>
      </c>
      <c r="AC15" s="231">
        <v>2.9</v>
      </c>
      <c r="AD15" s="231">
        <v>4</v>
      </c>
      <c r="AE15" s="231">
        <v>92.8</v>
      </c>
      <c r="AF15" s="231">
        <v>0.3</v>
      </c>
      <c r="AG15" s="231">
        <v>100</v>
      </c>
      <c r="AH15" s="231">
        <v>2.4</v>
      </c>
      <c r="AI15" s="231">
        <v>4.2</v>
      </c>
      <c r="AJ15" s="231">
        <v>92.7</v>
      </c>
      <c r="AK15" s="231">
        <v>0.6</v>
      </c>
    </row>
    <row r="16" spans="2:37">
      <c r="B16" s="305" t="s">
        <v>443</v>
      </c>
      <c r="C16" s="308">
        <v>100</v>
      </c>
      <c r="D16" s="308">
        <v>3.4</v>
      </c>
      <c r="E16" s="308">
        <v>6.1</v>
      </c>
      <c r="F16" s="308">
        <v>89.4</v>
      </c>
      <c r="G16" s="308">
        <v>1.2</v>
      </c>
      <c r="H16" s="308">
        <v>100</v>
      </c>
      <c r="I16" s="231">
        <v>3.9</v>
      </c>
      <c r="J16" s="231">
        <v>12.6</v>
      </c>
      <c r="K16" s="231">
        <v>82.3</v>
      </c>
      <c r="L16" s="231">
        <v>1.2</v>
      </c>
      <c r="M16" s="231">
        <v>100</v>
      </c>
      <c r="N16" s="231">
        <v>4.9000000000000004</v>
      </c>
      <c r="O16" s="231">
        <v>4.9000000000000004</v>
      </c>
      <c r="P16" s="231">
        <v>89.4</v>
      </c>
      <c r="Q16" s="231">
        <v>0.8</v>
      </c>
      <c r="R16" s="231">
        <v>100</v>
      </c>
      <c r="S16" s="231">
        <v>2.9</v>
      </c>
      <c r="T16" s="231">
        <v>4.8</v>
      </c>
      <c r="U16" s="231">
        <v>91.3</v>
      </c>
      <c r="V16" s="231">
        <v>0.9</v>
      </c>
      <c r="W16" s="231">
        <v>100</v>
      </c>
      <c r="X16" s="231">
        <v>3.4</v>
      </c>
      <c r="Y16" s="231">
        <v>4.2</v>
      </c>
      <c r="Z16" s="231">
        <v>91.2</v>
      </c>
      <c r="AA16" s="231">
        <v>1.2</v>
      </c>
      <c r="AB16" s="231">
        <v>100</v>
      </c>
      <c r="AC16" s="231">
        <v>4.3</v>
      </c>
      <c r="AD16" s="231">
        <v>4.9000000000000004</v>
      </c>
      <c r="AE16" s="231">
        <v>90.1</v>
      </c>
      <c r="AF16" s="231">
        <v>0.7</v>
      </c>
      <c r="AG16" s="231">
        <v>100</v>
      </c>
      <c r="AH16" s="231">
        <v>3.3</v>
      </c>
      <c r="AI16" s="231">
        <v>4.5</v>
      </c>
      <c r="AJ16" s="231">
        <v>91</v>
      </c>
      <c r="AK16" s="231">
        <v>1.3</v>
      </c>
    </row>
    <row r="17" spans="2:37">
      <c r="B17" s="305" t="s">
        <v>444</v>
      </c>
      <c r="C17" s="308">
        <v>100</v>
      </c>
      <c r="D17" s="308">
        <v>4.8</v>
      </c>
      <c r="E17" s="308">
        <v>10.5</v>
      </c>
      <c r="F17" s="308">
        <v>84</v>
      </c>
      <c r="G17" s="308">
        <v>0.7</v>
      </c>
      <c r="H17" s="308">
        <v>100</v>
      </c>
      <c r="I17" s="231">
        <v>3.5</v>
      </c>
      <c r="J17" s="231">
        <v>15.9</v>
      </c>
      <c r="K17" s="231">
        <v>79.900000000000006</v>
      </c>
      <c r="L17" s="231">
        <v>0.7</v>
      </c>
      <c r="M17" s="231">
        <v>100</v>
      </c>
      <c r="N17" s="231">
        <v>4.3</v>
      </c>
      <c r="O17" s="231">
        <v>6.6</v>
      </c>
      <c r="P17" s="231">
        <v>88.1</v>
      </c>
      <c r="Q17" s="231">
        <v>0.9</v>
      </c>
      <c r="R17" s="231">
        <v>100</v>
      </c>
      <c r="S17" s="231">
        <v>2.8</v>
      </c>
      <c r="T17" s="231">
        <v>4.0999999999999996</v>
      </c>
      <c r="U17" s="231">
        <v>92.6</v>
      </c>
      <c r="V17" s="231">
        <v>0.5</v>
      </c>
      <c r="W17" s="231">
        <v>100</v>
      </c>
      <c r="X17" s="231">
        <v>3.1</v>
      </c>
      <c r="Y17" s="231">
        <v>4.4000000000000004</v>
      </c>
      <c r="Z17" s="231">
        <v>91.7</v>
      </c>
      <c r="AA17" s="231">
        <v>0.8</v>
      </c>
      <c r="AB17" s="231">
        <v>100</v>
      </c>
      <c r="AC17" s="231">
        <v>2.8</v>
      </c>
      <c r="AD17" s="231">
        <v>3</v>
      </c>
      <c r="AE17" s="231">
        <v>93.6</v>
      </c>
      <c r="AF17" s="231">
        <v>0.6</v>
      </c>
      <c r="AG17" s="231">
        <v>100</v>
      </c>
      <c r="AH17" s="231">
        <v>2.2000000000000002</v>
      </c>
      <c r="AI17" s="231">
        <v>5.7</v>
      </c>
      <c r="AJ17" s="231">
        <v>91.2</v>
      </c>
      <c r="AK17" s="231">
        <v>0.8</v>
      </c>
    </row>
    <row r="18" spans="2:37">
      <c r="B18" s="305" t="s">
        <v>445</v>
      </c>
      <c r="C18" s="308">
        <v>100</v>
      </c>
      <c r="D18" s="308">
        <v>3.9</v>
      </c>
      <c r="E18" s="308">
        <v>8.1999999999999993</v>
      </c>
      <c r="F18" s="308">
        <v>86.5</v>
      </c>
      <c r="G18" s="308">
        <v>1.4</v>
      </c>
      <c r="H18" s="308">
        <v>100</v>
      </c>
      <c r="I18" s="231">
        <v>3.9</v>
      </c>
      <c r="J18" s="231">
        <v>14.6</v>
      </c>
      <c r="K18" s="231">
        <v>79.099999999999994</v>
      </c>
      <c r="L18" s="231">
        <v>2.2999999999999998</v>
      </c>
      <c r="M18" s="231">
        <v>100</v>
      </c>
      <c r="N18" s="231">
        <v>5</v>
      </c>
      <c r="O18" s="231">
        <v>5.8</v>
      </c>
      <c r="P18" s="231">
        <v>87.7</v>
      </c>
      <c r="Q18" s="231">
        <v>1.5</v>
      </c>
      <c r="R18" s="231">
        <v>100</v>
      </c>
      <c r="S18" s="231">
        <v>2.7</v>
      </c>
      <c r="T18" s="231">
        <v>3.9</v>
      </c>
      <c r="U18" s="231">
        <v>92.7</v>
      </c>
      <c r="V18" s="231">
        <v>0.8</v>
      </c>
      <c r="W18" s="231">
        <v>100</v>
      </c>
      <c r="X18" s="231">
        <v>2.2999999999999998</v>
      </c>
      <c r="Y18" s="231">
        <v>2.7</v>
      </c>
      <c r="Z18" s="231">
        <v>94.7</v>
      </c>
      <c r="AA18" s="231">
        <v>0.3</v>
      </c>
      <c r="AB18" s="231">
        <v>100</v>
      </c>
      <c r="AC18" s="231">
        <v>2.1</v>
      </c>
      <c r="AD18" s="231">
        <v>2.2999999999999998</v>
      </c>
      <c r="AE18" s="231">
        <v>95</v>
      </c>
      <c r="AF18" s="231">
        <v>0.7</v>
      </c>
      <c r="AG18" s="231">
        <v>100</v>
      </c>
      <c r="AH18" s="231">
        <v>1.5</v>
      </c>
      <c r="AI18" s="231">
        <v>1</v>
      </c>
      <c r="AJ18" s="231">
        <v>97.3</v>
      </c>
      <c r="AK18" s="231">
        <v>0.1</v>
      </c>
    </row>
    <row r="19" spans="2:37">
      <c r="B19" s="305" t="s">
        <v>446</v>
      </c>
      <c r="C19" s="308">
        <v>100</v>
      </c>
      <c r="D19" s="308">
        <v>3.5</v>
      </c>
      <c r="E19" s="308">
        <v>6</v>
      </c>
      <c r="F19" s="308">
        <v>89.6</v>
      </c>
      <c r="G19" s="308">
        <v>0.9</v>
      </c>
      <c r="H19" s="308">
        <v>100</v>
      </c>
      <c r="I19" s="231">
        <v>2.4</v>
      </c>
      <c r="J19" s="231">
        <v>9.6</v>
      </c>
      <c r="K19" s="231">
        <v>83.6</v>
      </c>
      <c r="L19" s="231">
        <v>4.4000000000000004</v>
      </c>
      <c r="M19" s="231">
        <v>100</v>
      </c>
      <c r="N19" s="231">
        <v>2.2000000000000002</v>
      </c>
      <c r="O19" s="231">
        <v>4</v>
      </c>
      <c r="P19" s="231">
        <v>92.3</v>
      </c>
      <c r="Q19" s="231">
        <v>1.5</v>
      </c>
      <c r="R19" s="231">
        <v>100</v>
      </c>
      <c r="S19" s="231">
        <v>2.7</v>
      </c>
      <c r="T19" s="231">
        <v>3.3</v>
      </c>
      <c r="U19" s="231">
        <v>93.5</v>
      </c>
      <c r="V19" s="231">
        <v>0.6</v>
      </c>
      <c r="W19" s="231">
        <v>100</v>
      </c>
      <c r="X19" s="231">
        <v>2.7</v>
      </c>
      <c r="Y19" s="231">
        <v>3.7</v>
      </c>
      <c r="Z19" s="231">
        <v>92.9</v>
      </c>
      <c r="AA19" s="231">
        <v>0.6</v>
      </c>
      <c r="AB19" s="231">
        <v>100</v>
      </c>
      <c r="AC19" s="231">
        <v>2.6</v>
      </c>
      <c r="AD19" s="231">
        <v>2.5</v>
      </c>
      <c r="AE19" s="231">
        <v>93.7</v>
      </c>
      <c r="AF19" s="231">
        <v>1.2</v>
      </c>
      <c r="AG19" s="231">
        <v>100</v>
      </c>
      <c r="AH19" s="231">
        <v>2.4</v>
      </c>
      <c r="AI19" s="231">
        <v>4.0999999999999996</v>
      </c>
      <c r="AJ19" s="231">
        <v>92.6</v>
      </c>
      <c r="AK19" s="231">
        <v>0.9</v>
      </c>
    </row>
    <row r="20" spans="2:37">
      <c r="B20" s="305" t="s">
        <v>447</v>
      </c>
      <c r="C20" s="308">
        <v>100</v>
      </c>
      <c r="D20" s="308">
        <v>4.7</v>
      </c>
      <c r="E20" s="308">
        <v>6</v>
      </c>
      <c r="F20" s="308">
        <v>88.7</v>
      </c>
      <c r="G20" s="308">
        <v>0.7</v>
      </c>
      <c r="H20" s="308">
        <v>100</v>
      </c>
      <c r="I20" s="231">
        <v>3.3</v>
      </c>
      <c r="J20" s="231">
        <v>12.4</v>
      </c>
      <c r="K20" s="231">
        <v>83</v>
      </c>
      <c r="L20" s="231">
        <v>1.4</v>
      </c>
      <c r="M20" s="231">
        <v>100</v>
      </c>
      <c r="N20" s="231">
        <v>2.5</v>
      </c>
      <c r="O20" s="231">
        <v>4.5999999999999996</v>
      </c>
      <c r="P20" s="231">
        <v>92</v>
      </c>
      <c r="Q20" s="231">
        <v>1</v>
      </c>
      <c r="R20" s="231">
        <v>100</v>
      </c>
      <c r="S20" s="231">
        <v>2.1</v>
      </c>
      <c r="T20" s="231">
        <v>5.3</v>
      </c>
      <c r="U20" s="231">
        <v>91.8</v>
      </c>
      <c r="V20" s="231">
        <v>0.8</v>
      </c>
      <c r="W20" s="231">
        <v>100</v>
      </c>
      <c r="X20" s="231">
        <v>2.9</v>
      </c>
      <c r="Y20" s="231">
        <v>4.2</v>
      </c>
      <c r="Z20" s="231">
        <v>91.7</v>
      </c>
      <c r="AA20" s="231">
        <v>1.2</v>
      </c>
      <c r="AB20" s="231">
        <v>100</v>
      </c>
      <c r="AC20" s="231">
        <v>3.3</v>
      </c>
      <c r="AD20" s="231">
        <v>3.1</v>
      </c>
      <c r="AE20" s="231">
        <v>93.1</v>
      </c>
      <c r="AF20" s="231">
        <v>0.5</v>
      </c>
      <c r="AG20" s="231">
        <v>100</v>
      </c>
      <c r="AH20" s="231">
        <v>3.2</v>
      </c>
      <c r="AI20" s="231">
        <v>3.8</v>
      </c>
      <c r="AJ20" s="231">
        <v>92.2</v>
      </c>
      <c r="AK20" s="231">
        <v>0.8</v>
      </c>
    </row>
    <row r="21" spans="2:37">
      <c r="B21" s="305" t="s">
        <v>448</v>
      </c>
      <c r="C21" s="308">
        <v>100</v>
      </c>
      <c r="D21" s="308">
        <v>3.9</v>
      </c>
      <c r="E21" s="308">
        <v>7.1</v>
      </c>
      <c r="F21" s="308">
        <v>88.2</v>
      </c>
      <c r="G21" s="308">
        <v>0.8</v>
      </c>
      <c r="H21" s="308">
        <v>100</v>
      </c>
      <c r="I21" s="231">
        <v>2.7</v>
      </c>
      <c r="J21" s="231">
        <v>12.9</v>
      </c>
      <c r="K21" s="231">
        <v>82.3</v>
      </c>
      <c r="L21" s="231">
        <v>2</v>
      </c>
      <c r="M21" s="231">
        <v>100</v>
      </c>
      <c r="N21" s="231">
        <v>3.7</v>
      </c>
      <c r="O21" s="231">
        <v>4.8</v>
      </c>
      <c r="P21" s="231">
        <v>90.5</v>
      </c>
      <c r="Q21" s="231">
        <v>0.9</v>
      </c>
      <c r="R21" s="231">
        <v>100</v>
      </c>
      <c r="S21" s="231">
        <v>3.2</v>
      </c>
      <c r="T21" s="231">
        <v>3.9</v>
      </c>
      <c r="U21" s="231">
        <v>91.9</v>
      </c>
      <c r="V21" s="231">
        <v>1</v>
      </c>
      <c r="W21" s="231">
        <v>100</v>
      </c>
      <c r="X21" s="231">
        <v>3.5</v>
      </c>
      <c r="Y21" s="231">
        <v>4.0999999999999996</v>
      </c>
      <c r="Z21" s="231">
        <v>91.8</v>
      </c>
      <c r="AA21" s="231">
        <v>0.6</v>
      </c>
      <c r="AB21" s="231">
        <v>100</v>
      </c>
      <c r="AC21" s="231">
        <v>2.5</v>
      </c>
      <c r="AD21" s="231">
        <v>3.8</v>
      </c>
      <c r="AE21" s="231">
        <v>92.8</v>
      </c>
      <c r="AF21" s="231">
        <v>0.8</v>
      </c>
      <c r="AG21" s="231">
        <v>100</v>
      </c>
      <c r="AH21" s="231">
        <v>3.1</v>
      </c>
      <c r="AI21" s="231">
        <v>4</v>
      </c>
      <c r="AJ21" s="231">
        <v>92.2</v>
      </c>
      <c r="AK21" s="231">
        <v>0.7</v>
      </c>
    </row>
    <row r="22" spans="2:37">
      <c r="B22" s="305" t="s">
        <v>449</v>
      </c>
      <c r="C22" s="308">
        <v>100</v>
      </c>
      <c r="D22" s="308">
        <v>2.8</v>
      </c>
      <c r="E22" s="308">
        <v>7</v>
      </c>
      <c r="F22" s="308">
        <v>89.2</v>
      </c>
      <c r="G22" s="308">
        <v>1</v>
      </c>
      <c r="H22" s="308">
        <v>100</v>
      </c>
      <c r="I22" s="231">
        <v>3.1</v>
      </c>
      <c r="J22" s="231">
        <v>12.1</v>
      </c>
      <c r="K22" s="231">
        <v>83.1</v>
      </c>
      <c r="L22" s="231">
        <v>1.7</v>
      </c>
      <c r="M22" s="231">
        <v>100</v>
      </c>
      <c r="N22" s="231">
        <v>3</v>
      </c>
      <c r="O22" s="231">
        <v>4.5</v>
      </c>
      <c r="P22" s="231">
        <v>91.6</v>
      </c>
      <c r="Q22" s="231">
        <v>0.9</v>
      </c>
      <c r="R22" s="231">
        <v>100</v>
      </c>
      <c r="S22" s="231">
        <v>2.6</v>
      </c>
      <c r="T22" s="231">
        <v>4.3</v>
      </c>
      <c r="U22" s="231">
        <v>92.2</v>
      </c>
      <c r="V22" s="231">
        <v>1</v>
      </c>
      <c r="W22" s="231">
        <v>100</v>
      </c>
      <c r="X22" s="231">
        <v>2.6</v>
      </c>
      <c r="Y22" s="231">
        <v>4.3</v>
      </c>
      <c r="Z22" s="231">
        <v>92.5</v>
      </c>
      <c r="AA22" s="231">
        <v>0.6</v>
      </c>
      <c r="AB22" s="231">
        <v>100</v>
      </c>
      <c r="AC22" s="231">
        <v>2.2000000000000002</v>
      </c>
      <c r="AD22" s="231">
        <v>3.6</v>
      </c>
      <c r="AE22" s="231">
        <v>93.1</v>
      </c>
      <c r="AF22" s="231">
        <v>1.1000000000000001</v>
      </c>
      <c r="AG22" s="231">
        <v>100</v>
      </c>
      <c r="AH22" s="231">
        <v>2.8</v>
      </c>
      <c r="AI22" s="231">
        <v>4.2</v>
      </c>
      <c r="AJ22" s="231">
        <v>92</v>
      </c>
      <c r="AK22" s="231">
        <v>1</v>
      </c>
    </row>
    <row r="23" spans="2:37">
      <c r="B23" s="305" t="s">
        <v>450</v>
      </c>
      <c r="C23" s="308">
        <v>100</v>
      </c>
      <c r="D23" s="308">
        <v>5</v>
      </c>
      <c r="E23" s="308">
        <v>13</v>
      </c>
      <c r="F23" s="308">
        <v>80.400000000000006</v>
      </c>
      <c r="G23" s="308">
        <v>1.6</v>
      </c>
      <c r="H23" s="308">
        <v>100</v>
      </c>
      <c r="I23" s="231">
        <v>2.7</v>
      </c>
      <c r="J23" s="231">
        <v>18.5</v>
      </c>
      <c r="K23" s="231">
        <v>76.2</v>
      </c>
      <c r="L23" s="231">
        <v>2.5</v>
      </c>
      <c r="M23" s="231">
        <v>100</v>
      </c>
      <c r="N23" s="231">
        <v>4</v>
      </c>
      <c r="O23" s="231">
        <v>4.5999999999999996</v>
      </c>
      <c r="P23" s="231">
        <v>90.5</v>
      </c>
      <c r="Q23" s="231">
        <v>0.9</v>
      </c>
      <c r="R23" s="231">
        <v>100</v>
      </c>
      <c r="S23" s="231">
        <v>3.4</v>
      </c>
      <c r="T23" s="231">
        <v>3.8</v>
      </c>
      <c r="U23" s="231">
        <v>91.8</v>
      </c>
      <c r="V23" s="231">
        <v>1</v>
      </c>
      <c r="W23" s="231">
        <v>100</v>
      </c>
      <c r="X23" s="231">
        <v>2</v>
      </c>
      <c r="Y23" s="231">
        <v>3.1</v>
      </c>
      <c r="Z23" s="231">
        <v>94.4</v>
      </c>
      <c r="AA23" s="231">
        <v>0.5</v>
      </c>
      <c r="AB23" s="231">
        <v>100</v>
      </c>
      <c r="AC23" s="231">
        <v>2.7</v>
      </c>
      <c r="AD23" s="231">
        <v>2.2000000000000002</v>
      </c>
      <c r="AE23" s="231">
        <v>94.7</v>
      </c>
      <c r="AF23" s="231">
        <v>0.3</v>
      </c>
      <c r="AG23" s="231">
        <v>100</v>
      </c>
      <c r="AH23" s="231">
        <v>1.6</v>
      </c>
      <c r="AI23" s="231">
        <v>1.8</v>
      </c>
      <c r="AJ23" s="231">
        <v>96.5</v>
      </c>
      <c r="AK23" s="231">
        <v>0.1</v>
      </c>
    </row>
    <row r="24" spans="2:37">
      <c r="B24" s="305" t="s">
        <v>451</v>
      </c>
      <c r="C24" s="308">
        <v>100</v>
      </c>
      <c r="D24" s="308">
        <v>4.3</v>
      </c>
      <c r="E24" s="308">
        <v>7.7</v>
      </c>
      <c r="F24" s="308">
        <v>86.9</v>
      </c>
      <c r="G24" s="308">
        <v>1.1000000000000001</v>
      </c>
      <c r="H24" s="308">
        <v>100</v>
      </c>
      <c r="I24" s="231">
        <v>3.6</v>
      </c>
      <c r="J24" s="231">
        <v>15.2</v>
      </c>
      <c r="K24" s="231">
        <v>78.7</v>
      </c>
      <c r="L24" s="231">
        <v>2.4</v>
      </c>
      <c r="M24" s="231">
        <v>100</v>
      </c>
      <c r="N24" s="231">
        <v>3.7</v>
      </c>
      <c r="O24" s="231">
        <v>4.9000000000000004</v>
      </c>
      <c r="P24" s="231">
        <v>90.6</v>
      </c>
      <c r="Q24" s="231">
        <v>0.8</v>
      </c>
      <c r="R24" s="231">
        <v>100</v>
      </c>
      <c r="S24" s="231">
        <v>3.2</v>
      </c>
      <c r="T24" s="231">
        <v>5.3</v>
      </c>
      <c r="U24" s="231">
        <v>90.7</v>
      </c>
      <c r="V24" s="231">
        <v>0.7</v>
      </c>
      <c r="W24" s="231">
        <v>100</v>
      </c>
      <c r="X24" s="231">
        <v>3.4</v>
      </c>
      <c r="Y24" s="231">
        <v>4.8</v>
      </c>
      <c r="Z24" s="231">
        <v>91</v>
      </c>
      <c r="AA24" s="231">
        <v>0.8</v>
      </c>
      <c r="AB24" s="231">
        <v>100</v>
      </c>
      <c r="AC24" s="231">
        <v>3.6</v>
      </c>
      <c r="AD24" s="231">
        <v>4.5999999999999996</v>
      </c>
      <c r="AE24" s="231">
        <v>91.1</v>
      </c>
      <c r="AF24" s="231">
        <v>0.7</v>
      </c>
      <c r="AG24" s="231">
        <v>100</v>
      </c>
      <c r="AH24" s="231">
        <v>3.9</v>
      </c>
      <c r="AI24" s="231">
        <v>4</v>
      </c>
      <c r="AJ24" s="231">
        <v>91.5</v>
      </c>
      <c r="AK24" s="231">
        <v>0.6</v>
      </c>
    </row>
    <row r="25" spans="2:37">
      <c r="B25" s="305" t="s">
        <v>452</v>
      </c>
      <c r="C25" s="308">
        <v>100</v>
      </c>
      <c r="D25" s="308">
        <v>3.5</v>
      </c>
      <c r="E25" s="308">
        <v>6.6</v>
      </c>
      <c r="F25" s="308">
        <v>89.1</v>
      </c>
      <c r="G25" s="308">
        <v>0.8</v>
      </c>
      <c r="H25" s="308">
        <v>100</v>
      </c>
      <c r="I25" s="231">
        <v>3.3</v>
      </c>
      <c r="J25" s="231">
        <v>12.4</v>
      </c>
      <c r="K25" s="231">
        <v>82.5</v>
      </c>
      <c r="L25" s="231">
        <v>1.8</v>
      </c>
      <c r="M25" s="231">
        <v>100</v>
      </c>
      <c r="N25" s="231">
        <v>3</v>
      </c>
      <c r="O25" s="231">
        <v>5</v>
      </c>
      <c r="P25" s="231">
        <v>91.5</v>
      </c>
      <c r="Q25" s="231">
        <v>0.6</v>
      </c>
      <c r="R25" s="231">
        <v>100</v>
      </c>
      <c r="S25" s="231">
        <v>3.8</v>
      </c>
      <c r="T25" s="231">
        <v>5.3</v>
      </c>
      <c r="U25" s="231">
        <v>90.4</v>
      </c>
      <c r="V25" s="231">
        <v>0.5</v>
      </c>
      <c r="W25" s="231">
        <v>100</v>
      </c>
      <c r="X25" s="231">
        <v>2.2000000000000002</v>
      </c>
      <c r="Y25" s="231">
        <v>4.8</v>
      </c>
      <c r="Z25" s="231">
        <v>92</v>
      </c>
      <c r="AA25" s="231">
        <v>1</v>
      </c>
      <c r="AB25" s="231">
        <v>100</v>
      </c>
      <c r="AC25" s="231">
        <v>3.1</v>
      </c>
      <c r="AD25" s="231">
        <v>4.3</v>
      </c>
      <c r="AE25" s="231">
        <v>91.3</v>
      </c>
      <c r="AF25" s="231">
        <v>1.3</v>
      </c>
      <c r="AG25" s="231">
        <v>100</v>
      </c>
      <c r="AH25" s="231">
        <v>2.6</v>
      </c>
      <c r="AI25" s="231">
        <v>3.6</v>
      </c>
      <c r="AJ25" s="231">
        <v>93.2</v>
      </c>
      <c r="AK25" s="231">
        <v>0.6</v>
      </c>
    </row>
    <row r="26" spans="2:37">
      <c r="B26" s="305" t="s">
        <v>453</v>
      </c>
      <c r="C26" s="308">
        <v>100</v>
      </c>
      <c r="D26" s="308">
        <v>5</v>
      </c>
      <c r="E26" s="308">
        <v>7.9</v>
      </c>
      <c r="F26" s="308">
        <v>86.5</v>
      </c>
      <c r="G26" s="308">
        <v>0.6</v>
      </c>
      <c r="H26" s="308">
        <v>100</v>
      </c>
      <c r="I26" s="231">
        <v>3.4</v>
      </c>
      <c r="J26" s="231">
        <v>13.8</v>
      </c>
      <c r="K26" s="231">
        <v>81.5</v>
      </c>
      <c r="L26" s="231">
        <v>1.3</v>
      </c>
      <c r="M26" s="231">
        <v>100</v>
      </c>
      <c r="N26" s="231">
        <v>3.4</v>
      </c>
      <c r="O26" s="231">
        <v>5.5</v>
      </c>
      <c r="P26" s="231">
        <v>90.1</v>
      </c>
      <c r="Q26" s="231">
        <v>1.1000000000000001</v>
      </c>
      <c r="R26" s="231">
        <v>100</v>
      </c>
      <c r="S26" s="231">
        <v>3.9</v>
      </c>
      <c r="T26" s="231">
        <v>5</v>
      </c>
      <c r="U26" s="231">
        <v>90.1</v>
      </c>
      <c r="V26" s="231">
        <v>0.9</v>
      </c>
      <c r="W26" s="231">
        <v>100</v>
      </c>
      <c r="X26" s="231">
        <v>2.8</v>
      </c>
      <c r="Y26" s="231">
        <v>4</v>
      </c>
      <c r="Z26" s="231">
        <v>92</v>
      </c>
      <c r="AA26" s="231">
        <v>1.1000000000000001</v>
      </c>
      <c r="AB26" s="231">
        <v>100</v>
      </c>
      <c r="AC26" s="231">
        <v>2.7</v>
      </c>
      <c r="AD26" s="231">
        <v>3.4</v>
      </c>
      <c r="AE26" s="231">
        <v>92.9</v>
      </c>
      <c r="AF26" s="231">
        <v>1</v>
      </c>
      <c r="AG26" s="231">
        <v>100</v>
      </c>
      <c r="AH26" s="231">
        <v>2.7</v>
      </c>
      <c r="AI26" s="231">
        <v>3.3</v>
      </c>
      <c r="AJ26" s="231">
        <v>93</v>
      </c>
      <c r="AK26" s="231">
        <v>1</v>
      </c>
    </row>
    <row r="27" spans="2:37">
      <c r="B27" s="305" t="s">
        <v>454</v>
      </c>
      <c r="C27" s="309">
        <v>100</v>
      </c>
      <c r="D27" s="309">
        <v>4.5999999999999996</v>
      </c>
      <c r="E27" s="309">
        <v>20.100000000000001</v>
      </c>
      <c r="F27" s="309">
        <v>73.900000000000006</v>
      </c>
      <c r="G27" s="309">
        <v>1.4</v>
      </c>
      <c r="H27" s="309">
        <v>100</v>
      </c>
      <c r="I27" s="232">
        <v>2.1</v>
      </c>
      <c r="J27" s="232">
        <v>26.6</v>
      </c>
      <c r="K27" s="232">
        <v>69.2</v>
      </c>
      <c r="L27" s="232">
        <v>2.2000000000000002</v>
      </c>
      <c r="M27" s="232">
        <v>100</v>
      </c>
      <c r="N27" s="232">
        <v>3.1</v>
      </c>
      <c r="O27" s="232">
        <v>5.0999999999999996</v>
      </c>
      <c r="P27" s="232">
        <v>90.3</v>
      </c>
      <c r="Q27" s="232">
        <v>1.4</v>
      </c>
      <c r="R27" s="232">
        <v>100</v>
      </c>
      <c r="S27" s="232">
        <v>3.7</v>
      </c>
      <c r="T27" s="232">
        <v>4.5999999999999996</v>
      </c>
      <c r="U27" s="232">
        <v>90</v>
      </c>
      <c r="V27" s="232">
        <v>1.7</v>
      </c>
      <c r="W27" s="232">
        <v>100</v>
      </c>
      <c r="X27" s="232">
        <v>3.7</v>
      </c>
      <c r="Y27" s="232">
        <v>5.9</v>
      </c>
      <c r="Z27" s="232">
        <v>88.6</v>
      </c>
      <c r="AA27" s="232">
        <v>1.8</v>
      </c>
      <c r="AB27" s="232">
        <v>100</v>
      </c>
      <c r="AC27" s="232">
        <v>2.5</v>
      </c>
      <c r="AD27" s="232">
        <v>4.2</v>
      </c>
      <c r="AE27" s="232">
        <v>91.8</v>
      </c>
      <c r="AF27" s="232">
        <v>1.4</v>
      </c>
      <c r="AG27" s="232">
        <v>100</v>
      </c>
      <c r="AH27" s="232">
        <v>4.2</v>
      </c>
      <c r="AI27" s="232">
        <v>4.5999999999999996</v>
      </c>
      <c r="AJ27" s="232">
        <v>89.2</v>
      </c>
      <c r="AK27" s="232">
        <v>1.9</v>
      </c>
    </row>
    <row r="28" spans="2:37">
      <c r="B28" s="305" t="s">
        <v>455</v>
      </c>
      <c r="C28" s="308">
        <v>100</v>
      </c>
      <c r="D28" s="308">
        <v>2.2000000000000002</v>
      </c>
      <c r="E28" s="308">
        <v>6.3</v>
      </c>
      <c r="F28" s="308">
        <v>90.7</v>
      </c>
      <c r="G28" s="308">
        <v>0.9</v>
      </c>
      <c r="H28" s="308">
        <v>100</v>
      </c>
      <c r="I28" s="231">
        <v>2.6</v>
      </c>
      <c r="J28" s="231">
        <v>10.6</v>
      </c>
      <c r="K28" s="231">
        <v>84.6</v>
      </c>
      <c r="L28" s="231">
        <v>2.2000000000000002</v>
      </c>
      <c r="M28" s="231">
        <v>100</v>
      </c>
      <c r="N28" s="231">
        <v>3.4</v>
      </c>
      <c r="O28" s="231">
        <v>4</v>
      </c>
      <c r="P28" s="231">
        <v>91.3</v>
      </c>
      <c r="Q28" s="231">
        <v>1.3</v>
      </c>
      <c r="R28" s="231">
        <v>100</v>
      </c>
      <c r="S28" s="231">
        <v>3.8</v>
      </c>
      <c r="T28" s="231">
        <v>3.6</v>
      </c>
      <c r="U28" s="231">
        <v>91.8</v>
      </c>
      <c r="V28" s="231">
        <v>0.7</v>
      </c>
      <c r="W28" s="231">
        <v>100</v>
      </c>
      <c r="X28" s="231">
        <v>3.1</v>
      </c>
      <c r="Y28" s="231">
        <v>3.4</v>
      </c>
      <c r="Z28" s="231">
        <v>92.3</v>
      </c>
      <c r="AA28" s="231">
        <v>1.1000000000000001</v>
      </c>
      <c r="AB28" s="231">
        <v>100</v>
      </c>
      <c r="AC28" s="231">
        <v>4.4000000000000004</v>
      </c>
      <c r="AD28" s="231">
        <v>3.4</v>
      </c>
      <c r="AE28" s="231">
        <v>91</v>
      </c>
      <c r="AF28" s="231">
        <v>1.3</v>
      </c>
      <c r="AG28" s="231">
        <v>100</v>
      </c>
      <c r="AH28" s="231">
        <v>3.3</v>
      </c>
      <c r="AI28" s="231">
        <v>3.5</v>
      </c>
      <c r="AJ28" s="231">
        <v>92</v>
      </c>
      <c r="AK28" s="231">
        <v>1.1000000000000001</v>
      </c>
    </row>
    <row r="29" spans="2:37">
      <c r="B29" s="305" t="s">
        <v>456</v>
      </c>
      <c r="C29" s="308">
        <v>100</v>
      </c>
      <c r="D29" s="308">
        <v>3.3</v>
      </c>
      <c r="E29" s="308">
        <v>7.1</v>
      </c>
      <c r="F29" s="308">
        <v>88.7</v>
      </c>
      <c r="G29" s="308">
        <v>0.9</v>
      </c>
      <c r="H29" s="308">
        <v>100</v>
      </c>
      <c r="I29" s="231">
        <v>2</v>
      </c>
      <c r="J29" s="231">
        <v>12.5</v>
      </c>
      <c r="K29" s="231">
        <v>83.4</v>
      </c>
      <c r="L29" s="231">
        <v>2</v>
      </c>
      <c r="M29" s="231">
        <v>100</v>
      </c>
      <c r="N29" s="231">
        <v>2.6</v>
      </c>
      <c r="O29" s="231">
        <v>3.9</v>
      </c>
      <c r="P29" s="231">
        <v>92.4</v>
      </c>
      <c r="Q29" s="231">
        <v>1</v>
      </c>
      <c r="R29" s="231">
        <v>100</v>
      </c>
      <c r="S29" s="231">
        <v>3</v>
      </c>
      <c r="T29" s="231">
        <v>3.9</v>
      </c>
      <c r="U29" s="231">
        <v>92.3</v>
      </c>
      <c r="V29" s="231">
        <v>0.8</v>
      </c>
      <c r="W29" s="231">
        <v>100</v>
      </c>
      <c r="X29" s="231">
        <v>2.7</v>
      </c>
      <c r="Y29" s="231">
        <v>2.8</v>
      </c>
      <c r="Z29" s="231">
        <v>93.2</v>
      </c>
      <c r="AA29" s="231">
        <v>1.3</v>
      </c>
      <c r="AB29" s="231">
        <v>100</v>
      </c>
      <c r="AC29" s="231">
        <v>2.8</v>
      </c>
      <c r="AD29" s="231">
        <v>2.8</v>
      </c>
      <c r="AE29" s="231">
        <v>93.8</v>
      </c>
      <c r="AF29" s="231">
        <v>0.6</v>
      </c>
      <c r="AG29" s="231">
        <v>100</v>
      </c>
      <c r="AH29" s="231">
        <v>2.2000000000000002</v>
      </c>
      <c r="AI29" s="231">
        <v>3.2</v>
      </c>
      <c r="AJ29" s="231">
        <v>93.6</v>
      </c>
      <c r="AK29" s="231">
        <v>1</v>
      </c>
    </row>
    <row r="30" spans="2:37">
      <c r="B30" s="305" t="s">
        <v>457</v>
      </c>
      <c r="C30" s="308">
        <v>100</v>
      </c>
      <c r="D30" s="308">
        <v>4.5999999999999996</v>
      </c>
      <c r="E30" s="308">
        <v>7.6</v>
      </c>
      <c r="F30" s="308">
        <v>86.8</v>
      </c>
      <c r="G30" s="308">
        <v>1</v>
      </c>
      <c r="H30" s="308">
        <v>100</v>
      </c>
      <c r="I30" s="231">
        <v>3.6</v>
      </c>
      <c r="J30" s="231">
        <v>12.6</v>
      </c>
      <c r="K30" s="231">
        <v>81.8</v>
      </c>
      <c r="L30" s="231">
        <v>2</v>
      </c>
      <c r="M30" s="231">
        <v>100</v>
      </c>
      <c r="N30" s="231">
        <v>3.5</v>
      </c>
      <c r="O30" s="231">
        <v>4.3</v>
      </c>
      <c r="P30" s="231">
        <v>91.2</v>
      </c>
      <c r="Q30" s="231">
        <v>1.1000000000000001</v>
      </c>
      <c r="R30" s="231">
        <v>100</v>
      </c>
      <c r="S30" s="231">
        <v>2.9</v>
      </c>
      <c r="T30" s="231">
        <v>3.7</v>
      </c>
      <c r="U30" s="231">
        <v>92.6</v>
      </c>
      <c r="V30" s="231">
        <v>0.8</v>
      </c>
      <c r="W30" s="231">
        <v>100</v>
      </c>
      <c r="X30" s="231">
        <v>3.1</v>
      </c>
      <c r="Y30" s="231">
        <v>3.3</v>
      </c>
      <c r="Z30" s="231">
        <v>92.4</v>
      </c>
      <c r="AA30" s="231">
        <v>1.2</v>
      </c>
      <c r="AB30" s="231">
        <v>100</v>
      </c>
      <c r="AC30" s="231">
        <v>3.2</v>
      </c>
      <c r="AD30" s="231">
        <v>2.9</v>
      </c>
      <c r="AE30" s="231">
        <v>92.8</v>
      </c>
      <c r="AF30" s="231">
        <v>1.1000000000000001</v>
      </c>
      <c r="AG30" s="231">
        <v>100</v>
      </c>
      <c r="AH30" s="231">
        <v>3</v>
      </c>
      <c r="AI30" s="231">
        <v>3.1</v>
      </c>
      <c r="AJ30" s="231">
        <v>93</v>
      </c>
      <c r="AK30" s="231">
        <v>0.8</v>
      </c>
    </row>
    <row r="31" spans="2:37">
      <c r="B31" s="305" t="s">
        <v>458</v>
      </c>
      <c r="C31" s="308">
        <v>100</v>
      </c>
      <c r="D31" s="308">
        <v>2.7</v>
      </c>
      <c r="E31" s="308">
        <v>6.2</v>
      </c>
      <c r="F31" s="308">
        <v>90.5</v>
      </c>
      <c r="G31" s="308">
        <v>0.7</v>
      </c>
      <c r="H31" s="308">
        <v>100</v>
      </c>
      <c r="I31" s="231">
        <v>1.5</v>
      </c>
      <c r="J31" s="231">
        <v>10.9</v>
      </c>
      <c r="K31" s="231">
        <v>85.3</v>
      </c>
      <c r="L31" s="231">
        <v>2.2999999999999998</v>
      </c>
      <c r="M31" s="231">
        <v>100</v>
      </c>
      <c r="N31" s="231">
        <v>2.4</v>
      </c>
      <c r="O31" s="231">
        <v>3.6</v>
      </c>
      <c r="P31" s="231">
        <v>92.7</v>
      </c>
      <c r="Q31" s="231">
        <v>1.3</v>
      </c>
      <c r="R31" s="231">
        <v>100</v>
      </c>
      <c r="S31" s="231">
        <v>4</v>
      </c>
      <c r="T31" s="231">
        <v>3.9</v>
      </c>
      <c r="U31" s="231">
        <v>91.1</v>
      </c>
      <c r="V31" s="231">
        <v>0.9</v>
      </c>
      <c r="W31" s="231">
        <v>100</v>
      </c>
      <c r="X31" s="231">
        <v>2.6</v>
      </c>
      <c r="Y31" s="231">
        <v>4.3</v>
      </c>
      <c r="Z31" s="231">
        <v>92.1</v>
      </c>
      <c r="AA31" s="231">
        <v>1</v>
      </c>
      <c r="AB31" s="231">
        <v>100</v>
      </c>
      <c r="AC31" s="231">
        <v>2.6</v>
      </c>
      <c r="AD31" s="231">
        <v>3.3</v>
      </c>
      <c r="AE31" s="231">
        <v>92.8</v>
      </c>
      <c r="AF31" s="231">
        <v>1.3</v>
      </c>
      <c r="AG31" s="231">
        <v>100</v>
      </c>
      <c r="AH31" s="231">
        <v>2.9</v>
      </c>
      <c r="AI31" s="231">
        <v>2.7</v>
      </c>
      <c r="AJ31" s="231">
        <v>93.5</v>
      </c>
      <c r="AK31" s="231">
        <v>0.8</v>
      </c>
    </row>
    <row r="32" spans="2:37">
      <c r="B32" s="305" t="s">
        <v>459</v>
      </c>
      <c r="C32" s="308">
        <v>100</v>
      </c>
      <c r="D32" s="308">
        <v>2.5</v>
      </c>
      <c r="E32" s="308">
        <v>3.4</v>
      </c>
      <c r="F32" s="308">
        <v>93.2</v>
      </c>
      <c r="G32" s="308">
        <v>0.9</v>
      </c>
      <c r="H32" s="308">
        <v>100</v>
      </c>
      <c r="I32" s="231">
        <v>1.4</v>
      </c>
      <c r="J32" s="231">
        <v>9.5</v>
      </c>
      <c r="K32" s="231">
        <v>87.9</v>
      </c>
      <c r="L32" s="231">
        <v>1.2</v>
      </c>
      <c r="M32" s="231">
        <v>100</v>
      </c>
      <c r="N32" s="231">
        <v>6.6</v>
      </c>
      <c r="O32" s="231">
        <v>5.4</v>
      </c>
      <c r="P32" s="231">
        <v>86.1</v>
      </c>
      <c r="Q32" s="231">
        <v>1.9</v>
      </c>
      <c r="R32" s="231">
        <v>100</v>
      </c>
      <c r="S32" s="231">
        <v>3.8</v>
      </c>
      <c r="T32" s="231">
        <v>4.4000000000000004</v>
      </c>
      <c r="U32" s="231">
        <v>90.3</v>
      </c>
      <c r="V32" s="231">
        <v>1.5</v>
      </c>
      <c r="W32" s="231">
        <v>100</v>
      </c>
      <c r="X32" s="231">
        <v>2.9</v>
      </c>
      <c r="Y32" s="231">
        <v>2.6</v>
      </c>
      <c r="Z32" s="231">
        <v>93.8</v>
      </c>
      <c r="AA32" s="231">
        <v>0.7</v>
      </c>
      <c r="AB32" s="231">
        <v>100</v>
      </c>
      <c r="AC32" s="231">
        <v>2.4</v>
      </c>
      <c r="AD32" s="231">
        <v>2.8</v>
      </c>
      <c r="AE32" s="231">
        <v>94.2</v>
      </c>
      <c r="AF32" s="231">
        <v>0.6</v>
      </c>
      <c r="AG32" s="231">
        <v>100</v>
      </c>
      <c r="AH32" s="231">
        <v>1.2</v>
      </c>
      <c r="AI32" s="231">
        <v>1.9</v>
      </c>
      <c r="AJ32" s="231">
        <v>95.4</v>
      </c>
      <c r="AK32" s="231">
        <v>1.5</v>
      </c>
    </row>
    <row r="33" spans="2:37">
      <c r="B33" s="305" t="s">
        <v>460</v>
      </c>
      <c r="C33" s="308">
        <v>100</v>
      </c>
      <c r="D33" s="308">
        <v>2.6</v>
      </c>
      <c r="E33" s="308">
        <v>8.3000000000000007</v>
      </c>
      <c r="F33" s="308">
        <v>88.2</v>
      </c>
      <c r="G33" s="308">
        <v>0.9</v>
      </c>
      <c r="H33" s="308">
        <v>100</v>
      </c>
      <c r="I33" s="231">
        <v>1.1000000000000001</v>
      </c>
      <c r="J33" s="231">
        <v>13.7</v>
      </c>
      <c r="K33" s="231">
        <v>83.5</v>
      </c>
      <c r="L33" s="231">
        <v>1.6</v>
      </c>
      <c r="M33" s="231">
        <v>100</v>
      </c>
      <c r="N33" s="231">
        <v>2.8</v>
      </c>
      <c r="O33" s="231">
        <v>4.8</v>
      </c>
      <c r="P33" s="231">
        <v>92.4</v>
      </c>
      <c r="Q33" s="310" t="s">
        <v>387</v>
      </c>
      <c r="R33" s="231">
        <v>100</v>
      </c>
      <c r="S33" s="231">
        <v>2.4</v>
      </c>
      <c r="T33" s="231">
        <v>4.3</v>
      </c>
      <c r="U33" s="231">
        <v>91.5</v>
      </c>
      <c r="V33" s="231">
        <v>1.7</v>
      </c>
      <c r="W33" s="231">
        <v>100</v>
      </c>
      <c r="X33" s="231">
        <v>4.7</v>
      </c>
      <c r="Y33" s="231">
        <v>7</v>
      </c>
      <c r="Z33" s="231">
        <v>87.7</v>
      </c>
      <c r="AA33" s="231">
        <v>0.7</v>
      </c>
      <c r="AB33" s="231">
        <v>100</v>
      </c>
      <c r="AC33" s="231">
        <v>2.2999999999999998</v>
      </c>
      <c r="AD33" s="231">
        <v>4.7</v>
      </c>
      <c r="AE33" s="231">
        <v>93</v>
      </c>
      <c r="AF33" s="310" t="s">
        <v>387</v>
      </c>
      <c r="AG33" s="231">
        <v>100</v>
      </c>
      <c r="AH33" s="231">
        <v>4.2</v>
      </c>
      <c r="AI33" s="231">
        <v>1.4</v>
      </c>
      <c r="AJ33" s="231">
        <v>94.5</v>
      </c>
      <c r="AK33" s="310" t="s">
        <v>387</v>
      </c>
    </row>
    <row r="34" spans="2:37" ht="13">
      <c r="B34" s="311" t="s">
        <v>461</v>
      </c>
      <c r="C34" s="245"/>
      <c r="D34" s="245"/>
      <c r="E34" s="245"/>
      <c r="F34" s="245"/>
      <c r="G34" s="245"/>
      <c r="H34" s="245"/>
      <c r="I34" s="246"/>
      <c r="J34" s="246"/>
      <c r="K34" s="246"/>
      <c r="L34" s="246"/>
      <c r="M34" s="246"/>
      <c r="N34" s="246"/>
      <c r="O34" s="246"/>
      <c r="P34" s="246"/>
      <c r="Q34" s="246"/>
      <c r="R34" s="246"/>
      <c r="S34" s="246"/>
      <c r="T34" s="246"/>
      <c r="U34" s="246"/>
      <c r="V34" s="246"/>
      <c r="W34" s="246"/>
      <c r="X34" s="246"/>
      <c r="Y34" s="246"/>
      <c r="Z34" s="246"/>
      <c r="AA34" s="246"/>
      <c r="AB34" s="246"/>
      <c r="AC34" s="246"/>
      <c r="AD34" s="246"/>
      <c r="AE34" s="246"/>
      <c r="AF34" s="246"/>
      <c r="AG34" s="246"/>
      <c r="AH34" s="246"/>
      <c r="AI34" s="246"/>
      <c r="AJ34" s="246"/>
      <c r="AK34" s="246"/>
    </row>
    <row r="35" spans="2:37">
      <c r="B35" s="305" t="s">
        <v>441</v>
      </c>
      <c r="C35" s="308">
        <v>100</v>
      </c>
      <c r="D35" s="308">
        <v>4.5</v>
      </c>
      <c r="E35" s="308">
        <v>9.5</v>
      </c>
      <c r="F35" s="308">
        <v>84.9</v>
      </c>
      <c r="G35" s="308">
        <v>1</v>
      </c>
      <c r="H35" s="308">
        <v>100</v>
      </c>
      <c r="I35" s="231">
        <v>3.3</v>
      </c>
      <c r="J35" s="231">
        <v>14.1</v>
      </c>
      <c r="K35" s="231">
        <v>80.599999999999994</v>
      </c>
      <c r="L35" s="231">
        <v>2</v>
      </c>
      <c r="M35" s="231">
        <v>100</v>
      </c>
      <c r="N35" s="231">
        <v>4</v>
      </c>
      <c r="O35" s="231">
        <v>4.9000000000000004</v>
      </c>
      <c r="P35" s="231">
        <v>90.2</v>
      </c>
      <c r="Q35" s="231">
        <v>1</v>
      </c>
      <c r="R35" s="231">
        <v>100</v>
      </c>
      <c r="S35" s="231">
        <v>3.7</v>
      </c>
      <c r="T35" s="231">
        <v>4.3</v>
      </c>
      <c r="U35" s="231">
        <v>91</v>
      </c>
      <c r="V35" s="231">
        <v>1</v>
      </c>
      <c r="W35" s="231">
        <v>100</v>
      </c>
      <c r="X35" s="231">
        <v>3.5</v>
      </c>
      <c r="Y35" s="231">
        <v>4.4000000000000004</v>
      </c>
      <c r="Z35" s="231">
        <v>91.2</v>
      </c>
      <c r="AA35" s="231">
        <v>1</v>
      </c>
      <c r="AB35" s="231">
        <v>100</v>
      </c>
      <c r="AC35" s="231">
        <v>3.2</v>
      </c>
      <c r="AD35" s="231">
        <v>3.6</v>
      </c>
      <c r="AE35" s="231">
        <v>92.5</v>
      </c>
      <c r="AF35" s="231">
        <v>0.7</v>
      </c>
      <c r="AG35" s="231">
        <v>100</v>
      </c>
      <c r="AH35" s="231">
        <v>3.3</v>
      </c>
      <c r="AI35" s="231">
        <v>3.6</v>
      </c>
      <c r="AJ35" s="231">
        <v>92.2</v>
      </c>
      <c r="AK35" s="231">
        <v>0.9</v>
      </c>
    </row>
    <row r="36" spans="2:37">
      <c r="B36" s="305" t="s">
        <v>442</v>
      </c>
      <c r="C36" s="308">
        <v>100</v>
      </c>
      <c r="D36" s="308">
        <v>4.2</v>
      </c>
      <c r="E36" s="308">
        <v>6.4</v>
      </c>
      <c r="F36" s="308">
        <v>88.6</v>
      </c>
      <c r="G36" s="308">
        <v>0.8</v>
      </c>
      <c r="H36" s="308">
        <v>100</v>
      </c>
      <c r="I36" s="231">
        <v>3.2</v>
      </c>
      <c r="J36" s="231">
        <v>11.1</v>
      </c>
      <c r="K36" s="231">
        <v>83.4</v>
      </c>
      <c r="L36" s="231">
        <v>2.2999999999999998</v>
      </c>
      <c r="M36" s="231">
        <v>100</v>
      </c>
      <c r="N36" s="231">
        <v>3.6</v>
      </c>
      <c r="O36" s="231">
        <v>5.5</v>
      </c>
      <c r="P36" s="231">
        <v>89.8</v>
      </c>
      <c r="Q36" s="231">
        <v>1</v>
      </c>
      <c r="R36" s="231">
        <v>100</v>
      </c>
      <c r="S36" s="231">
        <v>3.4</v>
      </c>
      <c r="T36" s="231">
        <v>3.9</v>
      </c>
      <c r="U36" s="231">
        <v>92</v>
      </c>
      <c r="V36" s="231">
        <v>0.7</v>
      </c>
      <c r="W36" s="231">
        <v>100</v>
      </c>
      <c r="X36" s="231">
        <v>3.9</v>
      </c>
      <c r="Y36" s="231">
        <v>4.5999999999999996</v>
      </c>
      <c r="Z36" s="231">
        <v>90.5</v>
      </c>
      <c r="AA36" s="231">
        <v>1</v>
      </c>
      <c r="AB36" s="231">
        <v>100</v>
      </c>
      <c r="AC36" s="231">
        <v>3.5</v>
      </c>
      <c r="AD36" s="231">
        <v>3.4</v>
      </c>
      <c r="AE36" s="231">
        <v>92.8</v>
      </c>
      <c r="AF36" s="231">
        <v>0.3</v>
      </c>
      <c r="AG36" s="231">
        <v>100</v>
      </c>
      <c r="AH36" s="231">
        <v>2.7</v>
      </c>
      <c r="AI36" s="231">
        <v>3.9</v>
      </c>
      <c r="AJ36" s="231">
        <v>92.8</v>
      </c>
      <c r="AK36" s="231">
        <v>0.6</v>
      </c>
    </row>
    <row r="37" spans="2:37">
      <c r="B37" s="305" t="s">
        <v>443</v>
      </c>
      <c r="C37" s="308">
        <v>100</v>
      </c>
      <c r="D37" s="308">
        <v>4</v>
      </c>
      <c r="E37" s="308">
        <v>4.7</v>
      </c>
      <c r="F37" s="308">
        <v>90.2</v>
      </c>
      <c r="G37" s="308">
        <v>1.1000000000000001</v>
      </c>
      <c r="H37" s="308">
        <v>100</v>
      </c>
      <c r="I37" s="231">
        <v>4.0999999999999996</v>
      </c>
      <c r="J37" s="231">
        <v>9.9</v>
      </c>
      <c r="K37" s="231">
        <v>85.1</v>
      </c>
      <c r="L37" s="231">
        <v>0.8</v>
      </c>
      <c r="M37" s="231">
        <v>100</v>
      </c>
      <c r="N37" s="231">
        <v>5.3</v>
      </c>
      <c r="O37" s="231">
        <v>5.2</v>
      </c>
      <c r="P37" s="231">
        <v>89.2</v>
      </c>
      <c r="Q37" s="231">
        <v>0.4</v>
      </c>
      <c r="R37" s="231">
        <v>100</v>
      </c>
      <c r="S37" s="231">
        <v>4</v>
      </c>
      <c r="T37" s="231">
        <v>4.9000000000000004</v>
      </c>
      <c r="U37" s="231">
        <v>90.4</v>
      </c>
      <c r="V37" s="231">
        <v>0.8</v>
      </c>
      <c r="W37" s="231">
        <v>100</v>
      </c>
      <c r="X37" s="231">
        <v>3</v>
      </c>
      <c r="Y37" s="231">
        <v>4.3</v>
      </c>
      <c r="Z37" s="231">
        <v>90.7</v>
      </c>
      <c r="AA37" s="231">
        <v>1.9</v>
      </c>
      <c r="AB37" s="231">
        <v>100</v>
      </c>
      <c r="AC37" s="231">
        <v>5</v>
      </c>
      <c r="AD37" s="231">
        <v>3.7</v>
      </c>
      <c r="AE37" s="231">
        <v>90.7</v>
      </c>
      <c r="AF37" s="231">
        <v>0.7</v>
      </c>
      <c r="AG37" s="231">
        <v>100</v>
      </c>
      <c r="AH37" s="231">
        <v>3.4</v>
      </c>
      <c r="AI37" s="231">
        <v>4.3</v>
      </c>
      <c r="AJ37" s="231">
        <v>91.3</v>
      </c>
      <c r="AK37" s="231">
        <v>1</v>
      </c>
    </row>
    <row r="38" spans="2:37">
      <c r="B38" s="305" t="s">
        <v>444</v>
      </c>
      <c r="C38" s="308">
        <v>100</v>
      </c>
      <c r="D38" s="308">
        <v>4.9000000000000004</v>
      </c>
      <c r="E38" s="308">
        <v>11.6</v>
      </c>
      <c r="F38" s="308">
        <v>82.8</v>
      </c>
      <c r="G38" s="308">
        <v>0.8</v>
      </c>
      <c r="H38" s="308">
        <v>100</v>
      </c>
      <c r="I38" s="231">
        <v>3.6</v>
      </c>
      <c r="J38" s="231">
        <v>15.9</v>
      </c>
      <c r="K38" s="231">
        <v>80.2</v>
      </c>
      <c r="L38" s="231">
        <v>0.3</v>
      </c>
      <c r="M38" s="231">
        <v>100</v>
      </c>
      <c r="N38" s="231">
        <v>4.5999999999999996</v>
      </c>
      <c r="O38" s="231">
        <v>6.2</v>
      </c>
      <c r="P38" s="231">
        <v>88</v>
      </c>
      <c r="Q38" s="231">
        <v>1.3</v>
      </c>
      <c r="R38" s="231">
        <v>100</v>
      </c>
      <c r="S38" s="231">
        <v>2.7</v>
      </c>
      <c r="T38" s="231">
        <v>3.8</v>
      </c>
      <c r="U38" s="231">
        <v>93.1</v>
      </c>
      <c r="V38" s="231">
        <v>0.4</v>
      </c>
      <c r="W38" s="231">
        <v>100</v>
      </c>
      <c r="X38" s="231">
        <v>3.6</v>
      </c>
      <c r="Y38" s="231">
        <v>4.5999999999999996</v>
      </c>
      <c r="Z38" s="231">
        <v>90.7</v>
      </c>
      <c r="AA38" s="231">
        <v>1.1000000000000001</v>
      </c>
      <c r="AB38" s="231">
        <v>100</v>
      </c>
      <c r="AC38" s="231">
        <v>3.1</v>
      </c>
      <c r="AD38" s="231">
        <v>3.4</v>
      </c>
      <c r="AE38" s="231">
        <v>93.1</v>
      </c>
      <c r="AF38" s="231">
        <v>0.4</v>
      </c>
      <c r="AG38" s="231">
        <v>100</v>
      </c>
      <c r="AH38" s="231">
        <v>2.1</v>
      </c>
      <c r="AI38" s="231">
        <v>6.7</v>
      </c>
      <c r="AJ38" s="231">
        <v>90.2</v>
      </c>
      <c r="AK38" s="231">
        <v>1</v>
      </c>
    </row>
    <row r="39" spans="2:37">
      <c r="B39" s="305" t="s">
        <v>445</v>
      </c>
      <c r="C39" s="308">
        <v>100</v>
      </c>
      <c r="D39" s="308">
        <v>4.9000000000000004</v>
      </c>
      <c r="E39" s="308">
        <v>7.8</v>
      </c>
      <c r="F39" s="308">
        <v>86.2</v>
      </c>
      <c r="G39" s="308">
        <v>1.1000000000000001</v>
      </c>
      <c r="H39" s="308">
        <v>100</v>
      </c>
      <c r="I39" s="231">
        <v>4.4000000000000004</v>
      </c>
      <c r="J39" s="231">
        <v>12.8</v>
      </c>
      <c r="K39" s="231">
        <v>80.7</v>
      </c>
      <c r="L39" s="231">
        <v>2.1</v>
      </c>
      <c r="M39" s="231">
        <v>100</v>
      </c>
      <c r="N39" s="231">
        <v>5.9</v>
      </c>
      <c r="O39" s="231">
        <v>6.3</v>
      </c>
      <c r="P39" s="231">
        <v>86.8</v>
      </c>
      <c r="Q39" s="231">
        <v>1</v>
      </c>
      <c r="R39" s="231">
        <v>100</v>
      </c>
      <c r="S39" s="231">
        <v>3.6</v>
      </c>
      <c r="T39" s="231">
        <v>3</v>
      </c>
      <c r="U39" s="231">
        <v>92.1</v>
      </c>
      <c r="V39" s="231">
        <v>1.3</v>
      </c>
      <c r="W39" s="231">
        <v>100</v>
      </c>
      <c r="X39" s="231">
        <v>2.9</v>
      </c>
      <c r="Y39" s="231">
        <v>2.2999999999999998</v>
      </c>
      <c r="Z39" s="231">
        <v>94.6</v>
      </c>
      <c r="AA39" s="231">
        <v>0.1</v>
      </c>
      <c r="AB39" s="231">
        <v>100</v>
      </c>
      <c r="AC39" s="231">
        <v>1.7</v>
      </c>
      <c r="AD39" s="231">
        <v>1.9</v>
      </c>
      <c r="AE39" s="231">
        <v>95.7</v>
      </c>
      <c r="AF39" s="231">
        <v>0.7</v>
      </c>
      <c r="AG39" s="231">
        <v>100</v>
      </c>
      <c r="AH39" s="231">
        <v>1.7</v>
      </c>
      <c r="AI39" s="231">
        <v>0.9</v>
      </c>
      <c r="AJ39" s="231">
        <v>97.2</v>
      </c>
      <c r="AK39" s="231">
        <v>0.2</v>
      </c>
    </row>
    <row r="40" spans="2:37">
      <c r="B40" s="305" t="s">
        <v>446</v>
      </c>
      <c r="C40" s="308">
        <v>100</v>
      </c>
      <c r="D40" s="308">
        <v>3.8</v>
      </c>
      <c r="E40" s="308">
        <v>5.7</v>
      </c>
      <c r="F40" s="308">
        <v>89.6</v>
      </c>
      <c r="G40" s="308">
        <v>0.9</v>
      </c>
      <c r="H40" s="308">
        <v>100</v>
      </c>
      <c r="I40" s="231">
        <v>2.5</v>
      </c>
      <c r="J40" s="231">
        <v>8.8000000000000007</v>
      </c>
      <c r="K40" s="231">
        <v>85.1</v>
      </c>
      <c r="L40" s="231">
        <v>3.6</v>
      </c>
      <c r="M40" s="231">
        <v>100</v>
      </c>
      <c r="N40" s="231">
        <v>2.2000000000000002</v>
      </c>
      <c r="O40" s="231">
        <v>4</v>
      </c>
      <c r="P40" s="231">
        <v>92.3</v>
      </c>
      <c r="Q40" s="231">
        <v>1.5</v>
      </c>
      <c r="R40" s="231">
        <v>100</v>
      </c>
      <c r="S40" s="231">
        <v>2.5</v>
      </c>
      <c r="T40" s="231">
        <v>2.8</v>
      </c>
      <c r="U40" s="231">
        <v>93.9</v>
      </c>
      <c r="V40" s="231">
        <v>0.8</v>
      </c>
      <c r="W40" s="231">
        <v>100</v>
      </c>
      <c r="X40" s="231">
        <v>2.6</v>
      </c>
      <c r="Y40" s="231">
        <v>3.2</v>
      </c>
      <c r="Z40" s="231">
        <v>93.8</v>
      </c>
      <c r="AA40" s="231">
        <v>0.4</v>
      </c>
      <c r="AB40" s="231">
        <v>100</v>
      </c>
      <c r="AC40" s="231">
        <v>2.4</v>
      </c>
      <c r="AD40" s="231">
        <v>2.2000000000000002</v>
      </c>
      <c r="AE40" s="231">
        <v>94.7</v>
      </c>
      <c r="AF40" s="231">
        <v>0.7</v>
      </c>
      <c r="AG40" s="231">
        <v>100</v>
      </c>
      <c r="AH40" s="231">
        <v>2.9</v>
      </c>
      <c r="AI40" s="231">
        <v>4.7</v>
      </c>
      <c r="AJ40" s="231">
        <v>91.2</v>
      </c>
      <c r="AK40" s="231">
        <v>1.2</v>
      </c>
    </row>
    <row r="41" spans="2:37">
      <c r="B41" s="305" t="s">
        <v>447</v>
      </c>
      <c r="C41" s="308">
        <v>100</v>
      </c>
      <c r="D41" s="308">
        <v>5.9</v>
      </c>
      <c r="E41" s="308">
        <v>5.8</v>
      </c>
      <c r="F41" s="308">
        <v>87.7</v>
      </c>
      <c r="G41" s="308">
        <v>0.6</v>
      </c>
      <c r="H41" s="308">
        <v>100</v>
      </c>
      <c r="I41" s="231">
        <v>3</v>
      </c>
      <c r="J41" s="231">
        <v>11.4</v>
      </c>
      <c r="K41" s="231">
        <v>84.8</v>
      </c>
      <c r="L41" s="231">
        <v>0.8</v>
      </c>
      <c r="M41" s="231">
        <v>100</v>
      </c>
      <c r="N41" s="231">
        <v>2.7</v>
      </c>
      <c r="O41" s="231">
        <v>4.4000000000000004</v>
      </c>
      <c r="P41" s="231">
        <v>91.7</v>
      </c>
      <c r="Q41" s="231">
        <v>1.2</v>
      </c>
      <c r="R41" s="231">
        <v>100</v>
      </c>
      <c r="S41" s="231">
        <v>1.5</v>
      </c>
      <c r="T41" s="231">
        <v>5.2</v>
      </c>
      <c r="U41" s="231">
        <v>92.4</v>
      </c>
      <c r="V41" s="231">
        <v>0.9</v>
      </c>
      <c r="W41" s="231">
        <v>100</v>
      </c>
      <c r="X41" s="231">
        <v>3.7</v>
      </c>
      <c r="Y41" s="231">
        <v>4.7</v>
      </c>
      <c r="Z41" s="231">
        <v>91</v>
      </c>
      <c r="AA41" s="231">
        <v>0.5</v>
      </c>
      <c r="AB41" s="231">
        <v>100</v>
      </c>
      <c r="AC41" s="231">
        <v>3.7</v>
      </c>
      <c r="AD41" s="231">
        <v>3.2</v>
      </c>
      <c r="AE41" s="231">
        <v>92.8</v>
      </c>
      <c r="AF41" s="231">
        <v>0.2</v>
      </c>
      <c r="AG41" s="231">
        <v>100</v>
      </c>
      <c r="AH41" s="231">
        <v>2.4</v>
      </c>
      <c r="AI41" s="231">
        <v>4.5999999999999996</v>
      </c>
      <c r="AJ41" s="231">
        <v>92.4</v>
      </c>
      <c r="AK41" s="231">
        <v>0.6</v>
      </c>
    </row>
    <row r="42" spans="2:37">
      <c r="B42" s="305" t="s">
        <v>448</v>
      </c>
      <c r="C42" s="308">
        <v>100</v>
      </c>
      <c r="D42" s="308">
        <v>4.5</v>
      </c>
      <c r="E42" s="308">
        <v>6.1</v>
      </c>
      <c r="F42" s="308">
        <v>88.6</v>
      </c>
      <c r="G42" s="308">
        <v>0.8</v>
      </c>
      <c r="H42" s="308">
        <v>100</v>
      </c>
      <c r="I42" s="231">
        <v>3.3</v>
      </c>
      <c r="J42" s="231">
        <v>11.1</v>
      </c>
      <c r="K42" s="231">
        <v>84.5</v>
      </c>
      <c r="L42" s="231">
        <v>1.2</v>
      </c>
      <c r="M42" s="231">
        <v>100</v>
      </c>
      <c r="N42" s="231">
        <v>4.5999999999999996</v>
      </c>
      <c r="O42" s="231">
        <v>4.7</v>
      </c>
      <c r="P42" s="231">
        <v>89.8</v>
      </c>
      <c r="Q42" s="231">
        <v>0.8</v>
      </c>
      <c r="R42" s="231">
        <v>100</v>
      </c>
      <c r="S42" s="231">
        <v>3.8</v>
      </c>
      <c r="T42" s="231">
        <v>3.6</v>
      </c>
      <c r="U42" s="231">
        <v>91.6</v>
      </c>
      <c r="V42" s="231">
        <v>1</v>
      </c>
      <c r="W42" s="231">
        <v>100</v>
      </c>
      <c r="X42" s="231">
        <v>4.5</v>
      </c>
      <c r="Y42" s="231">
        <v>4.0999999999999996</v>
      </c>
      <c r="Z42" s="231">
        <v>91</v>
      </c>
      <c r="AA42" s="231">
        <v>0.5</v>
      </c>
      <c r="AB42" s="231">
        <v>100</v>
      </c>
      <c r="AC42" s="231">
        <v>3</v>
      </c>
      <c r="AD42" s="231">
        <v>4</v>
      </c>
      <c r="AE42" s="231">
        <v>92.2</v>
      </c>
      <c r="AF42" s="231">
        <v>0.8</v>
      </c>
      <c r="AG42" s="231">
        <v>100</v>
      </c>
      <c r="AH42" s="231">
        <v>4</v>
      </c>
      <c r="AI42" s="231">
        <v>3.9</v>
      </c>
      <c r="AJ42" s="231">
        <v>91.5</v>
      </c>
      <c r="AK42" s="231">
        <v>0.6</v>
      </c>
    </row>
    <row r="43" spans="2:37">
      <c r="B43" s="305" t="s">
        <v>449</v>
      </c>
      <c r="C43" s="308">
        <v>100</v>
      </c>
      <c r="D43" s="308">
        <v>2.8</v>
      </c>
      <c r="E43" s="308">
        <v>6.3</v>
      </c>
      <c r="F43" s="308">
        <v>90.3</v>
      </c>
      <c r="G43" s="308">
        <v>0.6</v>
      </c>
      <c r="H43" s="308">
        <v>100</v>
      </c>
      <c r="I43" s="231">
        <v>3.5</v>
      </c>
      <c r="J43" s="231">
        <v>9.5</v>
      </c>
      <c r="K43" s="231">
        <v>85.9</v>
      </c>
      <c r="L43" s="231">
        <v>1.1000000000000001</v>
      </c>
      <c r="M43" s="231">
        <v>100</v>
      </c>
      <c r="N43" s="231">
        <v>3.2</v>
      </c>
      <c r="O43" s="231">
        <v>4.5</v>
      </c>
      <c r="P43" s="231">
        <v>91.6</v>
      </c>
      <c r="Q43" s="231">
        <v>0.7</v>
      </c>
      <c r="R43" s="231">
        <v>100</v>
      </c>
      <c r="S43" s="231">
        <v>3.2</v>
      </c>
      <c r="T43" s="231">
        <v>3.7</v>
      </c>
      <c r="U43" s="231">
        <v>92.2</v>
      </c>
      <c r="V43" s="231">
        <v>0.8</v>
      </c>
      <c r="W43" s="231">
        <v>100</v>
      </c>
      <c r="X43" s="231">
        <v>3.1</v>
      </c>
      <c r="Y43" s="231">
        <v>4.4000000000000004</v>
      </c>
      <c r="Z43" s="231">
        <v>92</v>
      </c>
      <c r="AA43" s="231">
        <v>0.6</v>
      </c>
      <c r="AB43" s="231">
        <v>100</v>
      </c>
      <c r="AC43" s="231">
        <v>2.2000000000000002</v>
      </c>
      <c r="AD43" s="231">
        <v>3.7</v>
      </c>
      <c r="AE43" s="231">
        <v>93.1</v>
      </c>
      <c r="AF43" s="231">
        <v>1</v>
      </c>
      <c r="AG43" s="231">
        <v>100</v>
      </c>
      <c r="AH43" s="231">
        <v>2.7</v>
      </c>
      <c r="AI43" s="231">
        <v>4.0999999999999996</v>
      </c>
      <c r="AJ43" s="231">
        <v>92.4</v>
      </c>
      <c r="AK43" s="231">
        <v>0.9</v>
      </c>
    </row>
    <row r="44" spans="2:37">
      <c r="B44" s="305" t="s">
        <v>450</v>
      </c>
      <c r="C44" s="308">
        <v>100</v>
      </c>
      <c r="D44" s="308">
        <v>5.5</v>
      </c>
      <c r="E44" s="308">
        <v>11.7</v>
      </c>
      <c r="F44" s="308">
        <v>81.3</v>
      </c>
      <c r="G44" s="308">
        <v>1.5</v>
      </c>
      <c r="H44" s="308">
        <v>100</v>
      </c>
      <c r="I44" s="231">
        <v>3.1</v>
      </c>
      <c r="J44" s="231">
        <v>16.5</v>
      </c>
      <c r="K44" s="231">
        <v>77.7</v>
      </c>
      <c r="L44" s="231">
        <v>2.7</v>
      </c>
      <c r="M44" s="231">
        <v>100</v>
      </c>
      <c r="N44" s="231">
        <v>4.4000000000000004</v>
      </c>
      <c r="O44" s="231">
        <v>4.3</v>
      </c>
      <c r="P44" s="231">
        <v>90.1</v>
      </c>
      <c r="Q44" s="231">
        <v>1.1000000000000001</v>
      </c>
      <c r="R44" s="231">
        <v>100</v>
      </c>
      <c r="S44" s="231">
        <v>4.4000000000000004</v>
      </c>
      <c r="T44" s="231">
        <v>4.4000000000000004</v>
      </c>
      <c r="U44" s="231">
        <v>90.2</v>
      </c>
      <c r="V44" s="231">
        <v>1</v>
      </c>
      <c r="W44" s="231">
        <v>100</v>
      </c>
      <c r="X44" s="231">
        <v>2.1</v>
      </c>
      <c r="Y44" s="231">
        <v>2.7</v>
      </c>
      <c r="Z44" s="231">
        <v>94.7</v>
      </c>
      <c r="AA44" s="231">
        <v>0.6</v>
      </c>
      <c r="AB44" s="231">
        <v>100</v>
      </c>
      <c r="AC44" s="231">
        <v>3.4</v>
      </c>
      <c r="AD44" s="231">
        <v>2.7</v>
      </c>
      <c r="AE44" s="231">
        <v>93.7</v>
      </c>
      <c r="AF44" s="231">
        <v>0.2</v>
      </c>
      <c r="AG44" s="231">
        <v>100</v>
      </c>
      <c r="AH44" s="231">
        <v>2</v>
      </c>
      <c r="AI44" s="231">
        <v>1.8</v>
      </c>
      <c r="AJ44" s="231">
        <v>96</v>
      </c>
      <c r="AK44" s="231">
        <v>0.1</v>
      </c>
    </row>
    <row r="45" spans="2:37">
      <c r="B45" s="305" t="s">
        <v>451</v>
      </c>
      <c r="C45" s="308">
        <v>100</v>
      </c>
      <c r="D45" s="308">
        <v>4.8</v>
      </c>
      <c r="E45" s="308">
        <v>7</v>
      </c>
      <c r="F45" s="308">
        <v>87.2</v>
      </c>
      <c r="G45" s="308">
        <v>1.1000000000000001</v>
      </c>
      <c r="H45" s="308">
        <v>100</v>
      </c>
      <c r="I45" s="231">
        <v>3.8</v>
      </c>
      <c r="J45" s="231">
        <v>13</v>
      </c>
      <c r="K45" s="231">
        <v>81.099999999999994</v>
      </c>
      <c r="L45" s="231">
        <v>2.1</v>
      </c>
      <c r="M45" s="231">
        <v>100</v>
      </c>
      <c r="N45" s="231">
        <v>4.5</v>
      </c>
      <c r="O45" s="231">
        <v>4.3</v>
      </c>
      <c r="P45" s="231">
        <v>90.4</v>
      </c>
      <c r="Q45" s="231">
        <v>0.8</v>
      </c>
      <c r="R45" s="231">
        <v>100</v>
      </c>
      <c r="S45" s="231">
        <v>3.7</v>
      </c>
      <c r="T45" s="231">
        <v>5.2</v>
      </c>
      <c r="U45" s="231">
        <v>90.4</v>
      </c>
      <c r="V45" s="231">
        <v>0.6</v>
      </c>
      <c r="W45" s="231">
        <v>100</v>
      </c>
      <c r="X45" s="231">
        <v>4.0999999999999996</v>
      </c>
      <c r="Y45" s="231">
        <v>5.4</v>
      </c>
      <c r="Z45" s="231">
        <v>90</v>
      </c>
      <c r="AA45" s="231">
        <v>0.5</v>
      </c>
      <c r="AB45" s="231">
        <v>100</v>
      </c>
      <c r="AC45" s="231">
        <v>4.2</v>
      </c>
      <c r="AD45" s="231">
        <v>4.7</v>
      </c>
      <c r="AE45" s="231">
        <v>90.3</v>
      </c>
      <c r="AF45" s="231">
        <v>0.9</v>
      </c>
      <c r="AG45" s="231">
        <v>100</v>
      </c>
      <c r="AH45" s="231">
        <v>4.5</v>
      </c>
      <c r="AI45" s="231">
        <v>4.3</v>
      </c>
      <c r="AJ45" s="231">
        <v>90.8</v>
      </c>
      <c r="AK45" s="231">
        <v>0.4</v>
      </c>
    </row>
    <row r="46" spans="2:37">
      <c r="B46" s="305" t="s">
        <v>452</v>
      </c>
      <c r="C46" s="308">
        <v>100</v>
      </c>
      <c r="D46" s="308">
        <v>3.9</v>
      </c>
      <c r="E46" s="308">
        <v>6.2</v>
      </c>
      <c r="F46" s="308">
        <v>89</v>
      </c>
      <c r="G46" s="308">
        <v>0.8</v>
      </c>
      <c r="H46" s="308">
        <v>100</v>
      </c>
      <c r="I46" s="231">
        <v>3.4</v>
      </c>
      <c r="J46" s="231">
        <v>9.6</v>
      </c>
      <c r="K46" s="231">
        <v>84.7</v>
      </c>
      <c r="L46" s="231">
        <v>2.2999999999999998</v>
      </c>
      <c r="M46" s="231">
        <v>100</v>
      </c>
      <c r="N46" s="231">
        <v>2.6</v>
      </c>
      <c r="O46" s="231">
        <v>4.8</v>
      </c>
      <c r="P46" s="231">
        <v>92.2</v>
      </c>
      <c r="Q46" s="231">
        <v>0.4</v>
      </c>
      <c r="R46" s="231">
        <v>100</v>
      </c>
      <c r="S46" s="231">
        <v>4.2</v>
      </c>
      <c r="T46" s="231">
        <v>5.4</v>
      </c>
      <c r="U46" s="231">
        <v>89.8</v>
      </c>
      <c r="V46" s="231">
        <v>0.6</v>
      </c>
      <c r="W46" s="231">
        <v>100</v>
      </c>
      <c r="X46" s="231">
        <v>2.2999999999999998</v>
      </c>
      <c r="Y46" s="231">
        <v>4.7</v>
      </c>
      <c r="Z46" s="231">
        <v>91.9</v>
      </c>
      <c r="AA46" s="231">
        <v>1.1000000000000001</v>
      </c>
      <c r="AB46" s="231">
        <v>100</v>
      </c>
      <c r="AC46" s="231">
        <v>3.9</v>
      </c>
      <c r="AD46" s="231">
        <v>4.8</v>
      </c>
      <c r="AE46" s="231">
        <v>89.5</v>
      </c>
      <c r="AF46" s="231">
        <v>1.8</v>
      </c>
      <c r="AG46" s="231">
        <v>100</v>
      </c>
      <c r="AH46" s="231">
        <v>2.5</v>
      </c>
      <c r="AI46" s="231">
        <v>3.4</v>
      </c>
      <c r="AJ46" s="231">
        <v>93.7</v>
      </c>
      <c r="AK46" s="231">
        <v>0.4</v>
      </c>
    </row>
    <row r="47" spans="2:37">
      <c r="B47" s="305" t="s">
        <v>453</v>
      </c>
      <c r="C47" s="308">
        <v>100</v>
      </c>
      <c r="D47" s="308">
        <v>4.8</v>
      </c>
      <c r="E47" s="308">
        <v>7.5</v>
      </c>
      <c r="F47" s="308">
        <v>87.1</v>
      </c>
      <c r="G47" s="308">
        <v>0.6</v>
      </c>
      <c r="H47" s="308">
        <v>100</v>
      </c>
      <c r="I47" s="231">
        <v>3.8</v>
      </c>
      <c r="J47" s="231">
        <v>12</v>
      </c>
      <c r="K47" s="231">
        <v>82.8</v>
      </c>
      <c r="L47" s="231">
        <v>1.4</v>
      </c>
      <c r="M47" s="231">
        <v>100</v>
      </c>
      <c r="N47" s="231">
        <v>3.6</v>
      </c>
      <c r="O47" s="231">
        <v>5.4</v>
      </c>
      <c r="P47" s="231">
        <v>90.1</v>
      </c>
      <c r="Q47" s="231">
        <v>0.9</v>
      </c>
      <c r="R47" s="231">
        <v>100</v>
      </c>
      <c r="S47" s="231">
        <v>4.5999999999999996</v>
      </c>
      <c r="T47" s="231">
        <v>4.8</v>
      </c>
      <c r="U47" s="231">
        <v>89.6</v>
      </c>
      <c r="V47" s="231">
        <v>1</v>
      </c>
      <c r="W47" s="231">
        <v>100</v>
      </c>
      <c r="X47" s="231">
        <v>3.2</v>
      </c>
      <c r="Y47" s="231">
        <v>4.4000000000000004</v>
      </c>
      <c r="Z47" s="231">
        <v>91.2</v>
      </c>
      <c r="AA47" s="231">
        <v>1.2</v>
      </c>
      <c r="AB47" s="231">
        <v>100</v>
      </c>
      <c r="AC47" s="231">
        <v>2.9</v>
      </c>
      <c r="AD47" s="231">
        <v>3.3</v>
      </c>
      <c r="AE47" s="231">
        <v>92.5</v>
      </c>
      <c r="AF47" s="231">
        <v>1.3</v>
      </c>
      <c r="AG47" s="231">
        <v>100</v>
      </c>
      <c r="AH47" s="231">
        <v>3.1</v>
      </c>
      <c r="AI47" s="231">
        <v>2.5</v>
      </c>
      <c r="AJ47" s="231">
        <v>93.4</v>
      </c>
      <c r="AK47" s="231">
        <v>1</v>
      </c>
    </row>
    <row r="48" spans="2:37">
      <c r="B48" s="305" t="s">
        <v>454</v>
      </c>
      <c r="C48" s="309">
        <v>100</v>
      </c>
      <c r="D48" s="309">
        <v>4.9000000000000004</v>
      </c>
      <c r="E48" s="309">
        <v>20.100000000000001</v>
      </c>
      <c r="F48" s="309">
        <v>73.599999999999994</v>
      </c>
      <c r="G48" s="309">
        <v>1.4</v>
      </c>
      <c r="H48" s="309">
        <v>100</v>
      </c>
      <c r="I48" s="232">
        <v>2.8</v>
      </c>
      <c r="J48" s="232">
        <v>25.1</v>
      </c>
      <c r="K48" s="232">
        <v>70.5</v>
      </c>
      <c r="L48" s="232">
        <v>1.7</v>
      </c>
      <c r="M48" s="232">
        <v>100</v>
      </c>
      <c r="N48" s="232">
        <v>3.9</v>
      </c>
      <c r="O48" s="232">
        <v>5.2</v>
      </c>
      <c r="P48" s="232">
        <v>89.6</v>
      </c>
      <c r="Q48" s="232">
        <v>1.3</v>
      </c>
      <c r="R48" s="232">
        <v>100</v>
      </c>
      <c r="S48" s="232">
        <v>3.8</v>
      </c>
      <c r="T48" s="232">
        <v>5.0999999999999996</v>
      </c>
      <c r="U48" s="232">
        <v>89.4</v>
      </c>
      <c r="V48" s="232">
        <v>1.7</v>
      </c>
      <c r="W48" s="232">
        <v>100</v>
      </c>
      <c r="X48" s="232">
        <v>4.9000000000000004</v>
      </c>
      <c r="Y48" s="232">
        <v>6.6</v>
      </c>
      <c r="Z48" s="232">
        <v>86.9</v>
      </c>
      <c r="AA48" s="232">
        <v>1.6</v>
      </c>
      <c r="AB48" s="232">
        <v>100</v>
      </c>
      <c r="AC48" s="232">
        <v>2.2999999999999998</v>
      </c>
      <c r="AD48" s="232">
        <v>4.7</v>
      </c>
      <c r="AE48" s="232">
        <v>92.2</v>
      </c>
      <c r="AF48" s="232">
        <v>0.8</v>
      </c>
      <c r="AG48" s="232">
        <v>100</v>
      </c>
      <c r="AH48" s="232">
        <v>5.3</v>
      </c>
      <c r="AI48" s="232">
        <v>5.2</v>
      </c>
      <c r="AJ48" s="232">
        <v>87.5</v>
      </c>
      <c r="AK48" s="232">
        <v>2.1</v>
      </c>
    </row>
    <row r="49" spans="2:37">
      <c r="B49" s="305" t="s">
        <v>455</v>
      </c>
      <c r="C49" s="308">
        <v>100</v>
      </c>
      <c r="D49" s="308">
        <v>2.4</v>
      </c>
      <c r="E49" s="308">
        <v>5.2</v>
      </c>
      <c r="F49" s="308">
        <v>91.5</v>
      </c>
      <c r="G49" s="308">
        <v>0.9</v>
      </c>
      <c r="H49" s="308">
        <v>100</v>
      </c>
      <c r="I49" s="231">
        <v>2.5</v>
      </c>
      <c r="J49" s="231">
        <v>8.5</v>
      </c>
      <c r="K49" s="231">
        <v>87.4</v>
      </c>
      <c r="L49" s="231">
        <v>1.7</v>
      </c>
      <c r="M49" s="231">
        <v>100</v>
      </c>
      <c r="N49" s="231">
        <v>3.5</v>
      </c>
      <c r="O49" s="231">
        <v>3.8</v>
      </c>
      <c r="P49" s="231">
        <v>91.4</v>
      </c>
      <c r="Q49" s="231">
        <v>1.3</v>
      </c>
      <c r="R49" s="231">
        <v>100</v>
      </c>
      <c r="S49" s="231">
        <v>4.0999999999999996</v>
      </c>
      <c r="T49" s="231">
        <v>3.7</v>
      </c>
      <c r="U49" s="231">
        <v>91.3</v>
      </c>
      <c r="V49" s="231">
        <v>0.9</v>
      </c>
      <c r="W49" s="231">
        <v>100</v>
      </c>
      <c r="X49" s="231">
        <v>3.1</v>
      </c>
      <c r="Y49" s="231">
        <v>3.9</v>
      </c>
      <c r="Z49" s="231">
        <v>91.6</v>
      </c>
      <c r="AA49" s="231">
        <v>1.4</v>
      </c>
      <c r="AB49" s="231">
        <v>100</v>
      </c>
      <c r="AC49" s="231">
        <v>5.5</v>
      </c>
      <c r="AD49" s="231">
        <v>3.5</v>
      </c>
      <c r="AE49" s="231">
        <v>90</v>
      </c>
      <c r="AF49" s="231">
        <v>0.9</v>
      </c>
      <c r="AG49" s="231">
        <v>100</v>
      </c>
      <c r="AH49" s="231">
        <v>4.5</v>
      </c>
      <c r="AI49" s="231">
        <v>3.1</v>
      </c>
      <c r="AJ49" s="231">
        <v>91.1</v>
      </c>
      <c r="AK49" s="231">
        <v>1.3</v>
      </c>
    </row>
    <row r="50" spans="2:37">
      <c r="B50" s="305" t="s">
        <v>456</v>
      </c>
      <c r="C50" s="308">
        <v>100</v>
      </c>
      <c r="D50" s="308">
        <v>3.5</v>
      </c>
      <c r="E50" s="308">
        <v>6.9</v>
      </c>
      <c r="F50" s="308">
        <v>88.6</v>
      </c>
      <c r="G50" s="308">
        <v>1</v>
      </c>
      <c r="H50" s="308">
        <v>100</v>
      </c>
      <c r="I50" s="231">
        <v>2.2000000000000002</v>
      </c>
      <c r="J50" s="231">
        <v>11</v>
      </c>
      <c r="K50" s="231">
        <v>85.1</v>
      </c>
      <c r="L50" s="231">
        <v>1.6</v>
      </c>
      <c r="M50" s="231">
        <v>100</v>
      </c>
      <c r="N50" s="231">
        <v>3.6</v>
      </c>
      <c r="O50" s="231">
        <v>5.2</v>
      </c>
      <c r="P50" s="231">
        <v>90.6</v>
      </c>
      <c r="Q50" s="231">
        <v>0.6</v>
      </c>
      <c r="R50" s="231">
        <v>100</v>
      </c>
      <c r="S50" s="231">
        <v>3.9</v>
      </c>
      <c r="T50" s="231">
        <v>3.3</v>
      </c>
      <c r="U50" s="231">
        <v>91.9</v>
      </c>
      <c r="V50" s="231">
        <v>0.9</v>
      </c>
      <c r="W50" s="231">
        <v>100</v>
      </c>
      <c r="X50" s="231">
        <v>3.4</v>
      </c>
      <c r="Y50" s="231">
        <v>3</v>
      </c>
      <c r="Z50" s="231">
        <v>92.5</v>
      </c>
      <c r="AA50" s="231">
        <v>1.1000000000000001</v>
      </c>
      <c r="AB50" s="231">
        <v>100</v>
      </c>
      <c r="AC50" s="231">
        <v>2.5</v>
      </c>
      <c r="AD50" s="231">
        <v>3.3</v>
      </c>
      <c r="AE50" s="231">
        <v>93.8</v>
      </c>
      <c r="AF50" s="231">
        <v>0.4</v>
      </c>
      <c r="AG50" s="231">
        <v>100</v>
      </c>
      <c r="AH50" s="231">
        <v>2.9</v>
      </c>
      <c r="AI50" s="231">
        <v>4</v>
      </c>
      <c r="AJ50" s="231">
        <v>92.3</v>
      </c>
      <c r="AK50" s="231">
        <v>0.8</v>
      </c>
    </row>
    <row r="51" spans="2:37">
      <c r="B51" s="305" t="s">
        <v>457</v>
      </c>
      <c r="C51" s="308">
        <v>100</v>
      </c>
      <c r="D51" s="308">
        <v>5.2</v>
      </c>
      <c r="E51" s="308">
        <v>7.6</v>
      </c>
      <c r="F51" s="308">
        <v>86.4</v>
      </c>
      <c r="G51" s="308">
        <v>0.8</v>
      </c>
      <c r="H51" s="308">
        <v>100</v>
      </c>
      <c r="I51" s="231">
        <v>5.0999999999999996</v>
      </c>
      <c r="J51" s="231">
        <v>10.8</v>
      </c>
      <c r="K51" s="231">
        <v>82.3</v>
      </c>
      <c r="L51" s="231">
        <v>1.8</v>
      </c>
      <c r="M51" s="231">
        <v>100</v>
      </c>
      <c r="N51" s="231">
        <v>4</v>
      </c>
      <c r="O51" s="231">
        <v>4.8</v>
      </c>
      <c r="P51" s="231">
        <v>90.3</v>
      </c>
      <c r="Q51" s="231">
        <v>0.8</v>
      </c>
      <c r="R51" s="231">
        <v>100</v>
      </c>
      <c r="S51" s="231">
        <v>3</v>
      </c>
      <c r="T51" s="231">
        <v>4.2</v>
      </c>
      <c r="U51" s="231">
        <v>91.7</v>
      </c>
      <c r="V51" s="231">
        <v>1.1000000000000001</v>
      </c>
      <c r="W51" s="231">
        <v>100</v>
      </c>
      <c r="X51" s="231">
        <v>3.2</v>
      </c>
      <c r="Y51" s="231">
        <v>4</v>
      </c>
      <c r="Z51" s="231">
        <v>91.5</v>
      </c>
      <c r="AA51" s="231">
        <v>1.4</v>
      </c>
      <c r="AB51" s="231">
        <v>100</v>
      </c>
      <c r="AC51" s="231">
        <v>3.7</v>
      </c>
      <c r="AD51" s="231">
        <v>2.7</v>
      </c>
      <c r="AE51" s="231">
        <v>92.8</v>
      </c>
      <c r="AF51" s="231">
        <v>0.9</v>
      </c>
      <c r="AG51" s="231">
        <v>100</v>
      </c>
      <c r="AH51" s="231">
        <v>3.3</v>
      </c>
      <c r="AI51" s="231">
        <v>3.2</v>
      </c>
      <c r="AJ51" s="231">
        <v>92.5</v>
      </c>
      <c r="AK51" s="231">
        <v>1</v>
      </c>
    </row>
    <row r="52" spans="2:37">
      <c r="B52" s="305" t="s">
        <v>458</v>
      </c>
      <c r="C52" s="308">
        <v>100</v>
      </c>
      <c r="D52" s="308">
        <v>2.4</v>
      </c>
      <c r="E52" s="308">
        <v>4.8</v>
      </c>
      <c r="F52" s="308">
        <v>92.1</v>
      </c>
      <c r="G52" s="308">
        <v>0.6</v>
      </c>
      <c r="H52" s="308">
        <v>100</v>
      </c>
      <c r="I52" s="231">
        <v>2.4</v>
      </c>
      <c r="J52" s="231">
        <v>8.3000000000000007</v>
      </c>
      <c r="K52" s="231">
        <v>87.8</v>
      </c>
      <c r="L52" s="231">
        <v>1.5</v>
      </c>
      <c r="M52" s="231">
        <v>100</v>
      </c>
      <c r="N52" s="231">
        <v>2.2000000000000002</v>
      </c>
      <c r="O52" s="231">
        <v>4.3</v>
      </c>
      <c r="P52" s="231">
        <v>92.2</v>
      </c>
      <c r="Q52" s="231">
        <v>1.3</v>
      </c>
      <c r="R52" s="231">
        <v>100</v>
      </c>
      <c r="S52" s="231">
        <v>4.7</v>
      </c>
      <c r="T52" s="231">
        <v>3.5</v>
      </c>
      <c r="U52" s="231">
        <v>91</v>
      </c>
      <c r="V52" s="231">
        <v>0.9</v>
      </c>
      <c r="W52" s="231">
        <v>100</v>
      </c>
      <c r="X52" s="231">
        <v>2.9</v>
      </c>
      <c r="Y52" s="231">
        <v>3.7</v>
      </c>
      <c r="Z52" s="231">
        <v>92.3</v>
      </c>
      <c r="AA52" s="231">
        <v>1.1000000000000001</v>
      </c>
      <c r="AB52" s="231">
        <v>100</v>
      </c>
      <c r="AC52" s="231">
        <v>2.9</v>
      </c>
      <c r="AD52" s="231">
        <v>2.5</v>
      </c>
      <c r="AE52" s="231">
        <v>93.2</v>
      </c>
      <c r="AF52" s="231">
        <v>1.4</v>
      </c>
      <c r="AG52" s="231">
        <v>100</v>
      </c>
      <c r="AH52" s="231">
        <v>3.6</v>
      </c>
      <c r="AI52" s="231">
        <v>1.8</v>
      </c>
      <c r="AJ52" s="231">
        <v>93.2</v>
      </c>
      <c r="AK52" s="231">
        <v>1.5</v>
      </c>
    </row>
    <row r="53" spans="2:37">
      <c r="B53" s="305" t="s">
        <v>459</v>
      </c>
      <c r="C53" s="308">
        <v>100</v>
      </c>
      <c r="D53" s="308">
        <v>1.1000000000000001</v>
      </c>
      <c r="E53" s="308">
        <v>2.7</v>
      </c>
      <c r="F53" s="308">
        <v>95.4</v>
      </c>
      <c r="G53" s="308">
        <v>0.9</v>
      </c>
      <c r="H53" s="308">
        <v>100</v>
      </c>
      <c r="I53" s="231">
        <v>1.5</v>
      </c>
      <c r="J53" s="231">
        <v>10.4</v>
      </c>
      <c r="K53" s="231">
        <v>86.4</v>
      </c>
      <c r="L53" s="231">
        <v>1.7</v>
      </c>
      <c r="M53" s="231">
        <v>100</v>
      </c>
      <c r="N53" s="231">
        <v>5.5</v>
      </c>
      <c r="O53" s="231">
        <v>4.5</v>
      </c>
      <c r="P53" s="231">
        <v>86.6</v>
      </c>
      <c r="Q53" s="231">
        <v>3.4</v>
      </c>
      <c r="R53" s="231">
        <v>100</v>
      </c>
      <c r="S53" s="231">
        <v>1.7</v>
      </c>
      <c r="T53" s="231">
        <v>4.4000000000000004</v>
      </c>
      <c r="U53" s="231">
        <v>92.5</v>
      </c>
      <c r="V53" s="231">
        <v>1.4</v>
      </c>
      <c r="W53" s="231">
        <v>100</v>
      </c>
      <c r="X53" s="231">
        <v>3.4</v>
      </c>
      <c r="Y53" s="231">
        <v>0.9</v>
      </c>
      <c r="Z53" s="231">
        <v>94.7</v>
      </c>
      <c r="AA53" s="231">
        <v>1</v>
      </c>
      <c r="AB53" s="231">
        <v>100</v>
      </c>
      <c r="AC53" s="231">
        <v>4</v>
      </c>
      <c r="AD53" s="231">
        <v>2.7</v>
      </c>
      <c r="AE53" s="231">
        <v>93.3</v>
      </c>
      <c r="AF53" s="310" t="s">
        <v>387</v>
      </c>
      <c r="AG53" s="231">
        <v>100</v>
      </c>
      <c r="AH53" s="231">
        <v>1.1000000000000001</v>
      </c>
      <c r="AI53" s="231">
        <v>1</v>
      </c>
      <c r="AJ53" s="231">
        <v>95.4</v>
      </c>
      <c r="AK53" s="231">
        <v>2.4</v>
      </c>
    </row>
    <row r="54" spans="2:37">
      <c r="B54" s="305" t="s">
        <v>460</v>
      </c>
      <c r="C54" s="308">
        <v>100</v>
      </c>
      <c r="D54" s="308">
        <v>2.9</v>
      </c>
      <c r="E54" s="308">
        <v>7</v>
      </c>
      <c r="F54" s="308">
        <v>88.5</v>
      </c>
      <c r="G54" s="308">
        <v>1.5</v>
      </c>
      <c r="H54" s="308">
        <v>100</v>
      </c>
      <c r="I54" s="231">
        <v>1.6</v>
      </c>
      <c r="J54" s="231">
        <v>7.6</v>
      </c>
      <c r="K54" s="231">
        <v>90.9</v>
      </c>
      <c r="L54" s="310" t="s">
        <v>387</v>
      </c>
      <c r="M54" s="231">
        <v>100</v>
      </c>
      <c r="N54" s="231">
        <v>1.2</v>
      </c>
      <c r="O54" s="231">
        <v>4.7</v>
      </c>
      <c r="P54" s="231">
        <v>94.1</v>
      </c>
      <c r="Q54" s="310" t="s">
        <v>387</v>
      </c>
      <c r="R54" s="231">
        <v>100</v>
      </c>
      <c r="S54" s="231">
        <v>1.8</v>
      </c>
      <c r="T54" s="231">
        <v>0.9</v>
      </c>
      <c r="U54" s="231">
        <v>95.3</v>
      </c>
      <c r="V54" s="231">
        <v>2</v>
      </c>
      <c r="W54" s="231">
        <v>100</v>
      </c>
      <c r="X54" s="231">
        <v>6.5</v>
      </c>
      <c r="Y54" s="231">
        <v>5.5</v>
      </c>
      <c r="Z54" s="231">
        <v>86.8</v>
      </c>
      <c r="AA54" s="231">
        <v>1.1000000000000001</v>
      </c>
      <c r="AB54" s="231">
        <v>100</v>
      </c>
      <c r="AC54" s="231">
        <v>1.7</v>
      </c>
      <c r="AD54" s="231">
        <v>3.7</v>
      </c>
      <c r="AE54" s="231">
        <v>94.6</v>
      </c>
      <c r="AF54" s="310" t="s">
        <v>387</v>
      </c>
      <c r="AG54" s="231">
        <v>100</v>
      </c>
      <c r="AH54" s="231">
        <v>7</v>
      </c>
      <c r="AI54" s="310" t="s">
        <v>387</v>
      </c>
      <c r="AJ54" s="231">
        <v>93</v>
      </c>
      <c r="AK54" s="310" t="s">
        <v>387</v>
      </c>
    </row>
    <row r="55" spans="2:37" ht="13">
      <c r="B55" s="311" t="s">
        <v>462</v>
      </c>
      <c r="C55" s="245"/>
      <c r="D55" s="245"/>
      <c r="E55" s="245"/>
      <c r="F55" s="245"/>
      <c r="G55" s="245"/>
      <c r="H55" s="245"/>
      <c r="I55" s="246"/>
      <c r="J55" s="246"/>
      <c r="K55" s="246"/>
      <c r="L55" s="246"/>
      <c r="M55" s="246"/>
      <c r="N55" s="246"/>
      <c r="O55" s="246"/>
      <c r="P55" s="246"/>
      <c r="Q55" s="246"/>
      <c r="R55" s="246"/>
      <c r="S55" s="246"/>
      <c r="T55" s="246"/>
      <c r="U55" s="246"/>
      <c r="V55" s="246"/>
      <c r="W55" s="246"/>
      <c r="X55" s="246"/>
      <c r="Y55" s="246"/>
      <c r="Z55" s="246"/>
      <c r="AA55" s="246"/>
      <c r="AB55" s="246"/>
      <c r="AC55" s="246"/>
      <c r="AD55" s="246"/>
      <c r="AE55" s="246"/>
      <c r="AF55" s="246"/>
      <c r="AG55" s="246"/>
      <c r="AH55" s="246"/>
      <c r="AI55" s="246"/>
      <c r="AJ55" s="246"/>
      <c r="AK55" s="246"/>
    </row>
    <row r="56" spans="2:37">
      <c r="B56" s="305" t="s">
        <v>441</v>
      </c>
      <c r="C56" s="308">
        <v>100</v>
      </c>
      <c r="D56" s="308">
        <v>3.8</v>
      </c>
      <c r="E56" s="308">
        <v>11.3</v>
      </c>
      <c r="F56" s="308">
        <v>83.8</v>
      </c>
      <c r="G56" s="308">
        <v>1.2</v>
      </c>
      <c r="H56" s="308">
        <v>100</v>
      </c>
      <c r="I56" s="231">
        <v>2.4</v>
      </c>
      <c r="J56" s="231">
        <v>18.7</v>
      </c>
      <c r="K56" s="231">
        <v>76.3</v>
      </c>
      <c r="L56" s="231">
        <v>2.6</v>
      </c>
      <c r="M56" s="231">
        <v>100</v>
      </c>
      <c r="N56" s="231">
        <v>2.9</v>
      </c>
      <c r="O56" s="231">
        <v>4.7</v>
      </c>
      <c r="P56" s="231">
        <v>91.3</v>
      </c>
      <c r="Q56" s="231">
        <v>1.1000000000000001</v>
      </c>
      <c r="R56" s="231">
        <v>100</v>
      </c>
      <c r="S56" s="231">
        <v>2.6</v>
      </c>
      <c r="T56" s="231">
        <v>4.2</v>
      </c>
      <c r="U56" s="231">
        <v>92.2</v>
      </c>
      <c r="V56" s="231">
        <v>1</v>
      </c>
      <c r="W56" s="231">
        <v>100</v>
      </c>
      <c r="X56" s="231">
        <v>2.4</v>
      </c>
      <c r="Y56" s="231">
        <v>4.2</v>
      </c>
      <c r="Z56" s="231">
        <v>92.4</v>
      </c>
      <c r="AA56" s="231">
        <v>1</v>
      </c>
      <c r="AB56" s="231">
        <v>100</v>
      </c>
      <c r="AC56" s="231">
        <v>2.5</v>
      </c>
      <c r="AD56" s="231">
        <v>3.5</v>
      </c>
      <c r="AE56" s="231">
        <v>93.1</v>
      </c>
      <c r="AF56" s="231">
        <v>0.9</v>
      </c>
      <c r="AG56" s="231">
        <v>100</v>
      </c>
      <c r="AH56" s="231">
        <v>2.2999999999999998</v>
      </c>
      <c r="AI56" s="231">
        <v>3.5</v>
      </c>
      <c r="AJ56" s="231">
        <v>93.4</v>
      </c>
      <c r="AK56" s="231">
        <v>0.8</v>
      </c>
    </row>
    <row r="57" spans="2:37">
      <c r="B57" s="305" t="s">
        <v>442</v>
      </c>
      <c r="C57" s="308">
        <v>100</v>
      </c>
      <c r="D57" s="308">
        <v>3.3</v>
      </c>
      <c r="E57" s="308">
        <v>8.8000000000000007</v>
      </c>
      <c r="F57" s="308">
        <v>87.4</v>
      </c>
      <c r="G57" s="308">
        <v>0.5</v>
      </c>
      <c r="H57" s="308">
        <v>100</v>
      </c>
      <c r="I57" s="231">
        <v>2.5</v>
      </c>
      <c r="J57" s="231">
        <v>16.3</v>
      </c>
      <c r="K57" s="231">
        <v>78.5</v>
      </c>
      <c r="L57" s="231">
        <v>2.8</v>
      </c>
      <c r="M57" s="231">
        <v>100</v>
      </c>
      <c r="N57" s="231">
        <v>2.7</v>
      </c>
      <c r="O57" s="231">
        <v>3.8</v>
      </c>
      <c r="P57" s="231">
        <v>92.8</v>
      </c>
      <c r="Q57" s="231">
        <v>0.7</v>
      </c>
      <c r="R57" s="231">
        <v>100</v>
      </c>
      <c r="S57" s="231">
        <v>2</v>
      </c>
      <c r="T57" s="231">
        <v>4.2</v>
      </c>
      <c r="U57" s="231">
        <v>92.9</v>
      </c>
      <c r="V57" s="231">
        <v>0.9</v>
      </c>
      <c r="W57" s="231">
        <v>100</v>
      </c>
      <c r="X57" s="231">
        <v>2.6</v>
      </c>
      <c r="Y57" s="231">
        <v>5.2</v>
      </c>
      <c r="Z57" s="231">
        <v>91.5</v>
      </c>
      <c r="AA57" s="231">
        <v>0.7</v>
      </c>
      <c r="AB57" s="231">
        <v>100</v>
      </c>
      <c r="AC57" s="231">
        <v>2.2000000000000002</v>
      </c>
      <c r="AD57" s="231">
        <v>4.5999999999999996</v>
      </c>
      <c r="AE57" s="231">
        <v>92.8</v>
      </c>
      <c r="AF57" s="231">
        <v>0.4</v>
      </c>
      <c r="AG57" s="231">
        <v>100</v>
      </c>
      <c r="AH57" s="231">
        <v>2.1</v>
      </c>
      <c r="AI57" s="231">
        <v>4.7</v>
      </c>
      <c r="AJ57" s="231">
        <v>92.7</v>
      </c>
      <c r="AK57" s="231">
        <v>0.6</v>
      </c>
    </row>
    <row r="58" spans="2:37">
      <c r="B58" s="305" t="s">
        <v>443</v>
      </c>
      <c r="C58" s="308">
        <v>100</v>
      </c>
      <c r="D58" s="308">
        <v>2.5</v>
      </c>
      <c r="E58" s="308">
        <v>7.7</v>
      </c>
      <c r="F58" s="308">
        <v>88.5</v>
      </c>
      <c r="G58" s="308">
        <v>1.3</v>
      </c>
      <c r="H58" s="308">
        <v>100</v>
      </c>
      <c r="I58" s="231">
        <v>3.7</v>
      </c>
      <c r="J58" s="231">
        <v>15.9</v>
      </c>
      <c r="K58" s="231">
        <v>78.8</v>
      </c>
      <c r="L58" s="231">
        <v>1.6</v>
      </c>
      <c r="M58" s="231">
        <v>100</v>
      </c>
      <c r="N58" s="231">
        <v>4.4000000000000004</v>
      </c>
      <c r="O58" s="231">
        <v>4.5999999999999996</v>
      </c>
      <c r="P58" s="231">
        <v>89.7</v>
      </c>
      <c r="Q58" s="231">
        <v>1.3</v>
      </c>
      <c r="R58" s="231">
        <v>100</v>
      </c>
      <c r="S58" s="231">
        <v>1.7</v>
      </c>
      <c r="T58" s="231">
        <v>4.8</v>
      </c>
      <c r="U58" s="231">
        <v>92.3</v>
      </c>
      <c r="V58" s="231">
        <v>1.2</v>
      </c>
      <c r="W58" s="231">
        <v>100</v>
      </c>
      <c r="X58" s="231">
        <v>3.8</v>
      </c>
      <c r="Y58" s="231">
        <v>4</v>
      </c>
      <c r="Z58" s="231">
        <v>91.9</v>
      </c>
      <c r="AA58" s="231">
        <v>0.3</v>
      </c>
      <c r="AB58" s="231">
        <v>100</v>
      </c>
      <c r="AC58" s="231">
        <v>3.4</v>
      </c>
      <c r="AD58" s="231">
        <v>6.6</v>
      </c>
      <c r="AE58" s="231">
        <v>89.3</v>
      </c>
      <c r="AF58" s="231">
        <v>0.7</v>
      </c>
      <c r="AG58" s="231">
        <v>100</v>
      </c>
      <c r="AH58" s="231">
        <v>3.2</v>
      </c>
      <c r="AI58" s="231">
        <v>4.7</v>
      </c>
      <c r="AJ58" s="231">
        <v>90.6</v>
      </c>
      <c r="AK58" s="231">
        <v>1.6</v>
      </c>
    </row>
    <row r="59" spans="2:37">
      <c r="B59" s="305" t="s">
        <v>444</v>
      </c>
      <c r="C59" s="308">
        <v>100</v>
      </c>
      <c r="D59" s="308">
        <v>4.8</v>
      </c>
      <c r="E59" s="308">
        <v>9.3000000000000007</v>
      </c>
      <c r="F59" s="308">
        <v>85.2</v>
      </c>
      <c r="G59" s="308">
        <v>0.6</v>
      </c>
      <c r="H59" s="308">
        <v>100</v>
      </c>
      <c r="I59" s="231">
        <v>3.4</v>
      </c>
      <c r="J59" s="231">
        <v>16</v>
      </c>
      <c r="K59" s="231">
        <v>79.599999999999994</v>
      </c>
      <c r="L59" s="231">
        <v>1</v>
      </c>
      <c r="M59" s="231">
        <v>100</v>
      </c>
      <c r="N59" s="231">
        <v>4</v>
      </c>
      <c r="O59" s="231">
        <v>7.1</v>
      </c>
      <c r="P59" s="231">
        <v>88.3</v>
      </c>
      <c r="Q59" s="231">
        <v>0.6</v>
      </c>
      <c r="R59" s="231">
        <v>100</v>
      </c>
      <c r="S59" s="231">
        <v>2.9</v>
      </c>
      <c r="T59" s="231">
        <v>4.5</v>
      </c>
      <c r="U59" s="231">
        <v>92</v>
      </c>
      <c r="V59" s="231">
        <v>0.6</v>
      </c>
      <c r="W59" s="231">
        <v>100</v>
      </c>
      <c r="X59" s="231">
        <v>2.6</v>
      </c>
      <c r="Y59" s="231">
        <v>4.0999999999999996</v>
      </c>
      <c r="Z59" s="231">
        <v>92.8</v>
      </c>
      <c r="AA59" s="231">
        <v>0.5</v>
      </c>
      <c r="AB59" s="231">
        <v>100</v>
      </c>
      <c r="AC59" s="231">
        <v>2.5</v>
      </c>
      <c r="AD59" s="231">
        <v>2.6</v>
      </c>
      <c r="AE59" s="231">
        <v>94</v>
      </c>
      <c r="AF59" s="231">
        <v>0.8</v>
      </c>
      <c r="AG59" s="231">
        <v>100</v>
      </c>
      <c r="AH59" s="231">
        <v>2.4</v>
      </c>
      <c r="AI59" s="231">
        <v>4.7</v>
      </c>
      <c r="AJ59" s="231">
        <v>92.2</v>
      </c>
      <c r="AK59" s="231">
        <v>0.7</v>
      </c>
    </row>
    <row r="60" spans="2:37">
      <c r="B60" s="305" t="s">
        <v>445</v>
      </c>
      <c r="C60" s="308">
        <v>100</v>
      </c>
      <c r="D60" s="308">
        <v>2.9</v>
      </c>
      <c r="E60" s="308">
        <v>8.6999999999999993</v>
      </c>
      <c r="F60" s="308">
        <v>86.8</v>
      </c>
      <c r="G60" s="308">
        <v>1.6</v>
      </c>
      <c r="H60" s="308">
        <v>100</v>
      </c>
      <c r="I60" s="231">
        <v>3.3</v>
      </c>
      <c r="J60" s="231">
        <v>16.899999999999999</v>
      </c>
      <c r="K60" s="231">
        <v>77.099999999999994</v>
      </c>
      <c r="L60" s="231">
        <v>2.6</v>
      </c>
      <c r="M60" s="231">
        <v>100</v>
      </c>
      <c r="N60" s="231">
        <v>4.0999999999999996</v>
      </c>
      <c r="O60" s="231">
        <v>5.3</v>
      </c>
      <c r="P60" s="231">
        <v>88.6</v>
      </c>
      <c r="Q60" s="231">
        <v>2</v>
      </c>
      <c r="R60" s="231">
        <v>100</v>
      </c>
      <c r="S60" s="231">
        <v>1.7</v>
      </c>
      <c r="T60" s="231">
        <v>4.9000000000000004</v>
      </c>
      <c r="U60" s="231">
        <v>93.2</v>
      </c>
      <c r="V60" s="231">
        <v>0.2</v>
      </c>
      <c r="W60" s="231">
        <v>100</v>
      </c>
      <c r="X60" s="231">
        <v>1.7</v>
      </c>
      <c r="Y60" s="231">
        <v>3.1</v>
      </c>
      <c r="Z60" s="231">
        <v>94.8</v>
      </c>
      <c r="AA60" s="231">
        <v>0.4</v>
      </c>
      <c r="AB60" s="231">
        <v>100</v>
      </c>
      <c r="AC60" s="231">
        <v>2.5</v>
      </c>
      <c r="AD60" s="231">
        <v>2.7</v>
      </c>
      <c r="AE60" s="231">
        <v>94.1</v>
      </c>
      <c r="AF60" s="231">
        <v>0.6</v>
      </c>
      <c r="AG60" s="231">
        <v>100</v>
      </c>
      <c r="AH60" s="231">
        <v>1.4</v>
      </c>
      <c r="AI60" s="231">
        <v>1.2</v>
      </c>
      <c r="AJ60" s="231">
        <v>97.4</v>
      </c>
      <c r="AK60" s="310" t="s">
        <v>387</v>
      </c>
    </row>
    <row r="61" spans="2:37">
      <c r="B61" s="305" t="s">
        <v>446</v>
      </c>
      <c r="C61" s="308">
        <v>100</v>
      </c>
      <c r="D61" s="308">
        <v>3.2</v>
      </c>
      <c r="E61" s="308">
        <v>6.3</v>
      </c>
      <c r="F61" s="308">
        <v>89.5</v>
      </c>
      <c r="G61" s="308">
        <v>1</v>
      </c>
      <c r="H61" s="308">
        <v>100</v>
      </c>
      <c r="I61" s="231">
        <v>2.2999999999999998</v>
      </c>
      <c r="J61" s="231">
        <v>10.6</v>
      </c>
      <c r="K61" s="231">
        <v>81.7</v>
      </c>
      <c r="L61" s="231">
        <v>5.4</v>
      </c>
      <c r="M61" s="231">
        <v>100</v>
      </c>
      <c r="N61" s="231">
        <v>2.2999999999999998</v>
      </c>
      <c r="O61" s="231">
        <v>4</v>
      </c>
      <c r="P61" s="231">
        <v>92.3</v>
      </c>
      <c r="Q61" s="231">
        <v>1.4</v>
      </c>
      <c r="R61" s="231">
        <v>100</v>
      </c>
      <c r="S61" s="231">
        <v>2.8</v>
      </c>
      <c r="T61" s="231">
        <v>3.8</v>
      </c>
      <c r="U61" s="231">
        <v>93</v>
      </c>
      <c r="V61" s="231">
        <v>0.3</v>
      </c>
      <c r="W61" s="231">
        <v>100</v>
      </c>
      <c r="X61" s="231">
        <v>2.9</v>
      </c>
      <c r="Y61" s="231">
        <v>4.3</v>
      </c>
      <c r="Z61" s="231">
        <v>91.9</v>
      </c>
      <c r="AA61" s="231">
        <v>1</v>
      </c>
      <c r="AB61" s="231">
        <v>100</v>
      </c>
      <c r="AC61" s="231">
        <v>3</v>
      </c>
      <c r="AD61" s="231">
        <v>2.7</v>
      </c>
      <c r="AE61" s="231">
        <v>92.5</v>
      </c>
      <c r="AF61" s="231">
        <v>1.8</v>
      </c>
      <c r="AG61" s="231">
        <v>100</v>
      </c>
      <c r="AH61" s="231">
        <v>1.7</v>
      </c>
      <c r="AI61" s="231">
        <v>3.3</v>
      </c>
      <c r="AJ61" s="231">
        <v>94.4</v>
      </c>
      <c r="AK61" s="231">
        <v>0.5</v>
      </c>
    </row>
    <row r="62" spans="2:37">
      <c r="B62" s="305" t="s">
        <v>447</v>
      </c>
      <c r="C62" s="308">
        <v>100</v>
      </c>
      <c r="D62" s="308">
        <v>3.3</v>
      </c>
      <c r="E62" s="308">
        <v>6.2</v>
      </c>
      <c r="F62" s="308">
        <v>89.8</v>
      </c>
      <c r="G62" s="308">
        <v>0.7</v>
      </c>
      <c r="H62" s="308">
        <v>100</v>
      </c>
      <c r="I62" s="231">
        <v>3.6</v>
      </c>
      <c r="J62" s="231">
        <v>13.6</v>
      </c>
      <c r="K62" s="231">
        <v>80.7</v>
      </c>
      <c r="L62" s="231">
        <v>2.1</v>
      </c>
      <c r="M62" s="231">
        <v>100</v>
      </c>
      <c r="N62" s="231">
        <v>2.2000000000000002</v>
      </c>
      <c r="O62" s="231">
        <v>4.8</v>
      </c>
      <c r="P62" s="231">
        <v>92.3</v>
      </c>
      <c r="Q62" s="231">
        <v>0.6</v>
      </c>
      <c r="R62" s="231">
        <v>100</v>
      </c>
      <c r="S62" s="231">
        <v>2.8</v>
      </c>
      <c r="T62" s="231">
        <v>5.3</v>
      </c>
      <c r="U62" s="231">
        <v>91.2</v>
      </c>
      <c r="V62" s="231">
        <v>0.7</v>
      </c>
      <c r="W62" s="231">
        <v>100</v>
      </c>
      <c r="X62" s="231">
        <v>2</v>
      </c>
      <c r="Y62" s="231">
        <v>3.6</v>
      </c>
      <c r="Z62" s="231">
        <v>92.4</v>
      </c>
      <c r="AA62" s="231">
        <v>2</v>
      </c>
      <c r="AB62" s="231">
        <v>100</v>
      </c>
      <c r="AC62" s="231">
        <v>3</v>
      </c>
      <c r="AD62" s="231">
        <v>2.9</v>
      </c>
      <c r="AE62" s="231">
        <v>93.5</v>
      </c>
      <c r="AF62" s="231">
        <v>0.7</v>
      </c>
      <c r="AG62" s="231">
        <v>100</v>
      </c>
      <c r="AH62" s="231">
        <v>4.2</v>
      </c>
      <c r="AI62" s="231">
        <v>2.9</v>
      </c>
      <c r="AJ62" s="231">
        <v>92</v>
      </c>
      <c r="AK62" s="231">
        <v>0.9</v>
      </c>
    </row>
    <row r="63" spans="2:37">
      <c r="B63" s="305" t="s">
        <v>448</v>
      </c>
      <c r="C63" s="308">
        <v>100</v>
      </c>
      <c r="D63" s="308">
        <v>3.2</v>
      </c>
      <c r="E63" s="308">
        <v>8.4</v>
      </c>
      <c r="F63" s="308">
        <v>87.7</v>
      </c>
      <c r="G63" s="308">
        <v>0.7</v>
      </c>
      <c r="H63" s="308">
        <v>100</v>
      </c>
      <c r="I63" s="231">
        <v>2.1</v>
      </c>
      <c r="J63" s="231">
        <v>15.2</v>
      </c>
      <c r="K63" s="231">
        <v>79.7</v>
      </c>
      <c r="L63" s="231">
        <v>3.1</v>
      </c>
      <c r="M63" s="231">
        <v>100</v>
      </c>
      <c r="N63" s="231">
        <v>2.7</v>
      </c>
      <c r="O63" s="231">
        <v>4.9000000000000004</v>
      </c>
      <c r="P63" s="231">
        <v>91.4</v>
      </c>
      <c r="Q63" s="231">
        <v>1.1000000000000001</v>
      </c>
      <c r="R63" s="231">
        <v>100</v>
      </c>
      <c r="S63" s="231">
        <v>2.4</v>
      </c>
      <c r="T63" s="231">
        <v>4.3</v>
      </c>
      <c r="U63" s="231">
        <v>92.3</v>
      </c>
      <c r="V63" s="231">
        <v>0.9</v>
      </c>
      <c r="W63" s="231">
        <v>100</v>
      </c>
      <c r="X63" s="231">
        <v>2.4</v>
      </c>
      <c r="Y63" s="231">
        <v>4.0999999999999996</v>
      </c>
      <c r="Z63" s="231">
        <v>92.7</v>
      </c>
      <c r="AA63" s="231">
        <v>0.8</v>
      </c>
      <c r="AB63" s="231">
        <v>100</v>
      </c>
      <c r="AC63" s="231">
        <v>2</v>
      </c>
      <c r="AD63" s="231">
        <v>3.6</v>
      </c>
      <c r="AE63" s="231">
        <v>93.6</v>
      </c>
      <c r="AF63" s="231">
        <v>0.8</v>
      </c>
      <c r="AG63" s="231">
        <v>100</v>
      </c>
      <c r="AH63" s="231">
        <v>1.9</v>
      </c>
      <c r="AI63" s="231">
        <v>4.2</v>
      </c>
      <c r="AJ63" s="231">
        <v>93.2</v>
      </c>
      <c r="AK63" s="231">
        <v>0.8</v>
      </c>
    </row>
    <row r="64" spans="2:37">
      <c r="B64" s="305" t="s">
        <v>449</v>
      </c>
      <c r="C64" s="308">
        <v>100</v>
      </c>
      <c r="D64" s="308">
        <v>2.8</v>
      </c>
      <c r="E64" s="308">
        <v>8</v>
      </c>
      <c r="F64" s="308">
        <v>87.7</v>
      </c>
      <c r="G64" s="308">
        <v>1.5</v>
      </c>
      <c r="H64" s="308">
        <v>100</v>
      </c>
      <c r="I64" s="231">
        <v>2.7</v>
      </c>
      <c r="J64" s="231">
        <v>15.8</v>
      </c>
      <c r="K64" s="231">
        <v>79</v>
      </c>
      <c r="L64" s="231">
        <v>2.5</v>
      </c>
      <c r="M64" s="231">
        <v>100</v>
      </c>
      <c r="N64" s="231">
        <v>2.7</v>
      </c>
      <c r="O64" s="231">
        <v>4.4000000000000004</v>
      </c>
      <c r="P64" s="231">
        <v>91.7</v>
      </c>
      <c r="Q64" s="231">
        <v>1.2</v>
      </c>
      <c r="R64" s="231">
        <v>100</v>
      </c>
      <c r="S64" s="231">
        <v>1.6</v>
      </c>
      <c r="T64" s="231">
        <v>5.0999999999999996</v>
      </c>
      <c r="U64" s="231">
        <v>92.1</v>
      </c>
      <c r="V64" s="231">
        <v>1.2</v>
      </c>
      <c r="W64" s="231">
        <v>100</v>
      </c>
      <c r="X64" s="231">
        <v>1.9</v>
      </c>
      <c r="Y64" s="231">
        <v>4.3</v>
      </c>
      <c r="Z64" s="231">
        <v>93.1</v>
      </c>
      <c r="AA64" s="231">
        <v>0.7</v>
      </c>
      <c r="AB64" s="231">
        <v>100</v>
      </c>
      <c r="AC64" s="231">
        <v>2.2000000000000002</v>
      </c>
      <c r="AD64" s="231">
        <v>3.5</v>
      </c>
      <c r="AE64" s="231">
        <v>93.1</v>
      </c>
      <c r="AF64" s="231">
        <v>1.2</v>
      </c>
      <c r="AG64" s="231">
        <v>100</v>
      </c>
      <c r="AH64" s="231">
        <v>2.9</v>
      </c>
      <c r="AI64" s="231">
        <v>4.3</v>
      </c>
      <c r="AJ64" s="231">
        <v>91.6</v>
      </c>
      <c r="AK64" s="231">
        <v>1.2</v>
      </c>
    </row>
    <row r="65" spans="2:37">
      <c r="B65" s="305" t="s">
        <v>450</v>
      </c>
      <c r="C65" s="308">
        <v>100</v>
      </c>
      <c r="D65" s="308">
        <v>4.4000000000000004</v>
      </c>
      <c r="E65" s="308">
        <v>14.4</v>
      </c>
      <c r="F65" s="308">
        <v>79.5</v>
      </c>
      <c r="G65" s="308">
        <v>1.7</v>
      </c>
      <c r="H65" s="308">
        <v>100</v>
      </c>
      <c r="I65" s="231">
        <v>2.2000000000000002</v>
      </c>
      <c r="J65" s="231">
        <v>20.7</v>
      </c>
      <c r="K65" s="231">
        <v>74.599999999999994</v>
      </c>
      <c r="L65" s="231">
        <v>2.4</v>
      </c>
      <c r="M65" s="231">
        <v>100</v>
      </c>
      <c r="N65" s="231">
        <v>3.5</v>
      </c>
      <c r="O65" s="231">
        <v>4.9000000000000004</v>
      </c>
      <c r="P65" s="231">
        <v>91</v>
      </c>
      <c r="Q65" s="231">
        <v>0.7</v>
      </c>
      <c r="R65" s="231">
        <v>100</v>
      </c>
      <c r="S65" s="231">
        <v>2.2000000000000002</v>
      </c>
      <c r="T65" s="231">
        <v>3.1</v>
      </c>
      <c r="U65" s="231">
        <v>93.7</v>
      </c>
      <c r="V65" s="231">
        <v>0.9</v>
      </c>
      <c r="W65" s="231">
        <v>100</v>
      </c>
      <c r="X65" s="231">
        <v>2</v>
      </c>
      <c r="Y65" s="231">
        <v>3.6</v>
      </c>
      <c r="Z65" s="231">
        <v>94</v>
      </c>
      <c r="AA65" s="231">
        <v>0.5</v>
      </c>
      <c r="AB65" s="231">
        <v>100</v>
      </c>
      <c r="AC65" s="231">
        <v>2</v>
      </c>
      <c r="AD65" s="231">
        <v>1.7</v>
      </c>
      <c r="AE65" s="231">
        <v>95.8</v>
      </c>
      <c r="AF65" s="231">
        <v>0.5</v>
      </c>
      <c r="AG65" s="231">
        <v>100</v>
      </c>
      <c r="AH65" s="231">
        <v>1.1000000000000001</v>
      </c>
      <c r="AI65" s="231">
        <v>1.8</v>
      </c>
      <c r="AJ65" s="231">
        <v>97</v>
      </c>
      <c r="AK65" s="231">
        <v>0.1</v>
      </c>
    </row>
    <row r="66" spans="2:37">
      <c r="B66" s="305" t="s">
        <v>451</v>
      </c>
      <c r="C66" s="308">
        <v>100</v>
      </c>
      <c r="D66" s="308">
        <v>3.8</v>
      </c>
      <c r="E66" s="308">
        <v>8.6</v>
      </c>
      <c r="F66" s="308">
        <v>86.4</v>
      </c>
      <c r="G66" s="308">
        <v>1.2</v>
      </c>
      <c r="H66" s="308">
        <v>100</v>
      </c>
      <c r="I66" s="231">
        <v>3.5</v>
      </c>
      <c r="J66" s="231">
        <v>18.100000000000001</v>
      </c>
      <c r="K66" s="231">
        <v>75.599999999999994</v>
      </c>
      <c r="L66" s="231">
        <v>2.8</v>
      </c>
      <c r="M66" s="231">
        <v>100</v>
      </c>
      <c r="N66" s="231">
        <v>2.6</v>
      </c>
      <c r="O66" s="231">
        <v>5.6</v>
      </c>
      <c r="P66" s="231">
        <v>90.9</v>
      </c>
      <c r="Q66" s="231">
        <v>0.9</v>
      </c>
      <c r="R66" s="231">
        <v>100</v>
      </c>
      <c r="S66" s="231">
        <v>2.7</v>
      </c>
      <c r="T66" s="231">
        <v>5.4</v>
      </c>
      <c r="U66" s="231">
        <v>91.1</v>
      </c>
      <c r="V66" s="231">
        <v>0.9</v>
      </c>
      <c r="W66" s="231">
        <v>100</v>
      </c>
      <c r="X66" s="231">
        <v>2.4</v>
      </c>
      <c r="Y66" s="231">
        <v>4.0999999999999996</v>
      </c>
      <c r="Z66" s="231">
        <v>92.3</v>
      </c>
      <c r="AA66" s="231">
        <v>1.1000000000000001</v>
      </c>
      <c r="AB66" s="231">
        <v>100</v>
      </c>
      <c r="AC66" s="231">
        <v>2.9</v>
      </c>
      <c r="AD66" s="231">
        <v>4.4000000000000004</v>
      </c>
      <c r="AE66" s="231">
        <v>92.2</v>
      </c>
      <c r="AF66" s="231">
        <v>0.5</v>
      </c>
      <c r="AG66" s="231">
        <v>100</v>
      </c>
      <c r="AH66" s="231">
        <v>3.2</v>
      </c>
      <c r="AI66" s="231">
        <v>3.6</v>
      </c>
      <c r="AJ66" s="231">
        <v>92.3</v>
      </c>
      <c r="AK66" s="231">
        <v>0.8</v>
      </c>
    </row>
    <row r="67" spans="2:37">
      <c r="B67" s="305" t="s">
        <v>452</v>
      </c>
      <c r="C67" s="308">
        <v>100</v>
      </c>
      <c r="D67" s="308">
        <v>2.8</v>
      </c>
      <c r="E67" s="308">
        <v>7.3</v>
      </c>
      <c r="F67" s="308">
        <v>89.1</v>
      </c>
      <c r="G67" s="308">
        <v>0.8</v>
      </c>
      <c r="H67" s="308">
        <v>100</v>
      </c>
      <c r="I67" s="231">
        <v>3</v>
      </c>
      <c r="J67" s="231">
        <v>16.2</v>
      </c>
      <c r="K67" s="231">
        <v>79.599999999999994</v>
      </c>
      <c r="L67" s="231">
        <v>1.2</v>
      </c>
      <c r="M67" s="231">
        <v>100</v>
      </c>
      <c r="N67" s="231">
        <v>3.5</v>
      </c>
      <c r="O67" s="231">
        <v>5.3</v>
      </c>
      <c r="P67" s="231">
        <v>90.5</v>
      </c>
      <c r="Q67" s="231">
        <v>0.8</v>
      </c>
      <c r="R67" s="231">
        <v>100</v>
      </c>
      <c r="S67" s="231">
        <v>3.3</v>
      </c>
      <c r="T67" s="231">
        <v>5.0999999999999996</v>
      </c>
      <c r="U67" s="231">
        <v>91.1</v>
      </c>
      <c r="V67" s="231">
        <v>0.5</v>
      </c>
      <c r="W67" s="231">
        <v>100</v>
      </c>
      <c r="X67" s="231">
        <v>2</v>
      </c>
      <c r="Y67" s="231">
        <v>5</v>
      </c>
      <c r="Z67" s="231">
        <v>92.2</v>
      </c>
      <c r="AA67" s="231">
        <v>0.9</v>
      </c>
      <c r="AB67" s="231">
        <v>100</v>
      </c>
      <c r="AC67" s="231">
        <v>2</v>
      </c>
      <c r="AD67" s="231">
        <v>3.6</v>
      </c>
      <c r="AE67" s="231">
        <v>93.6</v>
      </c>
      <c r="AF67" s="231">
        <v>0.7</v>
      </c>
      <c r="AG67" s="231">
        <v>100</v>
      </c>
      <c r="AH67" s="231">
        <v>2.7</v>
      </c>
      <c r="AI67" s="231">
        <v>4</v>
      </c>
      <c r="AJ67" s="231">
        <v>92.5</v>
      </c>
      <c r="AK67" s="231">
        <v>0.8</v>
      </c>
    </row>
    <row r="68" spans="2:37">
      <c r="B68" s="305" t="s">
        <v>453</v>
      </c>
      <c r="C68" s="308">
        <v>100</v>
      </c>
      <c r="D68" s="308">
        <v>5.2</v>
      </c>
      <c r="E68" s="308">
        <v>8.3000000000000007</v>
      </c>
      <c r="F68" s="308">
        <v>85.8</v>
      </c>
      <c r="G68" s="308">
        <v>0.7</v>
      </c>
      <c r="H68" s="308">
        <v>100</v>
      </c>
      <c r="I68" s="231">
        <v>2.9</v>
      </c>
      <c r="J68" s="231">
        <v>15.8</v>
      </c>
      <c r="K68" s="231">
        <v>80.099999999999994</v>
      </c>
      <c r="L68" s="231">
        <v>1.2</v>
      </c>
      <c r="M68" s="231">
        <v>100</v>
      </c>
      <c r="N68" s="231">
        <v>3.1</v>
      </c>
      <c r="O68" s="231">
        <v>5.6</v>
      </c>
      <c r="P68" s="231">
        <v>90.1</v>
      </c>
      <c r="Q68" s="231">
        <v>1.2</v>
      </c>
      <c r="R68" s="231">
        <v>100</v>
      </c>
      <c r="S68" s="231">
        <v>3.2</v>
      </c>
      <c r="T68" s="231">
        <v>5.3</v>
      </c>
      <c r="U68" s="231">
        <v>90.7</v>
      </c>
      <c r="V68" s="231">
        <v>0.8</v>
      </c>
      <c r="W68" s="231">
        <v>100</v>
      </c>
      <c r="X68" s="231">
        <v>2.2999999999999998</v>
      </c>
      <c r="Y68" s="231">
        <v>3.7</v>
      </c>
      <c r="Z68" s="231">
        <v>93</v>
      </c>
      <c r="AA68" s="231">
        <v>1.1000000000000001</v>
      </c>
      <c r="AB68" s="231">
        <v>100</v>
      </c>
      <c r="AC68" s="231">
        <v>2.2999999999999998</v>
      </c>
      <c r="AD68" s="231">
        <v>3.5</v>
      </c>
      <c r="AE68" s="231">
        <v>93.4</v>
      </c>
      <c r="AF68" s="231">
        <v>0.7</v>
      </c>
      <c r="AG68" s="231">
        <v>100</v>
      </c>
      <c r="AH68" s="231">
        <v>2.2000000000000002</v>
      </c>
      <c r="AI68" s="231">
        <v>4.2</v>
      </c>
      <c r="AJ68" s="231">
        <v>92.5</v>
      </c>
      <c r="AK68" s="231">
        <v>1.1000000000000001</v>
      </c>
    </row>
    <row r="69" spans="2:37">
      <c r="B69" s="305" t="s">
        <v>454</v>
      </c>
      <c r="C69" s="309">
        <v>100</v>
      </c>
      <c r="D69" s="309">
        <v>4.2</v>
      </c>
      <c r="E69" s="309">
        <v>20.2</v>
      </c>
      <c r="F69" s="309">
        <v>74.099999999999994</v>
      </c>
      <c r="G69" s="309">
        <v>1.4</v>
      </c>
      <c r="H69" s="309">
        <v>100</v>
      </c>
      <c r="I69" s="232">
        <v>1.3</v>
      </c>
      <c r="J69" s="232">
        <v>28.3</v>
      </c>
      <c r="K69" s="232">
        <v>67.7</v>
      </c>
      <c r="L69" s="232">
        <v>2.7</v>
      </c>
      <c r="M69" s="232">
        <v>100</v>
      </c>
      <c r="N69" s="232">
        <v>2.4</v>
      </c>
      <c r="O69" s="232">
        <v>5</v>
      </c>
      <c r="P69" s="232">
        <v>91.1</v>
      </c>
      <c r="Q69" s="232">
        <v>1.5</v>
      </c>
      <c r="R69" s="232">
        <v>100</v>
      </c>
      <c r="S69" s="232">
        <v>3.6</v>
      </c>
      <c r="T69" s="232">
        <v>4</v>
      </c>
      <c r="U69" s="232">
        <v>90.6</v>
      </c>
      <c r="V69" s="232">
        <v>1.8</v>
      </c>
      <c r="W69" s="232">
        <v>100</v>
      </c>
      <c r="X69" s="232">
        <v>2.5</v>
      </c>
      <c r="Y69" s="232">
        <v>5</v>
      </c>
      <c r="Z69" s="232">
        <v>90.5</v>
      </c>
      <c r="AA69" s="232">
        <v>2</v>
      </c>
      <c r="AB69" s="232">
        <v>100</v>
      </c>
      <c r="AC69" s="232">
        <v>2.8</v>
      </c>
      <c r="AD69" s="232">
        <v>3.7</v>
      </c>
      <c r="AE69" s="232">
        <v>91.5</v>
      </c>
      <c r="AF69" s="232">
        <v>2.1</v>
      </c>
      <c r="AG69" s="232">
        <v>100</v>
      </c>
      <c r="AH69" s="232">
        <v>3.1</v>
      </c>
      <c r="AI69" s="232">
        <v>4</v>
      </c>
      <c r="AJ69" s="232">
        <v>91.2</v>
      </c>
      <c r="AK69" s="232">
        <v>1.7</v>
      </c>
    </row>
    <row r="70" spans="2:37">
      <c r="B70" s="305" t="s">
        <v>455</v>
      </c>
      <c r="C70" s="308">
        <v>100</v>
      </c>
      <c r="D70" s="308">
        <v>1.9</v>
      </c>
      <c r="E70" s="308">
        <v>7.6</v>
      </c>
      <c r="F70" s="308">
        <v>89.6</v>
      </c>
      <c r="G70" s="308">
        <v>0.9</v>
      </c>
      <c r="H70" s="308">
        <v>100</v>
      </c>
      <c r="I70" s="231">
        <v>2.7</v>
      </c>
      <c r="J70" s="231">
        <v>13.7</v>
      </c>
      <c r="K70" s="231">
        <v>80.7</v>
      </c>
      <c r="L70" s="231">
        <v>2.9</v>
      </c>
      <c r="M70" s="231">
        <v>100</v>
      </c>
      <c r="N70" s="231">
        <v>3.2</v>
      </c>
      <c r="O70" s="231">
        <v>4.4000000000000004</v>
      </c>
      <c r="P70" s="231">
        <v>91.1</v>
      </c>
      <c r="Q70" s="231">
        <v>1.3</v>
      </c>
      <c r="R70" s="231">
        <v>100</v>
      </c>
      <c r="S70" s="231">
        <v>3.5</v>
      </c>
      <c r="T70" s="231">
        <v>3.4</v>
      </c>
      <c r="U70" s="231">
        <v>92.5</v>
      </c>
      <c r="V70" s="231">
        <v>0.6</v>
      </c>
      <c r="W70" s="231">
        <v>100</v>
      </c>
      <c r="X70" s="231">
        <v>3.2</v>
      </c>
      <c r="Y70" s="231">
        <v>2.8</v>
      </c>
      <c r="Z70" s="231">
        <v>93.2</v>
      </c>
      <c r="AA70" s="231">
        <v>0.8</v>
      </c>
      <c r="AB70" s="231">
        <v>100</v>
      </c>
      <c r="AC70" s="231">
        <v>2.9</v>
      </c>
      <c r="AD70" s="231">
        <v>3.2</v>
      </c>
      <c r="AE70" s="231">
        <v>92.2</v>
      </c>
      <c r="AF70" s="231">
        <v>1.8</v>
      </c>
      <c r="AG70" s="231">
        <v>100</v>
      </c>
      <c r="AH70" s="231">
        <v>1.6</v>
      </c>
      <c r="AI70" s="231">
        <v>4.0999999999999996</v>
      </c>
      <c r="AJ70" s="231">
        <v>93.4</v>
      </c>
      <c r="AK70" s="231">
        <v>0.9</v>
      </c>
    </row>
    <row r="71" spans="2:37">
      <c r="B71" s="305" t="s">
        <v>456</v>
      </c>
      <c r="C71" s="308">
        <v>100</v>
      </c>
      <c r="D71" s="308">
        <v>3</v>
      </c>
      <c r="E71" s="308">
        <v>7.4</v>
      </c>
      <c r="F71" s="308">
        <v>88.7</v>
      </c>
      <c r="G71" s="308">
        <v>0.9</v>
      </c>
      <c r="H71" s="308">
        <v>100</v>
      </c>
      <c r="I71" s="231">
        <v>1.8</v>
      </c>
      <c r="J71" s="231">
        <v>14.3</v>
      </c>
      <c r="K71" s="231">
        <v>81.400000000000006</v>
      </c>
      <c r="L71" s="231">
        <v>2.5</v>
      </c>
      <c r="M71" s="231">
        <v>100</v>
      </c>
      <c r="N71" s="231">
        <v>1.6</v>
      </c>
      <c r="O71" s="231">
        <v>2.6</v>
      </c>
      <c r="P71" s="231">
        <v>94.3</v>
      </c>
      <c r="Q71" s="231">
        <v>1.5</v>
      </c>
      <c r="R71" s="231">
        <v>100</v>
      </c>
      <c r="S71" s="231">
        <v>1.9</v>
      </c>
      <c r="T71" s="231">
        <v>4.5</v>
      </c>
      <c r="U71" s="231">
        <v>92.9</v>
      </c>
      <c r="V71" s="231">
        <v>0.7</v>
      </c>
      <c r="W71" s="231">
        <v>100</v>
      </c>
      <c r="X71" s="231">
        <v>1.9</v>
      </c>
      <c r="Y71" s="231">
        <v>2.4</v>
      </c>
      <c r="Z71" s="231">
        <v>94.1</v>
      </c>
      <c r="AA71" s="231">
        <v>1.6</v>
      </c>
      <c r="AB71" s="231">
        <v>100</v>
      </c>
      <c r="AC71" s="231">
        <v>3.2</v>
      </c>
      <c r="AD71" s="231">
        <v>2.2000000000000002</v>
      </c>
      <c r="AE71" s="231">
        <v>93.8</v>
      </c>
      <c r="AF71" s="231">
        <v>0.9</v>
      </c>
      <c r="AG71" s="231">
        <v>100</v>
      </c>
      <c r="AH71" s="231">
        <v>1.4</v>
      </c>
      <c r="AI71" s="231">
        <v>2.2000000000000002</v>
      </c>
      <c r="AJ71" s="231">
        <v>95.3</v>
      </c>
      <c r="AK71" s="231">
        <v>1.1000000000000001</v>
      </c>
    </row>
    <row r="72" spans="2:37">
      <c r="B72" s="305" t="s">
        <v>457</v>
      </c>
      <c r="C72" s="308">
        <v>100</v>
      </c>
      <c r="D72" s="308">
        <v>3.9</v>
      </c>
      <c r="E72" s="308">
        <v>7.6</v>
      </c>
      <c r="F72" s="308">
        <v>87.2</v>
      </c>
      <c r="G72" s="308">
        <v>1.3</v>
      </c>
      <c r="H72" s="308">
        <v>100</v>
      </c>
      <c r="I72" s="231">
        <v>2</v>
      </c>
      <c r="J72" s="231">
        <v>14.5</v>
      </c>
      <c r="K72" s="231">
        <v>81.2</v>
      </c>
      <c r="L72" s="231">
        <v>2.2999999999999998</v>
      </c>
      <c r="M72" s="231">
        <v>100</v>
      </c>
      <c r="N72" s="231">
        <v>2.9</v>
      </c>
      <c r="O72" s="231">
        <v>3.7</v>
      </c>
      <c r="P72" s="231">
        <v>92.1</v>
      </c>
      <c r="Q72" s="231">
        <v>1.4</v>
      </c>
      <c r="R72" s="231">
        <v>100</v>
      </c>
      <c r="S72" s="231">
        <v>2.7</v>
      </c>
      <c r="T72" s="231">
        <v>3.2</v>
      </c>
      <c r="U72" s="231">
        <v>93.5</v>
      </c>
      <c r="V72" s="231">
        <v>0.6</v>
      </c>
      <c r="W72" s="231">
        <v>100</v>
      </c>
      <c r="X72" s="231">
        <v>2.9</v>
      </c>
      <c r="Y72" s="231">
        <v>2.5</v>
      </c>
      <c r="Z72" s="231">
        <v>93.6</v>
      </c>
      <c r="AA72" s="231">
        <v>1</v>
      </c>
      <c r="AB72" s="231">
        <v>100</v>
      </c>
      <c r="AC72" s="231">
        <v>2.6</v>
      </c>
      <c r="AD72" s="231">
        <v>3.2</v>
      </c>
      <c r="AE72" s="231">
        <v>92.9</v>
      </c>
      <c r="AF72" s="231">
        <v>1.3</v>
      </c>
      <c r="AG72" s="231">
        <v>100</v>
      </c>
      <c r="AH72" s="231">
        <v>2.7</v>
      </c>
      <c r="AI72" s="231">
        <v>3.1</v>
      </c>
      <c r="AJ72" s="231">
        <v>93.5</v>
      </c>
      <c r="AK72" s="231">
        <v>0.7</v>
      </c>
    </row>
    <row r="73" spans="2:37">
      <c r="B73" s="305" t="s">
        <v>458</v>
      </c>
      <c r="C73" s="308">
        <v>100</v>
      </c>
      <c r="D73" s="308">
        <v>3</v>
      </c>
      <c r="E73" s="308">
        <v>7.9</v>
      </c>
      <c r="F73" s="308">
        <v>88.4</v>
      </c>
      <c r="G73" s="308">
        <v>0.7</v>
      </c>
      <c r="H73" s="308">
        <v>100</v>
      </c>
      <c r="I73" s="231">
        <v>0.5</v>
      </c>
      <c r="J73" s="231">
        <v>14</v>
      </c>
      <c r="K73" s="231">
        <v>82.4</v>
      </c>
      <c r="L73" s="231">
        <v>3.2</v>
      </c>
      <c r="M73" s="231">
        <v>100</v>
      </c>
      <c r="N73" s="231">
        <v>2.6</v>
      </c>
      <c r="O73" s="231">
        <v>2.8</v>
      </c>
      <c r="P73" s="231">
        <v>93.2</v>
      </c>
      <c r="Q73" s="231">
        <v>1.4</v>
      </c>
      <c r="R73" s="231">
        <v>100</v>
      </c>
      <c r="S73" s="231">
        <v>3.3</v>
      </c>
      <c r="T73" s="231">
        <v>4.5</v>
      </c>
      <c r="U73" s="231">
        <v>91.3</v>
      </c>
      <c r="V73" s="231">
        <v>1</v>
      </c>
      <c r="W73" s="231">
        <v>100</v>
      </c>
      <c r="X73" s="231">
        <v>2.4</v>
      </c>
      <c r="Y73" s="231">
        <v>4.9000000000000004</v>
      </c>
      <c r="Z73" s="231">
        <v>92</v>
      </c>
      <c r="AA73" s="231">
        <v>0.7</v>
      </c>
      <c r="AB73" s="231">
        <v>100</v>
      </c>
      <c r="AC73" s="231">
        <v>2.1</v>
      </c>
      <c r="AD73" s="231">
        <v>4.4000000000000004</v>
      </c>
      <c r="AE73" s="231">
        <v>92.4</v>
      </c>
      <c r="AF73" s="231">
        <v>1.2</v>
      </c>
      <c r="AG73" s="231">
        <v>100</v>
      </c>
      <c r="AH73" s="231">
        <v>2.1</v>
      </c>
      <c r="AI73" s="231">
        <v>4</v>
      </c>
      <c r="AJ73" s="231">
        <v>93.9</v>
      </c>
      <c r="AK73" s="310" t="s">
        <v>387</v>
      </c>
    </row>
    <row r="74" spans="2:37">
      <c r="B74" s="305" t="s">
        <v>459</v>
      </c>
      <c r="C74" s="308">
        <v>100</v>
      </c>
      <c r="D74" s="308">
        <v>4.5</v>
      </c>
      <c r="E74" s="308">
        <v>4.4000000000000004</v>
      </c>
      <c r="F74" s="308">
        <v>90.1</v>
      </c>
      <c r="G74" s="308">
        <v>1</v>
      </c>
      <c r="H74" s="308">
        <v>100</v>
      </c>
      <c r="I74" s="231">
        <v>1.1000000000000001</v>
      </c>
      <c r="J74" s="231">
        <v>8</v>
      </c>
      <c r="K74" s="231">
        <v>90.4</v>
      </c>
      <c r="L74" s="231">
        <v>0.4</v>
      </c>
      <c r="M74" s="231">
        <v>100</v>
      </c>
      <c r="N74" s="231">
        <v>8</v>
      </c>
      <c r="O74" s="231">
        <v>6.4</v>
      </c>
      <c r="P74" s="231">
        <v>85.6</v>
      </c>
      <c r="Q74" s="310" t="s">
        <v>387</v>
      </c>
      <c r="R74" s="231">
        <v>100</v>
      </c>
      <c r="S74" s="231">
        <v>6.4</v>
      </c>
      <c r="T74" s="231">
        <v>4.4000000000000004</v>
      </c>
      <c r="U74" s="231">
        <v>87.6</v>
      </c>
      <c r="V74" s="231">
        <v>1.7</v>
      </c>
      <c r="W74" s="231">
        <v>100</v>
      </c>
      <c r="X74" s="231">
        <v>2</v>
      </c>
      <c r="Y74" s="231">
        <v>5.9</v>
      </c>
      <c r="Z74" s="231">
        <v>92.1</v>
      </c>
      <c r="AA74" s="310" t="s">
        <v>387</v>
      </c>
      <c r="AB74" s="231">
        <v>100</v>
      </c>
      <c r="AC74" s="310" t="s">
        <v>387</v>
      </c>
      <c r="AD74" s="231">
        <v>3</v>
      </c>
      <c r="AE74" s="231">
        <v>95.5</v>
      </c>
      <c r="AF74" s="231">
        <v>1.5</v>
      </c>
      <c r="AG74" s="231">
        <v>100</v>
      </c>
      <c r="AH74" s="231">
        <v>1.3</v>
      </c>
      <c r="AI74" s="231">
        <v>3.4</v>
      </c>
      <c r="AJ74" s="231">
        <v>95.4</v>
      </c>
      <c r="AK74" s="310" t="s">
        <v>387</v>
      </c>
    </row>
    <row r="75" spans="2:37">
      <c r="B75" s="305" t="s">
        <v>460</v>
      </c>
      <c r="C75" s="308">
        <v>100</v>
      </c>
      <c r="D75" s="308">
        <v>2.2000000000000002</v>
      </c>
      <c r="E75" s="308">
        <v>10</v>
      </c>
      <c r="F75" s="308">
        <v>87.8</v>
      </c>
      <c r="G75" s="308" t="s">
        <v>387</v>
      </c>
      <c r="H75" s="308">
        <v>100</v>
      </c>
      <c r="I75" s="231">
        <v>0.6</v>
      </c>
      <c r="J75" s="231">
        <v>21.5</v>
      </c>
      <c r="K75" s="231">
        <v>74.2</v>
      </c>
      <c r="L75" s="231">
        <v>3.7</v>
      </c>
      <c r="M75" s="231">
        <v>100</v>
      </c>
      <c r="N75" s="231">
        <v>5.6</v>
      </c>
      <c r="O75" s="231">
        <v>5</v>
      </c>
      <c r="P75" s="231">
        <v>89.4</v>
      </c>
      <c r="Q75" s="310" t="s">
        <v>387</v>
      </c>
      <c r="R75" s="231">
        <v>100</v>
      </c>
      <c r="S75" s="231">
        <v>3.5</v>
      </c>
      <c r="T75" s="231">
        <v>10.4</v>
      </c>
      <c r="U75" s="231">
        <v>84.8</v>
      </c>
      <c r="V75" s="231">
        <v>1.3</v>
      </c>
      <c r="W75" s="231">
        <v>100</v>
      </c>
      <c r="X75" s="231">
        <v>1.6</v>
      </c>
      <c r="Y75" s="231">
        <v>9.3000000000000007</v>
      </c>
      <c r="Z75" s="231">
        <v>89.1</v>
      </c>
      <c r="AA75" s="310" t="s">
        <v>387</v>
      </c>
      <c r="AB75" s="231">
        <v>100</v>
      </c>
      <c r="AC75" s="231">
        <v>3.4</v>
      </c>
      <c r="AD75" s="231">
        <v>6.5</v>
      </c>
      <c r="AE75" s="231">
        <v>90.1</v>
      </c>
      <c r="AF75" s="310" t="s">
        <v>387</v>
      </c>
      <c r="AG75" s="231">
        <v>100</v>
      </c>
      <c r="AH75" s="310" t="s">
        <v>387</v>
      </c>
      <c r="AI75" s="231">
        <v>3.4</v>
      </c>
      <c r="AJ75" s="231">
        <v>96.6</v>
      </c>
      <c r="AK75" s="310" t="s">
        <v>387</v>
      </c>
    </row>
    <row r="76" spans="2:37" ht="8.15" customHeight="1"/>
    <row r="77" spans="2:37">
      <c r="B77" s="31" t="s">
        <v>463</v>
      </c>
    </row>
    <row r="78" spans="2:37">
      <c r="B78" s="31"/>
    </row>
    <row r="81" spans="2:9" ht="18" customHeight="1">
      <c r="B81" s="406" t="s">
        <v>1596</v>
      </c>
    </row>
    <row r="82" spans="2:9" s="628" customFormat="1" ht="18" customHeight="1">
      <c r="B82" s="851" t="s">
        <v>609</v>
      </c>
      <c r="C82" s="835">
        <v>2015</v>
      </c>
      <c r="D82" s="835" t="s">
        <v>303</v>
      </c>
      <c r="E82" s="835" t="s">
        <v>302</v>
      </c>
      <c r="F82" s="835" t="s">
        <v>295</v>
      </c>
      <c r="G82" s="835" t="s">
        <v>294</v>
      </c>
      <c r="H82" s="835" t="s">
        <v>1552</v>
      </c>
      <c r="I82" s="835" t="s">
        <v>1551</v>
      </c>
    </row>
    <row r="83" spans="2:9">
      <c r="B83" s="305" t="s">
        <v>437</v>
      </c>
      <c r="C83" s="231">
        <v>2.9</v>
      </c>
      <c r="D83" s="231">
        <v>2.9</v>
      </c>
      <c r="E83" s="231">
        <v>3</v>
      </c>
      <c r="F83" s="231">
        <v>3.2</v>
      </c>
      <c r="G83" s="307">
        <v>3.5</v>
      </c>
      <c r="H83" s="307">
        <v>2.9</v>
      </c>
      <c r="I83" s="306">
        <v>4.2</v>
      </c>
    </row>
    <row r="84" spans="2:9">
      <c r="B84" s="305" t="s">
        <v>438</v>
      </c>
      <c r="C84" s="231">
        <v>3.6</v>
      </c>
      <c r="D84" s="231">
        <v>3.5</v>
      </c>
      <c r="E84" s="231">
        <v>4.3</v>
      </c>
      <c r="F84" s="231">
        <v>4.3</v>
      </c>
      <c r="G84" s="307">
        <v>4.8</v>
      </c>
      <c r="H84" s="307">
        <v>16.2</v>
      </c>
      <c r="I84" s="306">
        <v>10.3</v>
      </c>
    </row>
    <row r="85" spans="2:9">
      <c r="B85" s="305" t="s">
        <v>439</v>
      </c>
      <c r="C85" s="231">
        <v>92.7</v>
      </c>
      <c r="D85" s="231">
        <v>92.8</v>
      </c>
      <c r="E85" s="231">
        <v>91.8</v>
      </c>
      <c r="F85" s="231">
        <v>91.5</v>
      </c>
      <c r="G85" s="307">
        <v>90.7</v>
      </c>
      <c r="H85" s="307">
        <v>78.599999999999994</v>
      </c>
      <c r="I85" s="306">
        <v>84.4</v>
      </c>
    </row>
    <row r="86" spans="2:9">
      <c r="B86" s="305" t="s">
        <v>440</v>
      </c>
      <c r="C86" s="231">
        <v>0.8</v>
      </c>
      <c r="D86" s="231">
        <v>0.8</v>
      </c>
      <c r="E86" s="231">
        <v>1</v>
      </c>
      <c r="F86" s="231">
        <v>1</v>
      </c>
      <c r="G86" s="307">
        <v>1</v>
      </c>
      <c r="H86" s="307">
        <v>2.2999999999999998</v>
      </c>
      <c r="I86" s="306">
        <v>1.1000000000000001</v>
      </c>
    </row>
    <row r="87" spans="2:9" s="421" customFormat="1" ht="18" customHeight="1">
      <c r="B87" s="852" t="s">
        <v>98</v>
      </c>
      <c r="C87" s="835">
        <v>2015</v>
      </c>
      <c r="D87" s="834" t="s">
        <v>303</v>
      </c>
      <c r="E87" s="834" t="s">
        <v>302</v>
      </c>
      <c r="F87" s="834" t="s">
        <v>295</v>
      </c>
      <c r="G87" s="834" t="s">
        <v>294</v>
      </c>
      <c r="H87" s="834" t="s">
        <v>1552</v>
      </c>
      <c r="I87" s="834" t="s">
        <v>1551</v>
      </c>
    </row>
    <row r="88" spans="2:9">
      <c r="B88" s="305" t="s">
        <v>437</v>
      </c>
      <c r="C88" s="231">
        <v>4.2</v>
      </c>
      <c r="D88" s="231">
        <v>2.5</v>
      </c>
      <c r="E88" s="231">
        <v>3.7</v>
      </c>
      <c r="F88" s="231">
        <v>3.7</v>
      </c>
      <c r="G88" s="231">
        <v>3.1</v>
      </c>
      <c r="H88" s="231">
        <v>2.1</v>
      </c>
      <c r="I88" s="308">
        <v>4.5999999999999996</v>
      </c>
    </row>
    <row r="89" spans="2:9">
      <c r="B89" s="305" t="s">
        <v>438</v>
      </c>
      <c r="C89" s="231">
        <v>4.5999999999999996</v>
      </c>
      <c r="D89" s="231">
        <v>4.2</v>
      </c>
      <c r="E89" s="231">
        <v>5.9</v>
      </c>
      <c r="F89" s="231">
        <v>4.5999999999999996</v>
      </c>
      <c r="G89" s="231">
        <v>5.0999999999999996</v>
      </c>
      <c r="H89" s="231">
        <v>26.6</v>
      </c>
      <c r="I89" s="308">
        <v>20.100000000000001</v>
      </c>
    </row>
    <row r="90" spans="2:9">
      <c r="B90" s="305" t="s">
        <v>439</v>
      </c>
      <c r="C90" s="231">
        <v>89.2</v>
      </c>
      <c r="D90" s="231">
        <v>91.8</v>
      </c>
      <c r="E90" s="231">
        <v>88.6</v>
      </c>
      <c r="F90" s="231">
        <v>90</v>
      </c>
      <c r="G90" s="231">
        <v>90.3</v>
      </c>
      <c r="H90" s="231">
        <v>69.2</v>
      </c>
      <c r="I90" s="308">
        <v>73.900000000000006</v>
      </c>
    </row>
    <row r="91" spans="2:9">
      <c r="B91" s="305" t="s">
        <v>440</v>
      </c>
      <c r="C91" s="231">
        <v>1.9</v>
      </c>
      <c r="D91" s="231">
        <v>1.4</v>
      </c>
      <c r="E91" s="231">
        <v>1.8</v>
      </c>
      <c r="F91" s="231">
        <v>1.7</v>
      </c>
      <c r="G91" s="231">
        <v>1.4</v>
      </c>
      <c r="H91" s="231">
        <v>2.2000000000000002</v>
      </c>
      <c r="I91" s="308">
        <v>1.4</v>
      </c>
    </row>
    <row r="114" spans="2:7" ht="15.5">
      <c r="B114" s="406" t="s">
        <v>1597</v>
      </c>
      <c r="G114" s="312"/>
    </row>
    <row r="115" spans="2:7" ht="25">
      <c r="B115" s="425"/>
      <c r="C115" s="423" t="s">
        <v>437</v>
      </c>
      <c r="D115" s="423" t="s">
        <v>438</v>
      </c>
      <c r="E115" s="423" t="s">
        <v>439</v>
      </c>
      <c r="F115" s="423" t="s">
        <v>440</v>
      </c>
    </row>
    <row r="116" spans="2:7" ht="15" customHeight="1">
      <c r="B116" s="305" t="s">
        <v>461</v>
      </c>
      <c r="C116" s="231">
        <v>2.8</v>
      </c>
      <c r="D116" s="231">
        <v>25.1</v>
      </c>
      <c r="E116" s="231">
        <v>70.5</v>
      </c>
      <c r="F116" s="231">
        <v>1.7</v>
      </c>
      <c r="G116" s="120"/>
    </row>
    <row r="117" spans="2:7" ht="15" customHeight="1">
      <c r="B117" s="305" t="s">
        <v>462</v>
      </c>
      <c r="C117" s="231">
        <v>1.3</v>
      </c>
      <c r="D117" s="231">
        <v>28.3</v>
      </c>
      <c r="E117" s="231">
        <v>67.7</v>
      </c>
      <c r="F117" s="231">
        <v>2.7</v>
      </c>
      <c r="G117" s="120"/>
    </row>
    <row r="118" spans="2:7">
      <c r="B118" s="121"/>
      <c r="C118" s="121"/>
      <c r="D118" s="121"/>
      <c r="E118" s="121"/>
      <c r="F118" s="121"/>
      <c r="G118" s="120"/>
    </row>
    <row r="119" spans="2:7">
      <c r="B119" s="121"/>
      <c r="C119" s="121"/>
      <c r="D119" s="121"/>
      <c r="E119" s="121"/>
      <c r="F119" s="121"/>
      <c r="G119" s="120"/>
    </row>
    <row r="120" spans="2:7">
      <c r="B120" s="121"/>
      <c r="C120" s="121"/>
      <c r="D120" s="121"/>
      <c r="E120" s="121"/>
      <c r="F120" s="121"/>
      <c r="G120" s="120"/>
    </row>
    <row r="121" spans="2:7">
      <c r="B121" s="121"/>
      <c r="C121" s="121"/>
      <c r="D121" s="121"/>
      <c r="E121" s="121"/>
      <c r="F121" s="121"/>
      <c r="G121" s="120"/>
    </row>
    <row r="122" spans="2:7">
      <c r="B122" s="121"/>
      <c r="C122" s="121"/>
      <c r="D122" s="121"/>
      <c r="E122" s="121"/>
      <c r="F122" s="121"/>
      <c r="G122" s="120"/>
    </row>
    <row r="123" spans="2:7">
      <c r="B123" s="121"/>
      <c r="C123" s="121"/>
      <c r="D123" s="121"/>
      <c r="E123" s="121"/>
      <c r="F123" s="121"/>
      <c r="G123" s="120"/>
    </row>
    <row r="124" spans="2:7">
      <c r="B124" s="121"/>
      <c r="C124" s="121"/>
      <c r="D124" s="121"/>
      <c r="E124" s="121"/>
      <c r="F124" s="121"/>
      <c r="G124" s="120"/>
    </row>
    <row r="137" spans="2:6" ht="18" customHeight="1">
      <c r="B137" s="406" t="s">
        <v>1598</v>
      </c>
    </row>
    <row r="138" spans="2:6" ht="25">
      <c r="B138" s="425"/>
      <c r="C138" s="423" t="s">
        <v>437</v>
      </c>
      <c r="D138" s="423" t="s">
        <v>438</v>
      </c>
      <c r="E138" s="423" t="s">
        <v>439</v>
      </c>
      <c r="F138" s="423" t="s">
        <v>440</v>
      </c>
    </row>
    <row r="139" spans="2:6" ht="15.5" customHeight="1">
      <c r="B139" s="305" t="s">
        <v>461</v>
      </c>
      <c r="C139" s="424">
        <v>4.9000000000000004</v>
      </c>
      <c r="D139" s="424">
        <v>20.100000000000001</v>
      </c>
      <c r="E139" s="424">
        <v>73.599999999999994</v>
      </c>
      <c r="F139" s="424">
        <v>1.4</v>
      </c>
    </row>
    <row r="140" spans="2:6" ht="15.5" customHeight="1">
      <c r="B140" s="305" t="s">
        <v>462</v>
      </c>
      <c r="C140" s="231">
        <v>4.2</v>
      </c>
      <c r="D140" s="231">
        <v>20.2</v>
      </c>
      <c r="E140" s="231">
        <v>74.099999999999994</v>
      </c>
      <c r="F140" s="231">
        <v>1.4</v>
      </c>
    </row>
  </sheetData>
  <mergeCells count="10">
    <mergeCell ref="F2:G2"/>
    <mergeCell ref="F3:G3"/>
    <mergeCell ref="B12:B13"/>
    <mergeCell ref="AG12:AK12"/>
    <mergeCell ref="C12:G12"/>
    <mergeCell ref="H12:L12"/>
    <mergeCell ref="M12:Q12"/>
    <mergeCell ref="R12:V12"/>
    <mergeCell ref="W12:AA12"/>
    <mergeCell ref="AB12:AF12"/>
  </mergeCells>
  <hyperlinks>
    <hyperlink ref="F3" r:id="rId1" location="'Índice Digitalizacion Acelerada'!A1"/>
    <hyperlink ref="F2" r:id="rId2" location="'Índice ámbitos y subámbitos'!A1"/>
    <hyperlink ref="F2:G2" location="'Índice Digitalizacion Acelerada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ignoredErrors>
    <ignoredError sqref="D82:G82 D87:G87" numberStoredAsText="1"/>
  </ignoredErrors>
  <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B1:L40"/>
  <sheetViews>
    <sheetView showGridLines="0" zoomScaleNormal="100" workbookViewId="0">
      <selection activeCell="B2" sqref="B2"/>
    </sheetView>
  </sheetViews>
  <sheetFormatPr baseColWidth="10" defaultColWidth="11.54296875" defaultRowHeight="12.5"/>
  <cols>
    <col min="1" max="1" width="1.81640625" style="3" customWidth="1"/>
    <col min="2" max="2" width="40.453125" style="3" customWidth="1"/>
    <col min="3" max="3" width="20.81640625" style="3" customWidth="1"/>
    <col min="4" max="4" width="21.453125" style="3" customWidth="1"/>
    <col min="5" max="6" width="22.54296875" style="3" customWidth="1"/>
    <col min="7" max="7" width="22" style="3" customWidth="1"/>
    <col min="8" max="26" width="22.81640625" style="3" customWidth="1"/>
    <col min="27" max="16384" width="11.54296875" style="3"/>
  </cols>
  <sheetData>
    <row r="1" spans="2:12" ht="15" customHeight="1"/>
    <row r="2" spans="2:12" ht="15" customHeight="1">
      <c r="F2" s="893" t="s">
        <v>245</v>
      </c>
      <c r="G2" s="893"/>
    </row>
    <row r="3" spans="2:12" ht="15" customHeight="1">
      <c r="F3" s="893" t="s">
        <v>248</v>
      </c>
      <c r="G3" s="893"/>
    </row>
    <row r="4" spans="2:12" s="405" customFormat="1" ht="13.4" customHeight="1">
      <c r="B4" s="403"/>
      <c r="C4" s="403"/>
      <c r="D4" s="404"/>
      <c r="E4" s="403"/>
    </row>
    <row r="5" spans="2:12" s="411" customFormat="1" ht="15.5">
      <c r="B5" s="414" t="s">
        <v>246</v>
      </c>
      <c r="C5" s="411" t="s">
        <v>218</v>
      </c>
      <c r="H5" s="413"/>
    </row>
    <row r="6" spans="2:12" s="411" customFormat="1" ht="15.5">
      <c r="B6" s="416" t="s">
        <v>247</v>
      </c>
      <c r="C6" s="411" t="s">
        <v>1571</v>
      </c>
    </row>
    <row r="7" spans="2:12" s="411" customFormat="1" ht="15.5">
      <c r="B7" s="416" t="s">
        <v>84</v>
      </c>
      <c r="C7" s="402" t="s">
        <v>91</v>
      </c>
    </row>
    <row r="8" spans="2:12" s="411" customFormat="1" ht="15.5">
      <c r="B8" s="416" t="s">
        <v>220</v>
      </c>
      <c r="C8" s="402" t="s">
        <v>1593</v>
      </c>
    </row>
    <row r="9" spans="2:12" s="411" customFormat="1" ht="15.5">
      <c r="B9" s="416" t="s">
        <v>127</v>
      </c>
      <c r="C9" s="411" t="s">
        <v>6</v>
      </c>
    </row>
    <row r="10" spans="2:12" s="411" customFormat="1" ht="15.5">
      <c r="B10" s="416" t="s">
        <v>244</v>
      </c>
      <c r="C10" s="411" t="s">
        <v>479</v>
      </c>
    </row>
    <row r="11" spans="2:12">
      <c r="H11" s="5"/>
    </row>
    <row r="12" spans="2:12" s="401" customFormat="1" ht="18" customHeight="1">
      <c r="B12" s="670"/>
      <c r="C12" s="670">
        <v>2019</v>
      </c>
      <c r="D12" s="670">
        <v>2018</v>
      </c>
      <c r="E12" s="479"/>
      <c r="F12" s="479"/>
      <c r="G12" s="479"/>
      <c r="H12" s="479"/>
      <c r="I12" s="479"/>
      <c r="J12" s="479"/>
      <c r="K12" s="479"/>
      <c r="L12" s="479"/>
    </row>
    <row r="13" spans="2:12">
      <c r="B13" s="25" t="s">
        <v>241</v>
      </c>
      <c r="C13" s="2">
        <v>75.19</v>
      </c>
      <c r="D13" s="2">
        <v>70.790000000000006</v>
      </c>
      <c r="E13" s="26"/>
      <c r="F13" s="26"/>
      <c r="G13" s="26"/>
      <c r="H13" s="26"/>
      <c r="I13" s="26"/>
      <c r="J13" s="26"/>
      <c r="K13" s="26"/>
      <c r="L13" s="26"/>
    </row>
    <row r="14" spans="2:12">
      <c r="B14" s="25" t="s">
        <v>223</v>
      </c>
      <c r="C14" s="2">
        <v>71.91</v>
      </c>
      <c r="D14" s="2">
        <v>65.45</v>
      </c>
    </row>
    <row r="15" spans="2:12">
      <c r="B15" s="25" t="s">
        <v>224</v>
      </c>
      <c r="C15" s="2">
        <v>80.48</v>
      </c>
      <c r="D15" s="2">
        <v>71.040000000000006</v>
      </c>
    </row>
    <row r="16" spans="2:12">
      <c r="B16" s="25" t="s">
        <v>317</v>
      </c>
      <c r="C16" s="2">
        <v>78.72</v>
      </c>
      <c r="D16" s="2">
        <v>67.430000000000007</v>
      </c>
    </row>
    <row r="17" spans="2:4">
      <c r="B17" s="25" t="s">
        <v>318</v>
      </c>
      <c r="C17" s="2">
        <v>61.75</v>
      </c>
      <c r="D17" s="2">
        <v>60.97</v>
      </c>
    </row>
    <row r="18" spans="2:4">
      <c r="B18" s="25" t="s">
        <v>227</v>
      </c>
      <c r="C18" s="2">
        <v>67.12</v>
      </c>
      <c r="D18" s="2">
        <v>68.91</v>
      </c>
    </row>
    <row r="19" spans="2:4">
      <c r="B19" s="25" t="s">
        <v>228</v>
      </c>
      <c r="C19" s="2">
        <v>66.63</v>
      </c>
      <c r="D19" s="2">
        <v>72.709999999999994</v>
      </c>
    </row>
    <row r="20" spans="2:4">
      <c r="B20" s="25" t="s">
        <v>229</v>
      </c>
      <c r="C20" s="2">
        <v>72.33</v>
      </c>
      <c r="D20" s="2">
        <v>67.28</v>
      </c>
    </row>
    <row r="21" spans="2:4">
      <c r="B21" s="25" t="s">
        <v>230</v>
      </c>
      <c r="C21" s="2">
        <v>66.8</v>
      </c>
      <c r="D21" s="2">
        <v>65.42</v>
      </c>
    </row>
    <row r="22" spans="2:4">
      <c r="B22" s="25" t="s">
        <v>231</v>
      </c>
      <c r="C22" s="2">
        <v>77.67</v>
      </c>
      <c r="D22" s="2">
        <v>74.38</v>
      </c>
    </row>
    <row r="23" spans="2:4">
      <c r="B23" s="25" t="s">
        <v>319</v>
      </c>
      <c r="C23" s="2">
        <v>77.62</v>
      </c>
      <c r="D23" s="2">
        <v>73.010000000000005</v>
      </c>
    </row>
    <row r="24" spans="2:4">
      <c r="B24" s="25" t="s">
        <v>233</v>
      </c>
      <c r="C24" s="2">
        <v>76.03</v>
      </c>
      <c r="D24" s="2">
        <v>59.9</v>
      </c>
    </row>
    <row r="25" spans="2:4">
      <c r="B25" s="25" t="s">
        <v>234</v>
      </c>
      <c r="C25" s="2">
        <v>73.17</v>
      </c>
      <c r="D25" s="2">
        <v>66.03</v>
      </c>
    </row>
    <row r="26" spans="2:4">
      <c r="B26" s="25" t="s">
        <v>321</v>
      </c>
      <c r="C26" s="20">
        <v>78.42</v>
      </c>
      <c r="D26" s="20">
        <v>74.41</v>
      </c>
    </row>
    <row r="27" spans="2:4">
      <c r="B27" s="25" t="s">
        <v>322</v>
      </c>
      <c r="C27" s="2">
        <v>74.64</v>
      </c>
      <c r="D27" s="2">
        <v>68.709999999999994</v>
      </c>
    </row>
    <row r="28" spans="2:4">
      <c r="B28" s="25" t="s">
        <v>323</v>
      </c>
      <c r="C28" s="2">
        <v>76.5</v>
      </c>
      <c r="D28" s="2">
        <v>74.62</v>
      </c>
    </row>
    <row r="29" spans="2:4">
      <c r="B29" s="25" t="s">
        <v>237</v>
      </c>
      <c r="C29" s="2">
        <v>80.42</v>
      </c>
      <c r="D29" s="2">
        <v>75.39</v>
      </c>
    </row>
    <row r="30" spans="2:4">
      <c r="B30" s="25" t="s">
        <v>324</v>
      </c>
      <c r="C30" s="2">
        <v>68.599999999999994</v>
      </c>
      <c r="D30" s="2">
        <v>68.78</v>
      </c>
    </row>
    <row r="31" spans="2:4">
      <c r="B31" s="25" t="s">
        <v>239</v>
      </c>
      <c r="C31" s="2">
        <v>51.06</v>
      </c>
      <c r="D31" s="2">
        <v>32.11</v>
      </c>
    </row>
    <row r="32" spans="2:4">
      <c r="B32" s="25" t="s">
        <v>240</v>
      </c>
      <c r="C32" s="2">
        <v>61.08</v>
      </c>
      <c r="D32" s="2">
        <v>47.58</v>
      </c>
    </row>
    <row r="33" spans="2:8">
      <c r="B33" s="34" t="s">
        <v>325</v>
      </c>
    </row>
    <row r="34" spans="2:8">
      <c r="B34" s="34"/>
    </row>
    <row r="37" spans="2:8" ht="35.5" customHeight="1">
      <c r="B37" s="909" t="s">
        <v>1614</v>
      </c>
      <c r="C37" s="910"/>
      <c r="D37" s="910"/>
      <c r="E37" s="910"/>
      <c r="F37" s="910"/>
      <c r="G37" s="426"/>
      <c r="H37" s="426"/>
    </row>
    <row r="38" spans="2:8" s="401" customFormat="1" ht="18" customHeight="1">
      <c r="B38" s="670"/>
      <c r="C38" s="670">
        <v>2018</v>
      </c>
      <c r="D38" s="670">
        <v>2019</v>
      </c>
    </row>
    <row r="39" spans="2:8" ht="15.65" customHeight="1">
      <c r="B39" s="25" t="s">
        <v>241</v>
      </c>
      <c r="C39" s="2">
        <v>70.790000000000006</v>
      </c>
      <c r="D39" s="2">
        <v>75.19</v>
      </c>
    </row>
    <row r="40" spans="2:8" ht="15.65" customHeight="1">
      <c r="B40" s="25" t="s">
        <v>321</v>
      </c>
      <c r="C40" s="2">
        <v>74.41</v>
      </c>
      <c r="D40" s="2">
        <v>78.42</v>
      </c>
    </row>
  </sheetData>
  <mergeCells count="3">
    <mergeCell ref="F2:G2"/>
    <mergeCell ref="F3:G3"/>
    <mergeCell ref="B37:F37"/>
  </mergeCells>
  <hyperlinks>
    <hyperlink ref="F3" r:id="rId1" location="'Índice Digitalizacion Acelerada'!A1"/>
    <hyperlink ref="F2" r:id="rId2" location="'Índice ámbitos y subámbitos'!A1"/>
    <hyperlink ref="F2:G2" location="'Índice Digitalizacion Acelerada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B1:L39"/>
  <sheetViews>
    <sheetView showGridLines="0" zoomScaleNormal="100" workbookViewId="0">
      <selection activeCell="E10" sqref="E10"/>
    </sheetView>
  </sheetViews>
  <sheetFormatPr baseColWidth="10" defaultColWidth="11.54296875" defaultRowHeight="12.5"/>
  <cols>
    <col min="1" max="1" width="1.81640625" style="3" customWidth="1"/>
    <col min="2" max="2" width="40.453125" style="3" customWidth="1"/>
    <col min="3" max="3" width="20.81640625" style="3" customWidth="1"/>
    <col min="4" max="4" width="21.453125" style="3" customWidth="1"/>
    <col min="5" max="6" width="22.54296875" style="3" customWidth="1"/>
    <col min="7" max="7" width="22" style="3" customWidth="1"/>
    <col min="8" max="26" width="22.81640625" style="3" customWidth="1"/>
    <col min="27" max="16384" width="11.54296875" style="3"/>
  </cols>
  <sheetData>
    <row r="1" spans="2:12" ht="15" customHeight="1"/>
    <row r="2" spans="2:12" ht="15" customHeight="1">
      <c r="F2" s="893" t="s">
        <v>245</v>
      </c>
      <c r="G2" s="893"/>
    </row>
    <row r="3" spans="2:12" ht="15" customHeight="1">
      <c r="F3" s="893" t="s">
        <v>248</v>
      </c>
      <c r="G3" s="893"/>
    </row>
    <row r="4" spans="2:12" s="405" customFormat="1" ht="13.4" customHeight="1">
      <c r="B4" s="403"/>
      <c r="C4" s="403"/>
      <c r="D4" s="404"/>
      <c r="E4" s="403"/>
    </row>
    <row r="5" spans="2:12" s="411" customFormat="1" ht="15.5">
      <c r="B5" s="414" t="s">
        <v>246</v>
      </c>
      <c r="C5" s="411" t="s">
        <v>218</v>
      </c>
      <c r="H5" s="413"/>
    </row>
    <row r="6" spans="2:12" s="411" customFormat="1" ht="15.5">
      <c r="B6" s="416" t="s">
        <v>247</v>
      </c>
      <c r="C6" s="411" t="s">
        <v>1571</v>
      </c>
    </row>
    <row r="7" spans="2:12" s="411" customFormat="1" ht="15.5">
      <c r="B7" s="416" t="s">
        <v>84</v>
      </c>
      <c r="C7" s="402" t="s">
        <v>92</v>
      </c>
    </row>
    <row r="8" spans="2:12" s="411" customFormat="1" ht="15.5">
      <c r="B8" s="416" t="s">
        <v>220</v>
      </c>
      <c r="C8" s="402" t="s">
        <v>1593</v>
      </c>
    </row>
    <row r="9" spans="2:12" s="411" customFormat="1" ht="15.5">
      <c r="B9" s="416" t="s">
        <v>127</v>
      </c>
      <c r="C9" s="411" t="s">
        <v>6</v>
      </c>
    </row>
    <row r="10" spans="2:12" s="411" customFormat="1" ht="15.5">
      <c r="B10" s="416" t="s">
        <v>244</v>
      </c>
      <c r="C10" s="411" t="s">
        <v>479</v>
      </c>
    </row>
    <row r="11" spans="2:12">
      <c r="H11" s="5"/>
    </row>
    <row r="12" spans="2:12" s="401" customFormat="1" ht="18" customHeight="1">
      <c r="B12" s="670"/>
      <c r="C12" s="670">
        <v>2019</v>
      </c>
      <c r="D12" s="670">
        <v>2018</v>
      </c>
      <c r="E12" s="670">
        <v>2017</v>
      </c>
      <c r="F12" s="670">
        <v>2016</v>
      </c>
      <c r="G12" s="602">
        <v>2015</v>
      </c>
      <c r="H12" s="479"/>
      <c r="I12" s="479"/>
      <c r="J12" s="479"/>
      <c r="K12" s="479"/>
      <c r="L12" s="479"/>
    </row>
    <row r="13" spans="2:12" ht="15" customHeight="1">
      <c r="B13" s="485" t="s">
        <v>241</v>
      </c>
      <c r="C13" s="2">
        <v>30.03</v>
      </c>
      <c r="D13" s="2">
        <v>28.78</v>
      </c>
      <c r="E13" s="2">
        <v>27.53</v>
      </c>
      <c r="F13" s="2">
        <v>25.3</v>
      </c>
      <c r="G13" s="2">
        <v>22.56</v>
      </c>
      <c r="H13" s="72"/>
      <c r="I13" s="26"/>
      <c r="J13" s="26"/>
      <c r="K13" s="26"/>
      <c r="L13" s="26"/>
    </row>
    <row r="14" spans="2:12" ht="15" customHeight="1">
      <c r="B14" s="25" t="s">
        <v>223</v>
      </c>
      <c r="C14" s="2">
        <v>27.18</v>
      </c>
      <c r="D14" s="2">
        <v>23.72</v>
      </c>
      <c r="E14" s="2">
        <v>26.62</v>
      </c>
      <c r="F14" s="2">
        <v>28.29</v>
      </c>
      <c r="G14" s="2">
        <v>19.670000000000002</v>
      </c>
      <c r="H14" s="72"/>
    </row>
    <row r="15" spans="2:12" ht="15" customHeight="1">
      <c r="B15" s="25" t="s">
        <v>224</v>
      </c>
      <c r="C15" s="2">
        <v>26.04</v>
      </c>
      <c r="D15" s="2">
        <v>25.78</v>
      </c>
      <c r="E15" s="2">
        <v>25.68</v>
      </c>
      <c r="F15" s="2">
        <v>20.84</v>
      </c>
      <c r="G15" s="2">
        <v>18.04</v>
      </c>
      <c r="H15" s="72"/>
    </row>
    <row r="16" spans="2:12" ht="15" customHeight="1">
      <c r="B16" s="25" t="s">
        <v>317</v>
      </c>
      <c r="C16" s="2">
        <v>27.74</v>
      </c>
      <c r="D16" s="2">
        <v>22.23</v>
      </c>
      <c r="E16" s="2">
        <v>21.94</v>
      </c>
      <c r="F16" s="2">
        <v>20.92</v>
      </c>
      <c r="G16" s="2">
        <v>19.36</v>
      </c>
      <c r="H16" s="72"/>
    </row>
    <row r="17" spans="2:8" ht="15" customHeight="1">
      <c r="B17" s="25" t="s">
        <v>318</v>
      </c>
      <c r="C17" s="2">
        <v>25</v>
      </c>
      <c r="D17" s="2">
        <v>19.04</v>
      </c>
      <c r="E17" s="2">
        <v>18.98</v>
      </c>
      <c r="F17" s="2">
        <v>15.83</v>
      </c>
      <c r="G17" s="2">
        <v>14.3</v>
      </c>
      <c r="H17" s="72"/>
    </row>
    <row r="18" spans="2:8" ht="15" customHeight="1">
      <c r="B18" s="25" t="s">
        <v>227</v>
      </c>
      <c r="C18" s="2">
        <v>20.85</v>
      </c>
      <c r="D18" s="2">
        <v>17.87</v>
      </c>
      <c r="E18" s="2">
        <v>17.07</v>
      </c>
      <c r="F18" s="2">
        <v>14.61</v>
      </c>
      <c r="G18" s="2">
        <v>12.41</v>
      </c>
      <c r="H18" s="72"/>
    </row>
    <row r="19" spans="2:8" ht="15" customHeight="1">
      <c r="B19" s="25" t="s">
        <v>228</v>
      </c>
      <c r="C19" s="2">
        <v>24.41</v>
      </c>
      <c r="D19" s="2">
        <v>24.11</v>
      </c>
      <c r="E19" s="2">
        <v>22.56</v>
      </c>
      <c r="F19" s="2">
        <v>16.73</v>
      </c>
      <c r="G19" s="2">
        <v>19.14</v>
      </c>
      <c r="H19" s="72"/>
    </row>
    <row r="20" spans="2:8" ht="15" customHeight="1">
      <c r="B20" s="25" t="s">
        <v>229</v>
      </c>
      <c r="C20" s="2">
        <v>23.71</v>
      </c>
      <c r="D20" s="2">
        <v>21.08</v>
      </c>
      <c r="E20" s="2">
        <v>23.31</v>
      </c>
      <c r="F20" s="2">
        <v>20.63</v>
      </c>
      <c r="G20" s="2">
        <v>17.329999999999998</v>
      </c>
      <c r="H20" s="72"/>
    </row>
    <row r="21" spans="2:8" ht="15" customHeight="1">
      <c r="B21" s="25" t="s">
        <v>230</v>
      </c>
      <c r="C21" s="2">
        <v>22.52</v>
      </c>
      <c r="D21" s="2">
        <v>19.79</v>
      </c>
      <c r="E21" s="2">
        <v>23.05</v>
      </c>
      <c r="F21" s="2">
        <v>20.39</v>
      </c>
      <c r="G21" s="2">
        <v>17.579999999999998</v>
      </c>
      <c r="H21" s="72"/>
    </row>
    <row r="22" spans="2:8" ht="15" customHeight="1">
      <c r="B22" s="25" t="s">
        <v>231</v>
      </c>
      <c r="C22" s="2">
        <v>31.05</v>
      </c>
      <c r="D22" s="2">
        <v>30.18</v>
      </c>
      <c r="E22" s="2">
        <v>29</v>
      </c>
      <c r="F22" s="2">
        <v>27.11</v>
      </c>
      <c r="G22" s="2">
        <v>24.34</v>
      </c>
      <c r="H22" s="72"/>
    </row>
    <row r="23" spans="2:8" ht="15" customHeight="1">
      <c r="B23" s="25" t="s">
        <v>319</v>
      </c>
      <c r="C23" s="2">
        <v>25.56</v>
      </c>
      <c r="D23" s="2">
        <v>21.13</v>
      </c>
      <c r="E23" s="2">
        <v>21.17</v>
      </c>
      <c r="F23" s="2">
        <v>20.079999999999998</v>
      </c>
      <c r="G23" s="2">
        <v>17.23</v>
      </c>
      <c r="H23" s="72"/>
    </row>
    <row r="24" spans="2:8" ht="15" customHeight="1">
      <c r="B24" s="25" t="s">
        <v>233</v>
      </c>
      <c r="C24" s="2">
        <v>23.83</v>
      </c>
      <c r="D24" s="2">
        <v>23.43</v>
      </c>
      <c r="E24" s="2">
        <v>22.07</v>
      </c>
      <c r="F24" s="2">
        <v>23.14</v>
      </c>
      <c r="G24" s="2">
        <v>14.37</v>
      </c>
      <c r="H24" s="72"/>
    </row>
    <row r="25" spans="2:8" ht="15" customHeight="1">
      <c r="B25" s="25" t="s">
        <v>234</v>
      </c>
      <c r="C25" s="2">
        <v>24.05</v>
      </c>
      <c r="D25" s="2">
        <v>20.309999999999999</v>
      </c>
      <c r="E25" s="2">
        <v>20.420000000000002</v>
      </c>
      <c r="F25" s="2">
        <v>19.45</v>
      </c>
      <c r="G25" s="2">
        <v>16.43</v>
      </c>
      <c r="H25" s="72"/>
    </row>
    <row r="26" spans="2:8" ht="15" customHeight="1">
      <c r="B26" s="25" t="s">
        <v>98</v>
      </c>
      <c r="C26" s="20">
        <v>35.520000000000003</v>
      </c>
      <c r="D26" s="20">
        <v>37.28</v>
      </c>
      <c r="E26" s="20">
        <v>33.39</v>
      </c>
      <c r="F26" s="20">
        <v>29.43</v>
      </c>
      <c r="G26" s="20">
        <v>27.91</v>
      </c>
      <c r="H26" s="72"/>
    </row>
    <row r="27" spans="2:8" ht="15" customHeight="1">
      <c r="B27" s="25" t="s">
        <v>322</v>
      </c>
      <c r="C27" s="2">
        <v>27.27</v>
      </c>
      <c r="D27" s="2">
        <v>19.52</v>
      </c>
      <c r="E27" s="2">
        <v>19.829999999999998</v>
      </c>
      <c r="F27" s="2">
        <v>20.68</v>
      </c>
      <c r="G27" s="2">
        <v>14.29</v>
      </c>
      <c r="H27" s="72"/>
    </row>
    <row r="28" spans="2:8" ht="15" customHeight="1">
      <c r="B28" s="25" t="s">
        <v>323</v>
      </c>
      <c r="C28" s="2">
        <v>26.24</v>
      </c>
      <c r="D28" s="2">
        <v>21.84</v>
      </c>
      <c r="E28" s="2">
        <v>23.93</v>
      </c>
      <c r="F28" s="2">
        <v>22.25</v>
      </c>
      <c r="G28" s="2">
        <v>20.69</v>
      </c>
      <c r="H28" s="72"/>
    </row>
    <row r="29" spans="2:8" ht="15" customHeight="1">
      <c r="B29" s="25" t="s">
        <v>237</v>
      </c>
      <c r="C29" s="2">
        <v>30.68</v>
      </c>
      <c r="D29" s="2">
        <v>26.31</v>
      </c>
      <c r="E29" s="2">
        <v>26.24</v>
      </c>
      <c r="F29" s="2">
        <v>24.27</v>
      </c>
      <c r="G29" s="2">
        <v>21.28</v>
      </c>
      <c r="H29" s="72"/>
    </row>
    <row r="30" spans="2:8" ht="15" customHeight="1">
      <c r="B30" s="25" t="s">
        <v>324</v>
      </c>
      <c r="C30" s="2">
        <v>25.14</v>
      </c>
      <c r="D30" s="2">
        <v>19.73</v>
      </c>
      <c r="E30" s="2">
        <v>19.34</v>
      </c>
      <c r="F30" s="2">
        <v>20.16</v>
      </c>
      <c r="G30" s="2">
        <v>15.86</v>
      </c>
      <c r="H30" s="72"/>
    </row>
    <row r="31" spans="2:8" ht="15" customHeight="1">
      <c r="B31" s="25" t="s">
        <v>239</v>
      </c>
      <c r="C31" s="2">
        <v>11.93</v>
      </c>
      <c r="D31" s="2">
        <v>9.6199999999999992</v>
      </c>
      <c r="E31" s="2">
        <v>13.21</v>
      </c>
      <c r="F31" s="2">
        <v>14.26</v>
      </c>
      <c r="G31" s="2">
        <v>7.8</v>
      </c>
      <c r="H31" s="72"/>
    </row>
    <row r="32" spans="2:8" ht="15" customHeight="1">
      <c r="B32" s="25" t="s">
        <v>240</v>
      </c>
      <c r="C32" s="2">
        <v>17.55</v>
      </c>
      <c r="D32" s="2">
        <v>12.43</v>
      </c>
      <c r="E32" s="2">
        <v>16.52</v>
      </c>
      <c r="F32" s="2">
        <v>14.57</v>
      </c>
      <c r="G32" s="2">
        <v>12.06</v>
      </c>
      <c r="H32" s="72"/>
    </row>
    <row r="33" spans="2:7">
      <c r="B33" s="35" t="s">
        <v>326</v>
      </c>
    </row>
    <row r="34" spans="2:7">
      <c r="B34" s="35"/>
    </row>
    <row r="36" spans="2:7" ht="18" customHeight="1">
      <c r="B36" s="406" t="s">
        <v>1613</v>
      </c>
    </row>
    <row r="37" spans="2:7" s="401" customFormat="1" ht="18" customHeight="1">
      <c r="B37" s="672"/>
      <c r="C37" s="670">
        <v>2015</v>
      </c>
      <c r="D37" s="670">
        <v>2016</v>
      </c>
      <c r="E37" s="670">
        <v>2017</v>
      </c>
      <c r="F37" s="670">
        <v>2018</v>
      </c>
      <c r="G37" s="670">
        <v>2019</v>
      </c>
    </row>
    <row r="38" spans="2:7" ht="15" customHeight="1">
      <c r="B38" s="25" t="s">
        <v>241</v>
      </c>
      <c r="C38" s="2">
        <v>22.56</v>
      </c>
      <c r="D38" s="2">
        <v>25.3</v>
      </c>
      <c r="E38" s="2">
        <v>27.53</v>
      </c>
      <c r="F38" s="2">
        <v>28.78</v>
      </c>
      <c r="G38" s="2">
        <v>30.03</v>
      </c>
    </row>
    <row r="39" spans="2:7" ht="15" customHeight="1">
      <c r="B39" s="25" t="s">
        <v>321</v>
      </c>
      <c r="C39" s="2">
        <v>27.91</v>
      </c>
      <c r="D39" s="2">
        <v>29.43</v>
      </c>
      <c r="E39" s="2">
        <v>33.39</v>
      </c>
      <c r="F39" s="2">
        <v>37.28</v>
      </c>
      <c r="G39" s="2">
        <v>35.520000000000003</v>
      </c>
    </row>
  </sheetData>
  <mergeCells count="2">
    <mergeCell ref="F2:G2"/>
    <mergeCell ref="F3:G3"/>
  </mergeCells>
  <hyperlinks>
    <hyperlink ref="F3" r:id="rId1" location="'Índice Digitalizacion Acelerada'!A1"/>
    <hyperlink ref="F2" r:id="rId2" location="'Índice ámbitos y subámbitos'!A1"/>
    <hyperlink ref="F2:G2" location="'Índice Digitalizacion Acelerada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B1:AA46"/>
  <sheetViews>
    <sheetView showGridLines="0" zoomScaleNormal="100" workbookViewId="0">
      <selection activeCell="B1" sqref="B1"/>
    </sheetView>
  </sheetViews>
  <sheetFormatPr baseColWidth="10" defaultColWidth="11.54296875" defaultRowHeight="12.5"/>
  <cols>
    <col min="1" max="1" width="1.81640625" style="3" customWidth="1"/>
    <col min="2" max="2" width="40.453125" style="3" customWidth="1"/>
    <col min="3" max="27" width="17.6328125" style="3" customWidth="1"/>
    <col min="28" max="16384" width="11.54296875" style="3"/>
  </cols>
  <sheetData>
    <row r="1" spans="2:27" ht="15" customHeight="1"/>
    <row r="2" spans="2:27" ht="15" customHeight="1">
      <c r="F2" s="893" t="s">
        <v>245</v>
      </c>
      <c r="G2" s="893"/>
    </row>
    <row r="3" spans="2:27" ht="15" customHeight="1">
      <c r="F3" s="893" t="s">
        <v>248</v>
      </c>
      <c r="G3" s="893"/>
    </row>
    <row r="4" spans="2:27" s="405" customFormat="1" ht="13.4" customHeight="1">
      <c r="B4" s="403"/>
      <c r="C4" s="403"/>
      <c r="D4" s="404"/>
      <c r="E4" s="403"/>
    </row>
    <row r="5" spans="2:27" s="411" customFormat="1" ht="15.5">
      <c r="B5" s="414" t="s">
        <v>246</v>
      </c>
      <c r="C5" s="411" t="s">
        <v>218</v>
      </c>
      <c r="I5" s="413"/>
    </row>
    <row r="6" spans="2:27" s="411" customFormat="1" ht="15.5">
      <c r="B6" s="416" t="s">
        <v>247</v>
      </c>
      <c r="C6" s="411" t="s">
        <v>1572</v>
      </c>
    </row>
    <row r="7" spans="2:27" s="411" customFormat="1" ht="15.5">
      <c r="B7" s="416" t="s">
        <v>84</v>
      </c>
      <c r="C7" s="402" t="s">
        <v>1600</v>
      </c>
    </row>
    <row r="8" spans="2:27" s="411" customFormat="1" ht="15.5">
      <c r="B8" s="416" t="s">
        <v>220</v>
      </c>
      <c r="C8" s="402" t="s">
        <v>1599</v>
      </c>
    </row>
    <row r="9" spans="2:27" s="411" customFormat="1" ht="15.5">
      <c r="B9" s="416" t="s">
        <v>127</v>
      </c>
      <c r="C9" s="411" t="s">
        <v>6</v>
      </c>
    </row>
    <row r="10" spans="2:27" s="411" customFormat="1" ht="15.5">
      <c r="B10" s="416" t="s">
        <v>244</v>
      </c>
      <c r="C10" s="411" t="s">
        <v>479</v>
      </c>
    </row>
    <row r="11" spans="2:27">
      <c r="I11" s="5"/>
    </row>
    <row r="12" spans="2:27" s="667" customFormat="1" ht="16" customHeight="1">
      <c r="B12" s="911" t="s">
        <v>293</v>
      </c>
      <c r="C12" s="897" t="s">
        <v>294</v>
      </c>
      <c r="D12" s="897"/>
      <c r="E12" s="897"/>
      <c r="F12" s="897"/>
      <c r="G12" s="897"/>
      <c r="H12" s="897">
        <v>2018</v>
      </c>
      <c r="I12" s="897"/>
      <c r="J12" s="897"/>
      <c r="K12" s="897"/>
      <c r="L12" s="897"/>
      <c r="M12" s="897" t="s">
        <v>302</v>
      </c>
      <c r="N12" s="897"/>
      <c r="O12" s="897"/>
      <c r="P12" s="897"/>
      <c r="Q12" s="897"/>
      <c r="R12" s="897" t="s">
        <v>303</v>
      </c>
      <c r="S12" s="897"/>
      <c r="T12" s="897"/>
      <c r="U12" s="897"/>
      <c r="V12" s="897"/>
      <c r="W12" s="897" t="s">
        <v>304</v>
      </c>
      <c r="X12" s="897"/>
      <c r="Y12" s="897"/>
      <c r="Z12" s="897"/>
      <c r="AA12" s="897"/>
    </row>
    <row r="13" spans="2:27" s="401" customFormat="1" ht="50">
      <c r="B13" s="912"/>
      <c r="C13" s="29" t="s">
        <v>296</v>
      </c>
      <c r="D13" s="29" t="s">
        <v>297</v>
      </c>
      <c r="E13" s="29" t="s">
        <v>298</v>
      </c>
      <c r="F13" s="29" t="s">
        <v>299</v>
      </c>
      <c r="G13" s="29" t="s">
        <v>300</v>
      </c>
      <c r="H13" s="29" t="s">
        <v>296</v>
      </c>
      <c r="I13" s="29" t="s">
        <v>297</v>
      </c>
      <c r="J13" s="29" t="s">
        <v>298</v>
      </c>
      <c r="K13" s="29" t="s">
        <v>299</v>
      </c>
      <c r="L13" s="29" t="s">
        <v>300</v>
      </c>
      <c r="M13" s="29" t="s">
        <v>296</v>
      </c>
      <c r="N13" s="29" t="s">
        <v>297</v>
      </c>
      <c r="O13" s="29" t="s">
        <v>298</v>
      </c>
      <c r="P13" s="29" t="s">
        <v>299</v>
      </c>
      <c r="Q13" s="29" t="s">
        <v>300</v>
      </c>
      <c r="R13" s="29" t="s">
        <v>296</v>
      </c>
      <c r="S13" s="29" t="s">
        <v>297</v>
      </c>
      <c r="T13" s="29" t="s">
        <v>298</v>
      </c>
      <c r="U13" s="29" t="s">
        <v>299</v>
      </c>
      <c r="V13" s="29" t="s">
        <v>300</v>
      </c>
      <c r="W13" s="29" t="s">
        <v>296</v>
      </c>
      <c r="X13" s="29" t="s">
        <v>297</v>
      </c>
      <c r="Y13" s="29" t="s">
        <v>298</v>
      </c>
      <c r="Z13" s="29" t="s">
        <v>299</v>
      </c>
      <c r="AA13" s="29" t="s">
        <v>300</v>
      </c>
    </row>
    <row r="14" spans="2:27" ht="16.5" customHeight="1">
      <c r="B14" s="7" t="s">
        <v>241</v>
      </c>
      <c r="C14" s="2">
        <v>80.900000000000006</v>
      </c>
      <c r="D14" s="2">
        <v>91.4</v>
      </c>
      <c r="E14" s="2">
        <v>91.2</v>
      </c>
      <c r="F14" s="2">
        <v>74.900000000000006</v>
      </c>
      <c r="G14" s="2">
        <v>98.5</v>
      </c>
      <c r="H14" s="2">
        <v>79.5</v>
      </c>
      <c r="I14" s="2">
        <v>86.4</v>
      </c>
      <c r="J14" s="2">
        <v>86.1</v>
      </c>
      <c r="K14" s="2">
        <v>75.8</v>
      </c>
      <c r="L14" s="2">
        <v>98</v>
      </c>
      <c r="M14" s="2">
        <v>78.400000000000006</v>
      </c>
      <c r="N14" s="2">
        <v>83.4</v>
      </c>
      <c r="O14" s="2">
        <v>82.7</v>
      </c>
      <c r="P14" s="2">
        <v>77.599999999999994</v>
      </c>
      <c r="Q14" s="2">
        <v>97.4</v>
      </c>
      <c r="R14" s="2">
        <v>77.099999999999994</v>
      </c>
      <c r="S14" s="2">
        <v>81.900000000000006</v>
      </c>
      <c r="T14" s="2">
        <v>81.2</v>
      </c>
      <c r="U14" s="2">
        <v>78.5</v>
      </c>
      <c r="V14" s="2">
        <v>96.7</v>
      </c>
      <c r="W14" s="2">
        <v>75.900000000000006</v>
      </c>
      <c r="X14" s="2">
        <v>78.7</v>
      </c>
      <c r="Y14" s="2">
        <v>77.8</v>
      </c>
      <c r="Z14" s="2">
        <v>78.400000000000006</v>
      </c>
      <c r="AA14" s="2">
        <v>96.7</v>
      </c>
    </row>
    <row r="15" spans="2:27" ht="16.5" customHeight="1">
      <c r="B15" s="7" t="s">
        <v>98</v>
      </c>
      <c r="C15" s="2">
        <v>87.8</v>
      </c>
      <c r="D15" s="2">
        <v>94.5</v>
      </c>
      <c r="E15" s="2">
        <v>94.5</v>
      </c>
      <c r="F15" s="2">
        <v>87.4</v>
      </c>
      <c r="G15" s="2">
        <v>99.1</v>
      </c>
      <c r="H15" s="2">
        <v>86.5</v>
      </c>
      <c r="I15" s="2">
        <v>91.5</v>
      </c>
      <c r="J15" s="2">
        <v>91.4</v>
      </c>
      <c r="K15" s="2">
        <v>87</v>
      </c>
      <c r="L15" s="2">
        <v>98.5</v>
      </c>
      <c r="M15" s="2">
        <v>86.5</v>
      </c>
      <c r="N15" s="2">
        <v>88.9</v>
      </c>
      <c r="O15" s="2">
        <v>88.5</v>
      </c>
      <c r="P15" s="2">
        <v>88.1</v>
      </c>
      <c r="Q15" s="2">
        <v>98.8</v>
      </c>
      <c r="R15" s="2">
        <v>85.3</v>
      </c>
      <c r="S15" s="2">
        <v>88.3</v>
      </c>
      <c r="T15" s="2">
        <v>87.5</v>
      </c>
      <c r="U15" s="2">
        <v>88.1</v>
      </c>
      <c r="V15" s="2">
        <v>98.6</v>
      </c>
      <c r="W15" s="2">
        <v>84.9</v>
      </c>
      <c r="X15" s="2">
        <v>86.4</v>
      </c>
      <c r="Y15" s="2">
        <v>85.7</v>
      </c>
      <c r="Z15" s="2">
        <v>89.1</v>
      </c>
      <c r="AA15" s="2">
        <v>98.1</v>
      </c>
    </row>
    <row r="16" spans="2:27">
      <c r="B16" s="18"/>
    </row>
    <row r="19" spans="2:9" ht="18" customHeight="1">
      <c r="B19" s="406" t="s">
        <v>1612</v>
      </c>
      <c r="D19" s="4"/>
      <c r="E19" s="4"/>
      <c r="F19" s="4"/>
      <c r="G19" s="4"/>
    </row>
    <row r="20" spans="2:9" s="667" customFormat="1" ht="18" customHeight="1">
      <c r="B20" s="670"/>
      <c r="C20" s="670">
        <v>2015</v>
      </c>
      <c r="D20" s="670">
        <v>2016</v>
      </c>
      <c r="E20" s="670">
        <v>2017</v>
      </c>
      <c r="F20" s="670">
        <v>2018</v>
      </c>
      <c r="G20" s="670">
        <v>2019</v>
      </c>
    </row>
    <row r="21" spans="2:9" ht="15" customHeight="1">
      <c r="B21" s="7" t="s">
        <v>241</v>
      </c>
      <c r="C21" s="2">
        <v>78.7</v>
      </c>
      <c r="D21" s="2">
        <v>81.900000000000006</v>
      </c>
      <c r="E21" s="2">
        <v>83.4</v>
      </c>
      <c r="F21" s="2">
        <v>86.4</v>
      </c>
      <c r="G21" s="2">
        <v>91.4</v>
      </c>
      <c r="I21" s="401"/>
    </row>
    <row r="22" spans="2:9" ht="15" customHeight="1">
      <c r="B22" s="7" t="s">
        <v>98</v>
      </c>
      <c r="C22" s="2">
        <v>86.4</v>
      </c>
      <c r="D22" s="2">
        <v>88.3</v>
      </c>
      <c r="E22" s="2">
        <v>88.9</v>
      </c>
      <c r="F22" s="2">
        <v>91.5</v>
      </c>
      <c r="G22" s="2">
        <v>94.5</v>
      </c>
      <c r="I22" s="401"/>
    </row>
    <row r="23" spans="2:9">
      <c r="I23" s="401"/>
    </row>
    <row r="24" spans="2:9">
      <c r="I24" s="401"/>
    </row>
    <row r="25" spans="2:9">
      <c r="I25" s="401"/>
    </row>
    <row r="26" spans="2:9">
      <c r="I26" s="401"/>
    </row>
    <row r="27" spans="2:9">
      <c r="I27" s="401"/>
    </row>
    <row r="28" spans="2:9">
      <c r="I28" s="401"/>
    </row>
    <row r="29" spans="2:9">
      <c r="I29" s="401"/>
    </row>
    <row r="30" spans="2:9">
      <c r="I30" s="401"/>
    </row>
    <row r="31" spans="2:9">
      <c r="I31" s="401"/>
    </row>
    <row r="43" spans="2:7" ht="18" customHeight="1">
      <c r="B43" s="406" t="s">
        <v>1601</v>
      </c>
    </row>
    <row r="44" spans="2:7" s="667" customFormat="1" ht="18" customHeight="1">
      <c r="B44" s="670"/>
      <c r="C44" s="670">
        <v>2015</v>
      </c>
      <c r="D44" s="670">
        <v>2016</v>
      </c>
      <c r="E44" s="670">
        <v>2017</v>
      </c>
      <c r="F44" s="670">
        <v>2018</v>
      </c>
      <c r="G44" s="670">
        <v>2019</v>
      </c>
    </row>
    <row r="45" spans="2:7" ht="15" customHeight="1">
      <c r="B45" s="7" t="s">
        <v>241</v>
      </c>
      <c r="C45" s="2">
        <v>96.7</v>
      </c>
      <c r="D45" s="2">
        <v>96.7</v>
      </c>
      <c r="E45" s="2">
        <v>97.4</v>
      </c>
      <c r="F45" s="2">
        <v>98</v>
      </c>
      <c r="G45" s="2">
        <v>98.5</v>
      </c>
    </row>
    <row r="46" spans="2:7" ht="15" customHeight="1">
      <c r="B46" s="7" t="s">
        <v>98</v>
      </c>
      <c r="C46" s="2">
        <v>98.1</v>
      </c>
      <c r="D46" s="2">
        <v>98.6</v>
      </c>
      <c r="E46" s="2">
        <v>98.8</v>
      </c>
      <c r="F46" s="2">
        <v>98.5</v>
      </c>
      <c r="G46" s="2">
        <v>99.1</v>
      </c>
    </row>
  </sheetData>
  <mergeCells count="8">
    <mergeCell ref="F2:G2"/>
    <mergeCell ref="F3:G3"/>
    <mergeCell ref="B12:B13"/>
    <mergeCell ref="W12:AA12"/>
    <mergeCell ref="C12:G12"/>
    <mergeCell ref="H12:L12"/>
    <mergeCell ref="M12:Q12"/>
    <mergeCell ref="R12:V12"/>
  </mergeCells>
  <hyperlinks>
    <hyperlink ref="F3" r:id="rId1" location="'Índice Digitalizacion Acelerada'!A1"/>
    <hyperlink ref="F2" r:id="rId2" location="'Índice ámbitos y subámbitos'!A1"/>
    <hyperlink ref="F2:G2" location="'Índice Digitalizacion Acelerada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B1:L30"/>
  <sheetViews>
    <sheetView showGridLines="0" zoomScaleNormal="100" workbookViewId="0">
      <selection activeCell="B2" sqref="B2"/>
    </sheetView>
  </sheetViews>
  <sheetFormatPr baseColWidth="10" defaultColWidth="11.54296875" defaultRowHeight="12.5"/>
  <cols>
    <col min="1" max="1" width="1.81640625" style="3" customWidth="1"/>
    <col min="2" max="2" width="40.453125" style="3" customWidth="1"/>
    <col min="3" max="4" width="20.81640625" style="3" customWidth="1"/>
    <col min="5" max="5" width="21.453125" style="3" customWidth="1"/>
    <col min="6" max="7" width="22.54296875" style="3" customWidth="1"/>
    <col min="8" max="8" width="22" style="3" customWidth="1"/>
    <col min="9" max="27" width="22.81640625" style="3" customWidth="1"/>
    <col min="28" max="16384" width="11.54296875" style="3"/>
  </cols>
  <sheetData>
    <row r="1" spans="2:12" ht="15" customHeight="1"/>
    <row r="2" spans="2:12" ht="15" customHeight="1">
      <c r="F2" s="893" t="s">
        <v>245</v>
      </c>
      <c r="G2" s="893"/>
    </row>
    <row r="3" spans="2:12" ht="15" customHeight="1">
      <c r="F3" s="893" t="s">
        <v>248</v>
      </c>
      <c r="G3" s="893"/>
    </row>
    <row r="4" spans="2:12" s="405" customFormat="1" ht="13.4" customHeight="1">
      <c r="B4" s="403"/>
      <c r="C4" s="403"/>
      <c r="D4" s="404"/>
      <c r="E4" s="403"/>
    </row>
    <row r="5" spans="2:12" s="411" customFormat="1" ht="15.5">
      <c r="B5" s="414" t="s">
        <v>246</v>
      </c>
      <c r="C5" s="411" t="s">
        <v>218</v>
      </c>
      <c r="I5" s="413"/>
    </row>
    <row r="6" spans="2:12" s="411" customFormat="1" ht="15.5">
      <c r="B6" s="416" t="s">
        <v>247</v>
      </c>
      <c r="C6" s="411" t="s">
        <v>1572</v>
      </c>
    </row>
    <row r="7" spans="2:12" s="411" customFormat="1" ht="15.5">
      <c r="B7" s="416" t="s">
        <v>84</v>
      </c>
      <c r="C7" s="402" t="s">
        <v>1602</v>
      </c>
    </row>
    <row r="8" spans="2:12" s="411" customFormat="1" ht="15.5">
      <c r="B8" s="416" t="s">
        <v>220</v>
      </c>
      <c r="C8" s="402" t="s">
        <v>1599</v>
      </c>
    </row>
    <row r="9" spans="2:12" s="411" customFormat="1" ht="15.5">
      <c r="B9" s="416" t="s">
        <v>127</v>
      </c>
      <c r="C9" s="411" t="s">
        <v>6</v>
      </c>
    </row>
    <row r="10" spans="2:12" s="411" customFormat="1" ht="15.5">
      <c r="B10" s="416" t="s">
        <v>244</v>
      </c>
      <c r="C10" s="411" t="s">
        <v>479</v>
      </c>
    </row>
    <row r="11" spans="2:12">
      <c r="I11" s="5"/>
    </row>
    <row r="12" spans="2:12" s="401" customFormat="1" ht="18" customHeight="1">
      <c r="B12" s="918" t="s">
        <v>293</v>
      </c>
      <c r="C12" s="916" t="s">
        <v>305</v>
      </c>
      <c r="D12" s="916"/>
      <c r="E12" s="916"/>
      <c r="F12" s="916"/>
      <c r="G12" s="916"/>
      <c r="H12" s="916" t="s">
        <v>306</v>
      </c>
      <c r="I12" s="916"/>
      <c r="J12" s="916"/>
      <c r="K12" s="916"/>
      <c r="L12" s="917"/>
    </row>
    <row r="13" spans="2:12" s="667" customFormat="1" ht="18" customHeight="1">
      <c r="B13" s="919"/>
      <c r="C13" s="673" t="s">
        <v>294</v>
      </c>
      <c r="D13" s="673" t="s">
        <v>295</v>
      </c>
      <c r="E13" s="673" t="s">
        <v>302</v>
      </c>
      <c r="F13" s="673" t="s">
        <v>303</v>
      </c>
      <c r="G13" s="673" t="s">
        <v>304</v>
      </c>
      <c r="H13" s="673" t="s">
        <v>294</v>
      </c>
      <c r="I13" s="673" t="s">
        <v>295</v>
      </c>
      <c r="J13" s="673" t="s">
        <v>302</v>
      </c>
      <c r="K13" s="673" t="s">
        <v>303</v>
      </c>
      <c r="L13" s="674" t="s">
        <v>304</v>
      </c>
    </row>
    <row r="14" spans="2:12" ht="16" customHeight="1">
      <c r="B14" s="7" t="s">
        <v>241</v>
      </c>
      <c r="C14" s="2">
        <v>90.7</v>
      </c>
      <c r="D14" s="2">
        <v>86.1</v>
      </c>
      <c r="E14" s="2">
        <v>84.6</v>
      </c>
      <c r="F14" s="2">
        <v>80.599999999999994</v>
      </c>
      <c r="G14" s="2">
        <v>78.7</v>
      </c>
      <c r="H14" s="2">
        <v>77.599999999999994</v>
      </c>
      <c r="I14" s="2">
        <v>72.099999999999994</v>
      </c>
      <c r="J14" s="2">
        <v>69</v>
      </c>
      <c r="K14" s="2">
        <v>66.8</v>
      </c>
      <c r="L14" s="2">
        <v>64.3</v>
      </c>
    </row>
    <row r="15" spans="2:12" ht="16" customHeight="1">
      <c r="B15" s="7" t="s">
        <v>301</v>
      </c>
      <c r="C15" s="2">
        <v>94.1</v>
      </c>
      <c r="D15" s="2">
        <v>91</v>
      </c>
      <c r="E15" s="2">
        <v>90</v>
      </c>
      <c r="F15" s="2">
        <v>86.9</v>
      </c>
      <c r="G15" s="2">
        <v>85.9</v>
      </c>
      <c r="H15" s="2">
        <v>83.1</v>
      </c>
      <c r="I15" s="2">
        <v>77.8</v>
      </c>
      <c r="J15" s="2">
        <v>74.7</v>
      </c>
      <c r="K15" s="2">
        <v>73.5</v>
      </c>
      <c r="L15" s="2">
        <v>71.3</v>
      </c>
    </row>
    <row r="19" spans="2:12" ht="18" customHeight="1">
      <c r="B19" s="406" t="s">
        <v>1605</v>
      </c>
    </row>
    <row r="20" spans="2:12" s="401" customFormat="1" ht="18" customHeight="1">
      <c r="B20" s="920"/>
      <c r="C20" s="921" t="s">
        <v>1603</v>
      </c>
      <c r="D20" s="922"/>
      <c r="E20" s="922"/>
      <c r="F20" s="922"/>
      <c r="G20" s="923"/>
      <c r="H20" s="913" t="s">
        <v>1604</v>
      </c>
      <c r="I20" s="914"/>
      <c r="J20" s="914"/>
      <c r="K20" s="914"/>
      <c r="L20" s="915"/>
    </row>
    <row r="21" spans="2:12" s="667" customFormat="1" ht="18" customHeight="1">
      <c r="B21" s="920"/>
      <c r="C21" s="670">
        <v>2015</v>
      </c>
      <c r="D21" s="670">
        <v>2016</v>
      </c>
      <c r="E21" s="670">
        <v>2017</v>
      </c>
      <c r="F21" s="670">
        <v>2018</v>
      </c>
      <c r="G21" s="670">
        <v>2019</v>
      </c>
      <c r="H21" s="670">
        <v>2015</v>
      </c>
      <c r="I21" s="670">
        <v>2016</v>
      </c>
      <c r="J21" s="670">
        <v>2017</v>
      </c>
      <c r="K21" s="670">
        <v>2018</v>
      </c>
      <c r="L21" s="670">
        <v>2019</v>
      </c>
    </row>
    <row r="22" spans="2:12" ht="15" customHeight="1">
      <c r="B22" s="7" t="s">
        <v>241</v>
      </c>
      <c r="C22" s="2">
        <v>78.7</v>
      </c>
      <c r="D22" s="2">
        <v>80.599999999999994</v>
      </c>
      <c r="E22" s="2">
        <v>84.6</v>
      </c>
      <c r="F22" s="2">
        <v>86.1</v>
      </c>
      <c r="G22" s="2">
        <v>90.7</v>
      </c>
      <c r="H22" s="2">
        <v>64.3</v>
      </c>
      <c r="I22" s="2">
        <v>66.8</v>
      </c>
      <c r="J22" s="2">
        <v>69</v>
      </c>
      <c r="K22" s="2">
        <v>72.099999999999994</v>
      </c>
      <c r="L22" s="2">
        <v>77.599999999999994</v>
      </c>
    </row>
    <row r="23" spans="2:12" ht="15" customHeight="1">
      <c r="B23" s="7" t="s">
        <v>301</v>
      </c>
      <c r="C23" s="2">
        <v>85.9</v>
      </c>
      <c r="D23" s="2">
        <v>86.9</v>
      </c>
      <c r="E23" s="2">
        <v>90</v>
      </c>
      <c r="F23" s="2">
        <v>91</v>
      </c>
      <c r="G23" s="2">
        <v>94.1</v>
      </c>
      <c r="H23" s="2">
        <v>71.3</v>
      </c>
      <c r="I23" s="2">
        <v>73.5</v>
      </c>
      <c r="J23" s="2">
        <v>74.7</v>
      </c>
      <c r="K23" s="2">
        <v>77.8</v>
      </c>
      <c r="L23" s="2">
        <v>83.1</v>
      </c>
    </row>
    <row r="29" spans="2:12">
      <c r="G29" s="73"/>
      <c r="L29" s="73"/>
    </row>
    <row r="30" spans="2:12">
      <c r="G30" s="73"/>
      <c r="L30" s="73"/>
    </row>
  </sheetData>
  <mergeCells count="8">
    <mergeCell ref="B12:B13"/>
    <mergeCell ref="B20:B21"/>
    <mergeCell ref="C20:G20"/>
    <mergeCell ref="H20:L20"/>
    <mergeCell ref="C12:G12"/>
    <mergeCell ref="H12:L12"/>
    <mergeCell ref="F2:G2"/>
    <mergeCell ref="F3:G3"/>
  </mergeCells>
  <hyperlinks>
    <hyperlink ref="F3" r:id="rId1" location="'Índice Digitalizacion Acelerada'!A1"/>
    <hyperlink ref="F2" r:id="rId2" location="'Índice ámbitos y subámbitos'!A1"/>
    <hyperlink ref="F2:G2" location="'Índice Digitalizacion Acelerada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B1:Z43"/>
  <sheetViews>
    <sheetView showGridLines="0" zoomScaleNormal="100" workbookViewId="0">
      <selection activeCell="B3" sqref="B3"/>
    </sheetView>
  </sheetViews>
  <sheetFormatPr baseColWidth="10" defaultColWidth="11.54296875" defaultRowHeight="12.5"/>
  <cols>
    <col min="1" max="1" width="1.81640625" style="3" customWidth="1"/>
    <col min="2" max="2" width="40.453125" style="3" customWidth="1"/>
    <col min="3" max="4" width="20.81640625" style="3" customWidth="1"/>
    <col min="5" max="5" width="21.453125" style="3" customWidth="1"/>
    <col min="6" max="7" width="22.54296875" style="3" customWidth="1"/>
    <col min="8" max="8" width="22" style="3" customWidth="1"/>
    <col min="9" max="25" width="22.81640625" style="3" customWidth="1"/>
    <col min="26" max="26" width="21.81640625" style="3" customWidth="1"/>
    <col min="27" max="16384" width="11.54296875" style="3"/>
  </cols>
  <sheetData>
    <row r="1" spans="2:26" ht="15" customHeight="1"/>
    <row r="2" spans="2:26" ht="15" customHeight="1">
      <c r="F2" s="893" t="s">
        <v>245</v>
      </c>
      <c r="G2" s="893"/>
    </row>
    <row r="3" spans="2:26" ht="15" customHeight="1">
      <c r="F3" s="893" t="s">
        <v>248</v>
      </c>
      <c r="G3" s="893"/>
    </row>
    <row r="4" spans="2:26" s="405" customFormat="1" ht="13.4" customHeight="1">
      <c r="B4" s="403"/>
      <c r="C4" s="403"/>
      <c r="D4" s="404"/>
      <c r="E4" s="403"/>
    </row>
    <row r="5" spans="2:26" s="411" customFormat="1" ht="15.5">
      <c r="B5" s="414" t="s">
        <v>246</v>
      </c>
      <c r="C5" s="411" t="s">
        <v>218</v>
      </c>
      <c r="I5" s="413"/>
    </row>
    <row r="6" spans="2:26" s="411" customFormat="1" ht="15.5">
      <c r="B6" s="416" t="s">
        <v>247</v>
      </c>
      <c r="C6" s="411" t="s">
        <v>1572</v>
      </c>
    </row>
    <row r="7" spans="2:26" s="411" customFormat="1" ht="15.5">
      <c r="B7" s="416" t="s">
        <v>84</v>
      </c>
      <c r="C7" s="402" t="s">
        <v>1606</v>
      </c>
    </row>
    <row r="8" spans="2:26" s="411" customFormat="1" ht="15.5">
      <c r="B8" s="416" t="s">
        <v>220</v>
      </c>
      <c r="C8" s="402" t="s">
        <v>1599</v>
      </c>
    </row>
    <row r="9" spans="2:26" s="411" customFormat="1" ht="15.5">
      <c r="B9" s="416" t="s">
        <v>127</v>
      </c>
      <c r="C9" s="411" t="s">
        <v>6</v>
      </c>
    </row>
    <row r="10" spans="2:26" s="411" customFormat="1" ht="15.5">
      <c r="B10" s="416" t="s">
        <v>244</v>
      </c>
      <c r="C10" s="411" t="s">
        <v>1607</v>
      </c>
    </row>
    <row r="11" spans="2:26">
      <c r="I11" s="5"/>
    </row>
    <row r="12" spans="2:26" s="667" customFormat="1" ht="22.75" customHeight="1">
      <c r="B12" s="924" t="s">
        <v>293</v>
      </c>
      <c r="C12" s="897">
        <v>2019</v>
      </c>
      <c r="D12" s="897"/>
      <c r="E12" s="897"/>
      <c r="F12" s="897"/>
      <c r="G12" s="897"/>
      <c r="H12" s="897"/>
      <c r="I12" s="897">
        <v>2018</v>
      </c>
      <c r="J12" s="897"/>
      <c r="K12" s="897"/>
      <c r="L12" s="897"/>
      <c r="M12" s="897">
        <v>2017</v>
      </c>
      <c r="N12" s="897"/>
      <c r="O12" s="897"/>
      <c r="P12" s="897"/>
      <c r="Q12" s="897"/>
      <c r="R12" s="897">
        <v>2016</v>
      </c>
      <c r="S12" s="897"/>
      <c r="T12" s="897"/>
      <c r="U12" s="897"/>
      <c r="V12" s="897"/>
      <c r="W12" s="897">
        <v>2015</v>
      </c>
      <c r="X12" s="897"/>
      <c r="Y12" s="897"/>
      <c r="Z12" s="897"/>
    </row>
    <row r="13" spans="2:26" s="437" customFormat="1" ht="112.5">
      <c r="B13" s="925"/>
      <c r="C13" s="29" t="s">
        <v>331</v>
      </c>
      <c r="D13" s="29" t="s">
        <v>332</v>
      </c>
      <c r="E13" s="29" t="s">
        <v>333</v>
      </c>
      <c r="F13" s="29" t="s">
        <v>334</v>
      </c>
      <c r="G13" s="29" t="s">
        <v>335</v>
      </c>
      <c r="H13" s="29" t="s">
        <v>336</v>
      </c>
      <c r="I13" s="29" t="s">
        <v>337</v>
      </c>
      <c r="J13" s="29" t="s">
        <v>338</v>
      </c>
      <c r="K13" s="29" t="s">
        <v>339</v>
      </c>
      <c r="L13" s="29" t="s">
        <v>340</v>
      </c>
      <c r="M13" s="29" t="s">
        <v>331</v>
      </c>
      <c r="N13" s="29" t="s">
        <v>338</v>
      </c>
      <c r="O13" s="29" t="s">
        <v>341</v>
      </c>
      <c r="P13" s="29" t="s">
        <v>342</v>
      </c>
      <c r="Q13" s="29" t="s">
        <v>343</v>
      </c>
      <c r="R13" s="29" t="s">
        <v>331</v>
      </c>
      <c r="S13" s="29" t="s">
        <v>338</v>
      </c>
      <c r="T13" s="29" t="s">
        <v>344</v>
      </c>
      <c r="U13" s="29" t="s">
        <v>342</v>
      </c>
      <c r="V13" s="29" t="s">
        <v>343</v>
      </c>
      <c r="W13" s="29" t="s">
        <v>345</v>
      </c>
      <c r="X13" s="29" t="s">
        <v>346</v>
      </c>
      <c r="Y13" s="29" t="s">
        <v>347</v>
      </c>
      <c r="Z13" s="29" t="s">
        <v>348</v>
      </c>
    </row>
    <row r="14" spans="2:26">
      <c r="B14" s="25" t="s">
        <v>241</v>
      </c>
      <c r="C14" s="2">
        <v>79.599999999999994</v>
      </c>
      <c r="D14" s="2">
        <v>60.7</v>
      </c>
      <c r="E14" s="2">
        <v>64.599999999999994</v>
      </c>
      <c r="F14" s="2">
        <v>93.8</v>
      </c>
      <c r="G14" s="2">
        <v>78.400000000000006</v>
      </c>
      <c r="H14" s="2">
        <v>80.3</v>
      </c>
      <c r="I14" s="2">
        <v>80.2</v>
      </c>
      <c r="J14" s="2">
        <v>38.200000000000003</v>
      </c>
      <c r="K14" s="2">
        <v>67.400000000000006</v>
      </c>
      <c r="L14" s="2">
        <v>84</v>
      </c>
      <c r="M14" s="2">
        <v>79.900000000000006</v>
      </c>
      <c r="N14" s="2">
        <v>35.299999999999997</v>
      </c>
      <c r="O14" s="2">
        <v>67.599999999999994</v>
      </c>
      <c r="P14" s="2">
        <v>77.5</v>
      </c>
      <c r="Q14" s="2">
        <v>74.5</v>
      </c>
      <c r="R14" s="2">
        <v>80.099999999999994</v>
      </c>
      <c r="S14" s="2">
        <v>31.2</v>
      </c>
      <c r="T14" s="2">
        <v>66.8</v>
      </c>
      <c r="U14" s="2">
        <v>77.7</v>
      </c>
      <c r="V14" s="2">
        <v>82.6</v>
      </c>
      <c r="W14" s="2">
        <v>81.5</v>
      </c>
      <c r="X14" s="2">
        <v>28.7</v>
      </c>
      <c r="Y14" s="2">
        <v>64.7</v>
      </c>
      <c r="Z14" s="2">
        <v>78.599999999999994</v>
      </c>
    </row>
    <row r="15" spans="2:26">
      <c r="B15" s="25" t="s">
        <v>223</v>
      </c>
      <c r="C15" s="2">
        <v>74.5</v>
      </c>
      <c r="D15" s="2">
        <v>62</v>
      </c>
      <c r="E15" s="2">
        <v>68.7</v>
      </c>
      <c r="F15" s="2">
        <v>93.1</v>
      </c>
      <c r="G15" s="2">
        <v>76.900000000000006</v>
      </c>
      <c r="H15" s="2">
        <v>77.2</v>
      </c>
      <c r="I15" s="2">
        <v>73.3</v>
      </c>
      <c r="J15" s="2">
        <v>39.6</v>
      </c>
      <c r="K15" s="2">
        <v>71.2</v>
      </c>
      <c r="L15" s="2">
        <v>81.900000000000006</v>
      </c>
      <c r="M15" s="2">
        <v>74.7</v>
      </c>
      <c r="N15" s="2">
        <v>33.1</v>
      </c>
      <c r="O15" s="2">
        <v>73.099999999999994</v>
      </c>
      <c r="P15" s="2">
        <v>76.8</v>
      </c>
      <c r="Q15" s="2">
        <v>70.3</v>
      </c>
      <c r="R15" s="2">
        <v>69.2</v>
      </c>
      <c r="S15" s="2">
        <v>28.3</v>
      </c>
      <c r="T15" s="2">
        <v>72.3</v>
      </c>
      <c r="U15" s="2">
        <v>75.599999999999994</v>
      </c>
      <c r="V15" s="2">
        <v>79.2</v>
      </c>
      <c r="W15" s="2">
        <v>75.900000000000006</v>
      </c>
      <c r="X15" s="2">
        <v>27.1</v>
      </c>
      <c r="Y15" s="2">
        <v>70.599999999999994</v>
      </c>
      <c r="Z15" s="2">
        <v>75.7</v>
      </c>
    </row>
    <row r="16" spans="2:26">
      <c r="B16" s="25" t="s">
        <v>224</v>
      </c>
      <c r="C16" s="2">
        <v>80.3</v>
      </c>
      <c r="D16" s="2">
        <v>59.1</v>
      </c>
      <c r="E16" s="2">
        <v>65.400000000000006</v>
      </c>
      <c r="F16" s="2">
        <v>93.1</v>
      </c>
      <c r="G16" s="2">
        <v>78.900000000000006</v>
      </c>
      <c r="H16" s="2">
        <v>82.4</v>
      </c>
      <c r="I16" s="2">
        <v>79.900000000000006</v>
      </c>
      <c r="J16" s="2">
        <v>31.7</v>
      </c>
      <c r="K16" s="2">
        <v>66.8</v>
      </c>
      <c r="L16" s="2">
        <v>85.3</v>
      </c>
      <c r="M16" s="2">
        <v>79.3</v>
      </c>
      <c r="N16" s="2">
        <v>33.6</v>
      </c>
      <c r="O16" s="2">
        <v>67.099999999999994</v>
      </c>
      <c r="P16" s="2">
        <v>86.7</v>
      </c>
      <c r="Q16" s="2">
        <v>75.3</v>
      </c>
      <c r="R16" s="2">
        <v>81.7</v>
      </c>
      <c r="S16" s="2">
        <v>29.7</v>
      </c>
      <c r="T16" s="2">
        <v>64.2</v>
      </c>
      <c r="U16" s="2">
        <v>82</v>
      </c>
      <c r="V16" s="2">
        <v>82.7</v>
      </c>
      <c r="W16" s="2">
        <v>82.2</v>
      </c>
      <c r="X16" s="2">
        <v>28</v>
      </c>
      <c r="Y16" s="2">
        <v>61.5</v>
      </c>
      <c r="Z16" s="2">
        <v>83</v>
      </c>
    </row>
    <row r="17" spans="2:26">
      <c r="B17" s="25" t="s">
        <v>317</v>
      </c>
      <c r="C17" s="2">
        <v>79.599999999999994</v>
      </c>
      <c r="D17" s="2">
        <v>47.7</v>
      </c>
      <c r="E17" s="2">
        <v>64.8</v>
      </c>
      <c r="F17" s="2">
        <v>93.1</v>
      </c>
      <c r="G17" s="2">
        <v>82.8</v>
      </c>
      <c r="H17" s="2">
        <v>79.8</v>
      </c>
      <c r="I17" s="2">
        <v>82.8</v>
      </c>
      <c r="J17" s="2">
        <v>27</v>
      </c>
      <c r="K17" s="2">
        <v>66.099999999999994</v>
      </c>
      <c r="L17" s="2">
        <v>82.6</v>
      </c>
      <c r="M17" s="2">
        <v>82.6</v>
      </c>
      <c r="N17" s="2">
        <v>31.3</v>
      </c>
      <c r="O17" s="2">
        <v>65.2</v>
      </c>
      <c r="P17" s="2">
        <v>84.3</v>
      </c>
      <c r="Q17" s="2">
        <v>76.2</v>
      </c>
      <c r="R17" s="2">
        <v>82.1</v>
      </c>
      <c r="S17" s="2">
        <v>21.8</v>
      </c>
      <c r="T17" s="2">
        <v>65.400000000000006</v>
      </c>
      <c r="U17" s="2">
        <v>83.7</v>
      </c>
      <c r="V17" s="2">
        <v>88.2</v>
      </c>
      <c r="W17" s="2">
        <v>79</v>
      </c>
      <c r="X17" s="2">
        <v>28.8</v>
      </c>
      <c r="Y17" s="2">
        <v>63.2</v>
      </c>
      <c r="Z17" s="2">
        <v>85.3</v>
      </c>
    </row>
    <row r="18" spans="2:26">
      <c r="B18" s="25" t="s">
        <v>318</v>
      </c>
      <c r="C18" s="2">
        <v>78.599999999999994</v>
      </c>
      <c r="D18" s="2">
        <v>61.2</v>
      </c>
      <c r="E18" s="2">
        <v>64</v>
      </c>
      <c r="F18" s="2">
        <v>96.1</v>
      </c>
      <c r="G18" s="2">
        <v>75.400000000000006</v>
      </c>
      <c r="H18" s="2">
        <v>79</v>
      </c>
      <c r="I18" s="2">
        <v>82.9</v>
      </c>
      <c r="J18" s="2">
        <v>42.9</v>
      </c>
      <c r="K18" s="2">
        <v>69.2</v>
      </c>
      <c r="L18" s="2">
        <v>83.8</v>
      </c>
      <c r="M18" s="2">
        <v>79</v>
      </c>
      <c r="N18" s="2">
        <v>40</v>
      </c>
      <c r="O18" s="2">
        <v>72.400000000000006</v>
      </c>
      <c r="P18" s="2">
        <v>78.5</v>
      </c>
      <c r="Q18" s="2">
        <v>78.3</v>
      </c>
      <c r="R18" s="2">
        <v>84.6</v>
      </c>
      <c r="S18" s="2">
        <v>33.200000000000003</v>
      </c>
      <c r="T18" s="2">
        <v>68.2</v>
      </c>
      <c r="U18" s="2">
        <v>76.7</v>
      </c>
      <c r="V18" s="2">
        <v>86.6</v>
      </c>
      <c r="W18" s="2">
        <v>80.5</v>
      </c>
      <c r="X18" s="2">
        <v>34.299999999999997</v>
      </c>
      <c r="Y18" s="2">
        <v>69.5</v>
      </c>
      <c r="Z18" s="2">
        <v>78.599999999999994</v>
      </c>
    </row>
    <row r="19" spans="2:26">
      <c r="B19" s="25" t="s">
        <v>227</v>
      </c>
      <c r="C19" s="2">
        <v>73.599999999999994</v>
      </c>
      <c r="D19" s="2">
        <v>62.3</v>
      </c>
      <c r="E19" s="2">
        <v>67.5</v>
      </c>
      <c r="F19" s="2">
        <v>94.8</v>
      </c>
      <c r="G19" s="2">
        <v>76.8</v>
      </c>
      <c r="H19" s="2">
        <v>77.3</v>
      </c>
      <c r="I19" s="2">
        <v>75.400000000000006</v>
      </c>
      <c r="J19" s="2">
        <v>39.700000000000003</v>
      </c>
      <c r="K19" s="2">
        <v>67</v>
      </c>
      <c r="L19" s="2">
        <v>83.5</v>
      </c>
      <c r="M19" s="2">
        <v>75.599999999999994</v>
      </c>
      <c r="N19" s="2">
        <v>34.4</v>
      </c>
      <c r="O19" s="2">
        <v>67.400000000000006</v>
      </c>
      <c r="P19" s="2">
        <v>70.5</v>
      </c>
      <c r="Q19" s="2">
        <v>68.400000000000006</v>
      </c>
      <c r="R19" s="2">
        <v>75</v>
      </c>
      <c r="S19" s="2">
        <v>29.7</v>
      </c>
      <c r="T19" s="2">
        <v>69.400000000000006</v>
      </c>
      <c r="U19" s="2">
        <v>67.7</v>
      </c>
      <c r="V19" s="2">
        <v>75.599999999999994</v>
      </c>
      <c r="W19" s="2">
        <v>78.599999999999994</v>
      </c>
      <c r="X19" s="2">
        <v>25.6</v>
      </c>
      <c r="Y19" s="2">
        <v>66.900000000000006</v>
      </c>
      <c r="Z19" s="2">
        <v>75.8</v>
      </c>
    </row>
    <row r="20" spans="2:26">
      <c r="B20" s="25" t="s">
        <v>228</v>
      </c>
      <c r="C20" s="2">
        <v>79.099999999999994</v>
      </c>
      <c r="D20" s="2">
        <v>56.7</v>
      </c>
      <c r="E20" s="2">
        <v>63.7</v>
      </c>
      <c r="F20" s="2">
        <v>93.8</v>
      </c>
      <c r="G20" s="2">
        <v>81.8</v>
      </c>
      <c r="H20" s="2">
        <v>82.6</v>
      </c>
      <c r="I20" s="2">
        <v>80.8</v>
      </c>
      <c r="J20" s="2">
        <v>32.5</v>
      </c>
      <c r="K20" s="2">
        <v>65.5</v>
      </c>
      <c r="L20" s="2">
        <v>88.8</v>
      </c>
      <c r="M20" s="2">
        <v>80.7</v>
      </c>
      <c r="N20" s="2">
        <v>32.1</v>
      </c>
      <c r="O20" s="2">
        <v>65.8</v>
      </c>
      <c r="P20" s="2">
        <v>84.1</v>
      </c>
      <c r="Q20" s="2">
        <v>80.099999999999994</v>
      </c>
      <c r="R20" s="2">
        <v>77.5</v>
      </c>
      <c r="S20" s="2">
        <v>22.2</v>
      </c>
      <c r="T20" s="2">
        <v>68.099999999999994</v>
      </c>
      <c r="U20" s="2">
        <v>79.400000000000006</v>
      </c>
      <c r="V20" s="2">
        <v>86.8</v>
      </c>
      <c r="W20" s="2">
        <v>82.3</v>
      </c>
      <c r="X20" s="2">
        <v>27.3</v>
      </c>
      <c r="Y20" s="2">
        <v>61.6</v>
      </c>
      <c r="Z20" s="2">
        <v>80.099999999999994</v>
      </c>
    </row>
    <row r="21" spans="2:26">
      <c r="B21" s="25" t="s">
        <v>229</v>
      </c>
      <c r="C21" s="2">
        <v>79.900000000000006</v>
      </c>
      <c r="D21" s="2">
        <v>59.4</v>
      </c>
      <c r="E21" s="2">
        <v>59.1</v>
      </c>
      <c r="F21" s="2">
        <v>92.8</v>
      </c>
      <c r="G21" s="2">
        <v>80.8</v>
      </c>
      <c r="H21" s="2">
        <v>80.099999999999994</v>
      </c>
      <c r="I21" s="2">
        <v>80.400000000000006</v>
      </c>
      <c r="J21" s="2">
        <v>36</v>
      </c>
      <c r="K21" s="2">
        <v>60.7</v>
      </c>
      <c r="L21" s="2">
        <v>85.6</v>
      </c>
      <c r="M21" s="2">
        <v>75.400000000000006</v>
      </c>
      <c r="N21" s="2">
        <v>28.9</v>
      </c>
      <c r="O21" s="2">
        <v>58</v>
      </c>
      <c r="P21" s="2">
        <v>79.2</v>
      </c>
      <c r="Q21" s="2">
        <v>74.7</v>
      </c>
      <c r="R21" s="2">
        <v>79.8</v>
      </c>
      <c r="S21" s="2">
        <v>29.5</v>
      </c>
      <c r="T21" s="2">
        <v>59.7</v>
      </c>
      <c r="U21" s="2">
        <v>82.3</v>
      </c>
      <c r="V21" s="2">
        <v>82</v>
      </c>
      <c r="W21" s="2">
        <v>77.900000000000006</v>
      </c>
      <c r="X21" s="2">
        <v>24.6</v>
      </c>
      <c r="Y21" s="2">
        <v>52</v>
      </c>
      <c r="Z21" s="2">
        <v>82.3</v>
      </c>
    </row>
    <row r="22" spans="2:26">
      <c r="B22" s="25" t="s">
        <v>230</v>
      </c>
      <c r="C22" s="2">
        <v>76.099999999999994</v>
      </c>
      <c r="D22" s="2">
        <v>58.9</v>
      </c>
      <c r="E22" s="2">
        <v>67.5</v>
      </c>
      <c r="F22" s="2">
        <v>92.9</v>
      </c>
      <c r="G22" s="2">
        <v>73.8</v>
      </c>
      <c r="H22" s="2">
        <v>75.099999999999994</v>
      </c>
      <c r="I22" s="2">
        <v>77.599999999999994</v>
      </c>
      <c r="J22" s="2">
        <v>32.799999999999997</v>
      </c>
      <c r="K22" s="2">
        <v>69.8</v>
      </c>
      <c r="L22" s="2">
        <v>79.8</v>
      </c>
      <c r="M22" s="2">
        <v>75</v>
      </c>
      <c r="N22" s="2">
        <v>29.7</v>
      </c>
      <c r="O22" s="2">
        <v>66.900000000000006</v>
      </c>
      <c r="P22" s="2">
        <v>75.400000000000006</v>
      </c>
      <c r="Q22" s="2">
        <v>77.099999999999994</v>
      </c>
      <c r="R22" s="2">
        <v>82.2</v>
      </c>
      <c r="S22" s="2">
        <v>23.9</v>
      </c>
      <c r="T22" s="2">
        <v>63.5</v>
      </c>
      <c r="U22" s="2">
        <v>78.400000000000006</v>
      </c>
      <c r="V22" s="2">
        <v>84.5</v>
      </c>
      <c r="W22" s="2">
        <v>80.3</v>
      </c>
      <c r="X22" s="2">
        <v>23.1</v>
      </c>
      <c r="Y22" s="2">
        <v>66</v>
      </c>
      <c r="Z22" s="2">
        <v>76.2</v>
      </c>
    </row>
    <row r="23" spans="2:26">
      <c r="B23" s="25" t="s">
        <v>231</v>
      </c>
      <c r="C23" s="2">
        <v>84.7</v>
      </c>
      <c r="D23" s="2">
        <v>63.4</v>
      </c>
      <c r="E23" s="2">
        <v>64.400000000000006</v>
      </c>
      <c r="F23" s="2">
        <v>94.6</v>
      </c>
      <c r="G23" s="2">
        <v>79.5</v>
      </c>
      <c r="H23" s="2">
        <v>81.2</v>
      </c>
      <c r="I23" s="2">
        <v>86.5</v>
      </c>
      <c r="J23" s="2">
        <v>41.2</v>
      </c>
      <c r="K23" s="2">
        <v>68.7</v>
      </c>
      <c r="L23" s="2">
        <v>83.7</v>
      </c>
      <c r="M23" s="2">
        <v>86.7</v>
      </c>
      <c r="N23" s="2">
        <v>39.799999999999997</v>
      </c>
      <c r="O23" s="2">
        <v>70.599999999999994</v>
      </c>
      <c r="P23" s="2">
        <v>78.2</v>
      </c>
      <c r="Q23" s="2">
        <v>71.8</v>
      </c>
      <c r="R23" s="2">
        <v>88.3</v>
      </c>
      <c r="S23" s="2">
        <v>38.5</v>
      </c>
      <c r="T23" s="2">
        <v>66.900000000000006</v>
      </c>
      <c r="U23" s="2">
        <v>75.3</v>
      </c>
      <c r="V23" s="2">
        <v>80</v>
      </c>
      <c r="W23" s="2">
        <v>88.3</v>
      </c>
      <c r="X23" s="2">
        <v>29</v>
      </c>
      <c r="Y23" s="2">
        <v>67.400000000000006</v>
      </c>
      <c r="Z23" s="2">
        <v>73.3</v>
      </c>
    </row>
    <row r="24" spans="2:26">
      <c r="B24" s="25" t="s">
        <v>319</v>
      </c>
      <c r="C24" s="2">
        <v>78.8</v>
      </c>
      <c r="D24" s="2">
        <v>65.099999999999994</v>
      </c>
      <c r="E24" s="2">
        <v>63.4</v>
      </c>
      <c r="F24" s="2">
        <v>91.7</v>
      </c>
      <c r="G24" s="2">
        <v>75.7</v>
      </c>
      <c r="H24" s="2">
        <v>80.900000000000006</v>
      </c>
      <c r="I24" s="2">
        <v>78.2</v>
      </c>
      <c r="J24" s="2">
        <v>36.5</v>
      </c>
      <c r="K24" s="2">
        <v>70.5</v>
      </c>
      <c r="L24" s="2">
        <v>80.8</v>
      </c>
      <c r="M24" s="2">
        <v>79</v>
      </c>
      <c r="N24" s="2">
        <v>37.4</v>
      </c>
      <c r="O24" s="2">
        <v>70.8</v>
      </c>
      <c r="P24" s="2">
        <v>73.8</v>
      </c>
      <c r="Q24" s="2">
        <v>75.900000000000006</v>
      </c>
      <c r="R24" s="2">
        <v>80.599999999999994</v>
      </c>
      <c r="S24" s="2">
        <v>30.7</v>
      </c>
      <c r="T24" s="2">
        <v>68.599999999999994</v>
      </c>
      <c r="U24" s="2">
        <v>77</v>
      </c>
      <c r="V24" s="2">
        <v>83.4</v>
      </c>
      <c r="W24" s="2">
        <v>79.2</v>
      </c>
      <c r="X24" s="2">
        <v>31.7</v>
      </c>
      <c r="Y24" s="2">
        <v>64.900000000000006</v>
      </c>
      <c r="Z24" s="2">
        <v>76.7</v>
      </c>
    </row>
    <row r="25" spans="2:26">
      <c r="B25" s="25" t="s">
        <v>233</v>
      </c>
      <c r="C25" s="2">
        <v>73.599999999999994</v>
      </c>
      <c r="D25" s="2">
        <v>61.6</v>
      </c>
      <c r="E25" s="2">
        <v>68.7</v>
      </c>
      <c r="F25" s="2">
        <v>94.8</v>
      </c>
      <c r="G25" s="2">
        <v>84.5</v>
      </c>
      <c r="H25" s="2">
        <v>81</v>
      </c>
      <c r="I25" s="2">
        <v>71.3</v>
      </c>
      <c r="J25" s="2">
        <v>37.1</v>
      </c>
      <c r="K25" s="2">
        <v>72.5</v>
      </c>
      <c r="L25" s="2">
        <v>83.1</v>
      </c>
      <c r="M25" s="2">
        <v>71.3</v>
      </c>
      <c r="N25" s="2">
        <v>31.5</v>
      </c>
      <c r="O25" s="2">
        <v>73.7</v>
      </c>
      <c r="P25" s="2">
        <v>79</v>
      </c>
      <c r="Q25" s="2">
        <v>70.5</v>
      </c>
      <c r="R25" s="2">
        <v>68</v>
      </c>
      <c r="S25" s="2">
        <v>25.7</v>
      </c>
      <c r="T25" s="2">
        <v>74.599999999999994</v>
      </c>
      <c r="U25" s="2">
        <v>78.3</v>
      </c>
      <c r="V25" s="2">
        <v>82.4</v>
      </c>
      <c r="W25" s="2">
        <v>74.900000000000006</v>
      </c>
      <c r="X25" s="2">
        <v>26.8</v>
      </c>
      <c r="Y25" s="2">
        <v>72.7</v>
      </c>
      <c r="Z25" s="2">
        <v>83.3</v>
      </c>
    </row>
    <row r="26" spans="2:26">
      <c r="B26" s="25" t="s">
        <v>234</v>
      </c>
      <c r="C26" s="2">
        <v>76.7</v>
      </c>
      <c r="D26" s="2">
        <v>49.5</v>
      </c>
      <c r="E26" s="2">
        <v>63.3</v>
      </c>
      <c r="F26" s="2">
        <v>93.5</v>
      </c>
      <c r="G26" s="2">
        <v>79</v>
      </c>
      <c r="H26" s="2">
        <v>76.400000000000006</v>
      </c>
      <c r="I26" s="2">
        <v>78.3</v>
      </c>
      <c r="J26" s="2">
        <v>33.1</v>
      </c>
      <c r="K26" s="2">
        <v>64.400000000000006</v>
      </c>
      <c r="L26" s="2">
        <v>87.4</v>
      </c>
      <c r="M26" s="2">
        <v>76.400000000000006</v>
      </c>
      <c r="N26" s="2">
        <v>28.4</v>
      </c>
      <c r="O26" s="2">
        <v>62.5</v>
      </c>
      <c r="P26" s="2">
        <v>81.2</v>
      </c>
      <c r="Q26" s="2">
        <v>70.2</v>
      </c>
      <c r="R26" s="2">
        <v>76.400000000000006</v>
      </c>
      <c r="S26" s="2">
        <v>25.4</v>
      </c>
      <c r="T26" s="2">
        <v>65.7</v>
      </c>
      <c r="U26" s="2">
        <v>81.900000000000006</v>
      </c>
      <c r="V26" s="2">
        <v>87</v>
      </c>
      <c r="W26" s="2">
        <v>76.8</v>
      </c>
      <c r="X26" s="2">
        <v>26.5</v>
      </c>
      <c r="Y26" s="2">
        <v>65</v>
      </c>
      <c r="Z26" s="2">
        <v>81.599999999999994</v>
      </c>
    </row>
    <row r="27" spans="2:26" s="6" customFormat="1">
      <c r="B27" s="25" t="s">
        <v>321</v>
      </c>
      <c r="C27" s="20">
        <v>86</v>
      </c>
      <c r="D27" s="20">
        <v>63.1</v>
      </c>
      <c r="E27" s="20">
        <v>65.2</v>
      </c>
      <c r="F27" s="20">
        <v>94.4</v>
      </c>
      <c r="G27" s="20">
        <v>80.900000000000006</v>
      </c>
      <c r="H27" s="20">
        <v>85.6</v>
      </c>
      <c r="I27" s="20">
        <v>86.5</v>
      </c>
      <c r="J27" s="20">
        <v>43.1</v>
      </c>
      <c r="K27" s="20">
        <v>66.099999999999994</v>
      </c>
      <c r="L27" s="20">
        <v>87.4</v>
      </c>
      <c r="M27" s="20">
        <v>86</v>
      </c>
      <c r="N27" s="20">
        <v>38.799999999999997</v>
      </c>
      <c r="O27" s="20">
        <v>63.1</v>
      </c>
      <c r="P27" s="20">
        <v>76.400000000000006</v>
      </c>
      <c r="Q27" s="20">
        <v>81.400000000000006</v>
      </c>
      <c r="R27" s="20">
        <v>88</v>
      </c>
      <c r="S27" s="20">
        <v>36.700000000000003</v>
      </c>
      <c r="T27" s="20">
        <v>65.2</v>
      </c>
      <c r="U27" s="20">
        <v>81.5</v>
      </c>
      <c r="V27" s="20">
        <v>86</v>
      </c>
      <c r="W27" s="20">
        <v>88.2</v>
      </c>
      <c r="X27" s="20">
        <v>32.9</v>
      </c>
      <c r="Y27" s="20">
        <v>62.3</v>
      </c>
      <c r="Z27" s="20">
        <v>84.1</v>
      </c>
    </row>
    <row r="28" spans="2:26">
      <c r="B28" s="25" t="s">
        <v>322</v>
      </c>
      <c r="C28" s="2">
        <v>74.599999999999994</v>
      </c>
      <c r="D28" s="2">
        <v>53.6</v>
      </c>
      <c r="E28" s="2">
        <v>64</v>
      </c>
      <c r="F28" s="2">
        <v>95.5</v>
      </c>
      <c r="G28" s="2">
        <v>73.599999999999994</v>
      </c>
      <c r="H28" s="2">
        <v>79.099999999999994</v>
      </c>
      <c r="I28" s="2">
        <v>71.8</v>
      </c>
      <c r="J28" s="2">
        <v>40.700000000000003</v>
      </c>
      <c r="K28" s="2">
        <v>73.099999999999994</v>
      </c>
      <c r="L28" s="2">
        <v>80.5</v>
      </c>
      <c r="M28" s="2">
        <v>71.7</v>
      </c>
      <c r="N28" s="2">
        <v>38.4</v>
      </c>
      <c r="O28" s="2">
        <v>68.2</v>
      </c>
      <c r="P28" s="2">
        <v>74.400000000000006</v>
      </c>
      <c r="Q28" s="2">
        <v>70</v>
      </c>
      <c r="R28" s="2">
        <v>67.400000000000006</v>
      </c>
      <c r="S28" s="2">
        <v>29.5</v>
      </c>
      <c r="T28" s="2">
        <v>68.7</v>
      </c>
      <c r="U28" s="2">
        <v>71.900000000000006</v>
      </c>
      <c r="V28" s="2">
        <v>80</v>
      </c>
      <c r="W28" s="2">
        <v>72.400000000000006</v>
      </c>
      <c r="X28" s="2">
        <v>27.3</v>
      </c>
      <c r="Y28" s="2">
        <v>66.599999999999994</v>
      </c>
      <c r="Z28" s="2">
        <v>77.900000000000006</v>
      </c>
    </row>
    <row r="29" spans="2:26">
      <c r="B29" s="25" t="s">
        <v>323</v>
      </c>
      <c r="C29" s="2">
        <v>82</v>
      </c>
      <c r="D29" s="2">
        <v>59.7</v>
      </c>
      <c r="E29" s="2">
        <v>56.4</v>
      </c>
      <c r="F29" s="2">
        <v>94.2</v>
      </c>
      <c r="G29" s="2">
        <v>79.2</v>
      </c>
      <c r="H29" s="2">
        <v>81.599999999999994</v>
      </c>
      <c r="I29" s="2">
        <v>87.6</v>
      </c>
      <c r="J29" s="2">
        <v>30.2</v>
      </c>
      <c r="K29" s="2">
        <v>55.7</v>
      </c>
      <c r="L29" s="2">
        <v>85.6</v>
      </c>
      <c r="M29" s="2">
        <v>86.3</v>
      </c>
      <c r="N29" s="2">
        <v>44.7</v>
      </c>
      <c r="O29" s="2">
        <v>64.2</v>
      </c>
      <c r="P29" s="2">
        <v>83.8</v>
      </c>
      <c r="Q29" s="2">
        <v>82</v>
      </c>
      <c r="R29" s="2">
        <v>87.2</v>
      </c>
      <c r="S29" s="2">
        <v>42.6</v>
      </c>
      <c r="T29" s="2">
        <v>63</v>
      </c>
      <c r="U29" s="2">
        <v>81.599999999999994</v>
      </c>
      <c r="V29" s="2">
        <v>84.4</v>
      </c>
      <c r="W29" s="2">
        <v>83.9</v>
      </c>
      <c r="X29" s="2">
        <v>32.200000000000003</v>
      </c>
      <c r="Y29" s="2">
        <v>57</v>
      </c>
      <c r="Z29" s="2">
        <v>81.7</v>
      </c>
    </row>
    <row r="30" spans="2:26">
      <c r="B30" s="25" t="s">
        <v>237</v>
      </c>
      <c r="C30" s="2">
        <v>82.2</v>
      </c>
      <c r="D30" s="2">
        <v>53.7</v>
      </c>
      <c r="E30" s="2">
        <v>53.1</v>
      </c>
      <c r="F30" s="2">
        <v>95.2</v>
      </c>
      <c r="G30" s="2">
        <v>79.2</v>
      </c>
      <c r="H30" s="2">
        <v>82.2</v>
      </c>
      <c r="I30" s="2">
        <v>83.1</v>
      </c>
      <c r="J30" s="2">
        <v>29.6</v>
      </c>
      <c r="K30" s="2">
        <v>52.7</v>
      </c>
      <c r="L30" s="2">
        <v>90</v>
      </c>
      <c r="M30" s="2">
        <v>82.6</v>
      </c>
      <c r="N30" s="2">
        <v>30.6</v>
      </c>
      <c r="O30" s="2">
        <v>56.7</v>
      </c>
      <c r="P30" s="2">
        <v>80.5</v>
      </c>
      <c r="Q30" s="2">
        <v>81.400000000000006</v>
      </c>
      <c r="R30" s="2">
        <v>82.7</v>
      </c>
      <c r="S30" s="2">
        <v>24.9</v>
      </c>
      <c r="T30" s="2">
        <v>53.6</v>
      </c>
      <c r="U30" s="2">
        <v>81.3</v>
      </c>
      <c r="V30" s="2">
        <v>88.1</v>
      </c>
      <c r="W30" s="2">
        <v>84.5</v>
      </c>
      <c r="X30" s="2">
        <v>26</v>
      </c>
      <c r="Y30" s="2">
        <v>50.6</v>
      </c>
      <c r="Z30" s="2">
        <v>82.7</v>
      </c>
    </row>
    <row r="31" spans="2:26">
      <c r="B31" s="25" t="s">
        <v>324</v>
      </c>
      <c r="C31" s="2">
        <v>74.7</v>
      </c>
      <c r="D31" s="2">
        <v>57.4</v>
      </c>
      <c r="E31" s="2">
        <v>58.6</v>
      </c>
      <c r="F31" s="2">
        <v>90.6</v>
      </c>
      <c r="G31" s="2">
        <v>76.8</v>
      </c>
      <c r="H31" s="2">
        <v>80.7</v>
      </c>
      <c r="I31" s="2">
        <v>78.400000000000006</v>
      </c>
      <c r="J31" s="2">
        <v>33.6</v>
      </c>
      <c r="K31" s="2">
        <v>62.6</v>
      </c>
      <c r="L31" s="2">
        <v>83</v>
      </c>
      <c r="M31" s="2">
        <v>79.8</v>
      </c>
      <c r="N31" s="2">
        <v>26.3</v>
      </c>
      <c r="O31" s="2">
        <v>63.5</v>
      </c>
      <c r="P31" s="2">
        <v>78.099999999999994</v>
      </c>
      <c r="Q31" s="2">
        <v>71.7</v>
      </c>
      <c r="R31" s="2">
        <v>78.2</v>
      </c>
      <c r="S31" s="2">
        <v>29.5</v>
      </c>
      <c r="T31" s="2">
        <v>62.4</v>
      </c>
      <c r="U31" s="2">
        <v>78.2</v>
      </c>
      <c r="V31" s="2">
        <v>85.3</v>
      </c>
      <c r="W31" s="2">
        <v>76.5</v>
      </c>
      <c r="X31" s="2">
        <v>25.8</v>
      </c>
      <c r="Y31" s="2">
        <v>60.2</v>
      </c>
      <c r="Z31" s="2">
        <v>78.099999999999994</v>
      </c>
    </row>
    <row r="32" spans="2:26">
      <c r="B32" s="25" t="s">
        <v>239</v>
      </c>
      <c r="C32" s="2">
        <v>91.4</v>
      </c>
      <c r="D32" s="2">
        <v>88.7</v>
      </c>
      <c r="E32" s="2">
        <v>80.400000000000006</v>
      </c>
      <c r="F32" s="2">
        <v>96.4</v>
      </c>
      <c r="G32" s="2">
        <v>94.7</v>
      </c>
      <c r="H32" s="2">
        <v>92.7</v>
      </c>
      <c r="I32" s="2">
        <v>84.1</v>
      </c>
      <c r="J32" s="2">
        <v>52.9</v>
      </c>
      <c r="K32" s="2">
        <v>74.7</v>
      </c>
      <c r="L32" s="2">
        <v>78.8</v>
      </c>
      <c r="M32" s="2">
        <v>85.4</v>
      </c>
      <c r="N32" s="2">
        <v>33.799999999999997</v>
      </c>
      <c r="O32" s="2">
        <v>72.7</v>
      </c>
      <c r="P32" s="2">
        <v>89.9</v>
      </c>
      <c r="Q32" s="2">
        <v>56</v>
      </c>
      <c r="R32" s="2">
        <v>87.5</v>
      </c>
      <c r="S32" s="2">
        <v>44.6</v>
      </c>
      <c r="T32" s="2">
        <v>73.7</v>
      </c>
      <c r="U32" s="2">
        <v>85.1</v>
      </c>
      <c r="V32" s="2">
        <v>84.5</v>
      </c>
      <c r="W32" s="2">
        <v>82.1</v>
      </c>
      <c r="X32" s="2">
        <v>35.4</v>
      </c>
      <c r="Y32" s="2">
        <v>62.7</v>
      </c>
      <c r="Z32" s="2">
        <v>87.2</v>
      </c>
    </row>
    <row r="33" spans="2:26">
      <c r="B33" s="25" t="s">
        <v>240</v>
      </c>
      <c r="C33" s="2">
        <v>68.400000000000006</v>
      </c>
      <c r="D33" s="2">
        <v>70</v>
      </c>
      <c r="E33" s="2">
        <v>66</v>
      </c>
      <c r="F33" s="2">
        <v>93</v>
      </c>
      <c r="G33" s="2">
        <v>75.8</v>
      </c>
      <c r="H33" s="2">
        <v>73.3</v>
      </c>
      <c r="I33" s="2">
        <v>73.900000000000006</v>
      </c>
      <c r="J33" s="2">
        <v>54.4</v>
      </c>
      <c r="K33" s="2">
        <v>66.2</v>
      </c>
      <c r="L33" s="2">
        <v>77.400000000000006</v>
      </c>
      <c r="M33" s="2">
        <v>76.900000000000006</v>
      </c>
      <c r="N33" s="2">
        <v>56.8</v>
      </c>
      <c r="O33" s="2">
        <v>65.2</v>
      </c>
      <c r="P33" s="2">
        <v>66.2</v>
      </c>
      <c r="Q33" s="2">
        <v>74.3</v>
      </c>
      <c r="R33" s="2">
        <v>58.5</v>
      </c>
      <c r="S33" s="2">
        <v>36</v>
      </c>
      <c r="T33" s="2">
        <v>63.1</v>
      </c>
      <c r="U33" s="2">
        <v>68.900000000000006</v>
      </c>
      <c r="V33" s="2">
        <v>81.099999999999994</v>
      </c>
      <c r="W33" s="2">
        <v>74.900000000000006</v>
      </c>
      <c r="X33" s="2">
        <v>32.200000000000003</v>
      </c>
      <c r="Y33" s="2">
        <v>77.7</v>
      </c>
      <c r="Z33" s="2">
        <v>82.1</v>
      </c>
    </row>
    <row r="37" spans="2:26" ht="17.5" customHeight="1">
      <c r="B37" s="406" t="s">
        <v>1611</v>
      </c>
    </row>
    <row r="38" spans="2:26" s="667" customFormat="1" ht="18" customHeight="1">
      <c r="B38" s="894"/>
      <c r="C38" s="900">
        <v>2015</v>
      </c>
      <c r="D38" s="901"/>
      <c r="E38" s="901"/>
      <c r="F38" s="902"/>
      <c r="G38" s="900">
        <v>2019</v>
      </c>
      <c r="H38" s="901"/>
      <c r="I38" s="901"/>
      <c r="J38" s="902"/>
    </row>
    <row r="39" spans="2:26" s="401" customFormat="1" ht="25">
      <c r="B39" s="926"/>
      <c r="C39" s="29" t="s">
        <v>490</v>
      </c>
      <c r="D39" s="29" t="s">
        <v>487</v>
      </c>
      <c r="E39" s="29" t="s">
        <v>488</v>
      </c>
      <c r="F39" s="29" t="s">
        <v>489</v>
      </c>
      <c r="G39" s="29" t="s">
        <v>490</v>
      </c>
      <c r="H39" s="29" t="s">
        <v>487</v>
      </c>
      <c r="I39" s="29" t="s">
        <v>488</v>
      </c>
      <c r="J39" s="29" t="s">
        <v>489</v>
      </c>
    </row>
    <row r="40" spans="2:26" s="401" customFormat="1" ht="15" customHeight="1">
      <c r="B40" s="926"/>
      <c r="C40" s="927" t="s">
        <v>1608</v>
      </c>
      <c r="D40" s="928"/>
      <c r="E40" s="928"/>
      <c r="F40" s="928"/>
      <c r="G40" s="928"/>
      <c r="H40" s="928"/>
      <c r="I40" s="928"/>
      <c r="J40" s="929"/>
    </row>
    <row r="41" spans="2:26" s="401" customFormat="1" ht="87.5">
      <c r="B41" s="895"/>
      <c r="C41" s="427" t="s">
        <v>331</v>
      </c>
      <c r="D41" s="427" t="s">
        <v>332</v>
      </c>
      <c r="E41" s="427" t="s">
        <v>333</v>
      </c>
      <c r="F41" s="427" t="s">
        <v>335</v>
      </c>
      <c r="G41" s="427" t="s">
        <v>345</v>
      </c>
      <c r="H41" s="427" t="s">
        <v>346</v>
      </c>
      <c r="I41" s="427" t="s">
        <v>347</v>
      </c>
      <c r="J41" s="427" t="s">
        <v>348</v>
      </c>
    </row>
    <row r="42" spans="2:26" ht="15.65" customHeight="1">
      <c r="B42" s="25" t="s">
        <v>241</v>
      </c>
      <c r="C42" s="2">
        <v>81.5</v>
      </c>
      <c r="D42" s="2">
        <v>28.7</v>
      </c>
      <c r="E42" s="2">
        <v>64.7</v>
      </c>
      <c r="F42" s="2">
        <v>78.599999999999994</v>
      </c>
      <c r="G42" s="2">
        <v>79.599999999999994</v>
      </c>
      <c r="H42" s="2">
        <v>60.7</v>
      </c>
      <c r="I42" s="2">
        <v>64.599999999999994</v>
      </c>
      <c r="J42" s="2">
        <v>78.400000000000006</v>
      </c>
    </row>
    <row r="43" spans="2:26" ht="15.65" customHeight="1">
      <c r="B43" s="25" t="s">
        <v>321</v>
      </c>
      <c r="C43" s="2">
        <v>88.2</v>
      </c>
      <c r="D43" s="2">
        <v>32.9</v>
      </c>
      <c r="E43" s="8">
        <v>62.3</v>
      </c>
      <c r="F43" s="8">
        <v>84.1</v>
      </c>
      <c r="G43" s="2">
        <v>86</v>
      </c>
      <c r="H43" s="2">
        <v>63.1</v>
      </c>
      <c r="I43" s="2">
        <v>65.2</v>
      </c>
      <c r="J43" s="2">
        <v>80.900000000000006</v>
      </c>
    </row>
  </sheetData>
  <mergeCells count="12">
    <mergeCell ref="W12:Z12"/>
    <mergeCell ref="C12:H12"/>
    <mergeCell ref="I12:L12"/>
    <mergeCell ref="M12:Q12"/>
    <mergeCell ref="R12:V12"/>
    <mergeCell ref="F2:G2"/>
    <mergeCell ref="F3:G3"/>
    <mergeCell ref="B12:B13"/>
    <mergeCell ref="B38:B41"/>
    <mergeCell ref="C40:J40"/>
    <mergeCell ref="C38:F38"/>
    <mergeCell ref="G38:J38"/>
  </mergeCells>
  <hyperlinks>
    <hyperlink ref="F3" r:id="rId1" location="'Índice Digitalizacion Acelerada'!A1"/>
    <hyperlink ref="F2" r:id="rId2" location="'Índice ámbitos y subámbitos'!A1"/>
    <hyperlink ref="F2:G2" location="'Índice Digitalizacion Acelerada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B1:J42"/>
  <sheetViews>
    <sheetView showGridLines="0" zoomScaleNormal="100" workbookViewId="0">
      <selection activeCell="B3" sqref="B3"/>
    </sheetView>
  </sheetViews>
  <sheetFormatPr baseColWidth="10" defaultColWidth="11.54296875" defaultRowHeight="12.5"/>
  <cols>
    <col min="1" max="1" width="1.81640625" style="3" customWidth="1"/>
    <col min="2" max="2" width="40.453125" style="3" customWidth="1"/>
    <col min="3" max="4" width="20.81640625" style="3" customWidth="1"/>
    <col min="5" max="5" width="21.453125" style="3" customWidth="1"/>
    <col min="6" max="7" width="22.54296875" style="3" customWidth="1"/>
    <col min="8" max="8" width="22" style="3" customWidth="1"/>
    <col min="9" max="25" width="22.81640625" style="3" customWidth="1"/>
    <col min="26" max="16384" width="11.54296875" style="3"/>
  </cols>
  <sheetData>
    <row r="1" spans="2:10" ht="15" customHeight="1"/>
    <row r="2" spans="2:10" ht="15" customHeight="1">
      <c r="F2" s="893" t="s">
        <v>245</v>
      </c>
      <c r="G2" s="893"/>
    </row>
    <row r="3" spans="2:10" ht="15" customHeight="1">
      <c r="F3" s="893" t="s">
        <v>248</v>
      </c>
      <c r="G3" s="893"/>
    </row>
    <row r="4" spans="2:10" s="405" customFormat="1" ht="13.4" customHeight="1">
      <c r="B4" s="403"/>
      <c r="C4" s="403"/>
      <c r="D4" s="404"/>
      <c r="E4" s="403"/>
    </row>
    <row r="5" spans="2:10" s="411" customFormat="1" ht="15.5">
      <c r="B5" s="414" t="s">
        <v>246</v>
      </c>
      <c r="C5" s="411" t="s">
        <v>218</v>
      </c>
      <c r="I5" s="413"/>
    </row>
    <row r="6" spans="2:10" s="411" customFormat="1" ht="15.5">
      <c r="B6" s="416" t="s">
        <v>247</v>
      </c>
      <c r="C6" s="411" t="s">
        <v>1572</v>
      </c>
    </row>
    <row r="7" spans="2:10" s="411" customFormat="1" ht="15.5">
      <c r="B7" s="416" t="s">
        <v>84</v>
      </c>
      <c r="C7" s="402" t="s">
        <v>330</v>
      </c>
    </row>
    <row r="8" spans="2:10" s="411" customFormat="1" ht="15.5">
      <c r="B8" s="416" t="s">
        <v>220</v>
      </c>
      <c r="C8" s="402" t="s">
        <v>292</v>
      </c>
    </row>
    <row r="9" spans="2:10" s="411" customFormat="1" ht="15.5">
      <c r="B9" s="416" t="s">
        <v>127</v>
      </c>
      <c r="C9" s="411" t="s">
        <v>221</v>
      </c>
    </row>
    <row r="10" spans="2:10" s="411" customFormat="1" ht="15.5">
      <c r="B10" s="416" t="s">
        <v>244</v>
      </c>
      <c r="C10" s="411" t="s">
        <v>289</v>
      </c>
      <c r="F10" s="428"/>
    </row>
    <row r="11" spans="2:10">
      <c r="I11" s="5"/>
    </row>
    <row r="12" spans="2:10" s="667" customFormat="1" ht="18" customHeight="1">
      <c r="B12" s="924" t="s">
        <v>293</v>
      </c>
      <c r="C12" s="897">
        <v>2019</v>
      </c>
      <c r="D12" s="897"/>
      <c r="E12" s="897"/>
      <c r="F12" s="897"/>
      <c r="G12" s="897">
        <v>2018</v>
      </c>
      <c r="H12" s="897"/>
      <c r="I12" s="897"/>
      <c r="J12" s="897"/>
    </row>
    <row r="13" spans="2:10" s="437" customFormat="1" ht="87.5">
      <c r="B13" s="925"/>
      <c r="C13" s="29" t="s">
        <v>335</v>
      </c>
      <c r="D13" s="29" t="s">
        <v>350</v>
      </c>
      <c r="E13" s="29" t="s">
        <v>355</v>
      </c>
      <c r="F13" s="29" t="s">
        <v>356</v>
      </c>
      <c r="G13" s="29" t="s">
        <v>351</v>
      </c>
      <c r="H13" s="29" t="s">
        <v>352</v>
      </c>
      <c r="I13" s="29" t="s">
        <v>353</v>
      </c>
      <c r="J13" s="29" t="s">
        <v>354</v>
      </c>
    </row>
    <row r="14" spans="2:10" ht="14.15" customHeight="1">
      <c r="B14" s="25" t="s">
        <v>241</v>
      </c>
      <c r="C14" s="2">
        <v>78.400000000000006</v>
      </c>
      <c r="D14" s="2">
        <v>68.900000000000006</v>
      </c>
      <c r="E14" s="2">
        <v>7.4</v>
      </c>
      <c r="F14" s="2">
        <v>7.8</v>
      </c>
      <c r="G14" s="2">
        <v>33.6</v>
      </c>
      <c r="H14" s="2">
        <v>58.2</v>
      </c>
      <c r="I14" s="2">
        <v>45.5</v>
      </c>
      <c r="J14" s="2">
        <v>39.4</v>
      </c>
    </row>
    <row r="15" spans="2:10" ht="14.15" customHeight="1">
      <c r="B15" s="25" t="s">
        <v>223</v>
      </c>
      <c r="C15" s="2">
        <v>76.900000000000006</v>
      </c>
      <c r="D15" s="2">
        <v>67.900000000000006</v>
      </c>
      <c r="E15" s="2">
        <v>6.2</v>
      </c>
      <c r="F15" s="2">
        <v>7.8</v>
      </c>
      <c r="G15" s="2">
        <v>32.1</v>
      </c>
      <c r="H15" s="2">
        <v>58.9</v>
      </c>
      <c r="I15" s="2">
        <v>44.2</v>
      </c>
      <c r="J15" s="2">
        <v>35.5</v>
      </c>
    </row>
    <row r="16" spans="2:10" ht="14.15" customHeight="1">
      <c r="B16" s="25" t="s">
        <v>224</v>
      </c>
      <c r="C16" s="2">
        <v>78.900000000000006</v>
      </c>
      <c r="D16" s="2">
        <v>68.599999999999994</v>
      </c>
      <c r="E16" s="2">
        <v>6.5</v>
      </c>
      <c r="F16" s="2">
        <v>8</v>
      </c>
      <c r="G16" s="2">
        <v>31.9</v>
      </c>
      <c r="H16" s="2">
        <v>53.7</v>
      </c>
      <c r="I16" s="2">
        <v>43.5</v>
      </c>
      <c r="J16" s="2">
        <v>35.1</v>
      </c>
    </row>
    <row r="17" spans="2:10" ht="14.15" customHeight="1">
      <c r="B17" s="25" t="s">
        <v>317</v>
      </c>
      <c r="C17" s="2">
        <v>82.8</v>
      </c>
      <c r="D17" s="2">
        <v>64.2</v>
      </c>
      <c r="E17" s="2">
        <v>7.7</v>
      </c>
      <c r="F17" s="2">
        <v>4.5</v>
      </c>
      <c r="G17" s="2">
        <v>31.1</v>
      </c>
      <c r="H17" s="2">
        <v>57.5</v>
      </c>
      <c r="I17" s="2">
        <v>36.200000000000003</v>
      </c>
      <c r="J17" s="2">
        <v>30.1</v>
      </c>
    </row>
    <row r="18" spans="2:10" ht="14.15" customHeight="1">
      <c r="B18" s="25" t="s">
        <v>318</v>
      </c>
      <c r="C18" s="2">
        <v>75.400000000000006</v>
      </c>
      <c r="D18" s="2">
        <v>66.599999999999994</v>
      </c>
      <c r="E18" s="2">
        <v>8.1</v>
      </c>
      <c r="F18" s="2">
        <v>10.199999999999999</v>
      </c>
      <c r="G18" s="2">
        <v>30.7</v>
      </c>
      <c r="H18" s="2">
        <v>54.4</v>
      </c>
      <c r="I18" s="2">
        <v>44.5</v>
      </c>
      <c r="J18" s="2">
        <v>45.7</v>
      </c>
    </row>
    <row r="19" spans="2:10" ht="14.15" customHeight="1">
      <c r="B19" s="25" t="s">
        <v>227</v>
      </c>
      <c r="C19" s="2">
        <v>76.8</v>
      </c>
      <c r="D19" s="2">
        <v>69.400000000000006</v>
      </c>
      <c r="E19" s="2">
        <v>6.5</v>
      </c>
      <c r="F19" s="2">
        <v>3.8</v>
      </c>
      <c r="G19" s="2">
        <v>32.799999999999997</v>
      </c>
      <c r="H19" s="2">
        <v>60.8</v>
      </c>
      <c r="I19" s="2">
        <v>40.6</v>
      </c>
      <c r="J19" s="2">
        <v>41.6</v>
      </c>
    </row>
    <row r="20" spans="2:10" ht="14.15" customHeight="1">
      <c r="B20" s="25" t="s">
        <v>228</v>
      </c>
      <c r="C20" s="2">
        <v>81.8</v>
      </c>
      <c r="D20" s="2">
        <v>68</v>
      </c>
      <c r="E20" s="2">
        <v>5.4</v>
      </c>
      <c r="F20" s="2">
        <v>6.6</v>
      </c>
      <c r="G20" s="2">
        <v>32.299999999999997</v>
      </c>
      <c r="H20" s="2">
        <v>55.2</v>
      </c>
      <c r="I20" s="2">
        <v>40.4</v>
      </c>
      <c r="J20" s="2">
        <v>33.299999999999997</v>
      </c>
    </row>
    <row r="21" spans="2:10" ht="14.15" customHeight="1">
      <c r="B21" s="25" t="s">
        <v>229</v>
      </c>
      <c r="C21" s="2">
        <v>80.8</v>
      </c>
      <c r="D21" s="2">
        <v>65.2</v>
      </c>
      <c r="E21" s="2">
        <v>8.6</v>
      </c>
      <c r="F21" s="2">
        <v>6.6</v>
      </c>
      <c r="G21" s="2">
        <v>33.4</v>
      </c>
      <c r="H21" s="2">
        <v>56.1</v>
      </c>
      <c r="I21" s="2">
        <v>43</v>
      </c>
      <c r="J21" s="2">
        <v>33.200000000000003</v>
      </c>
    </row>
    <row r="22" spans="2:10" ht="14.15" customHeight="1">
      <c r="B22" s="25" t="s">
        <v>230</v>
      </c>
      <c r="C22" s="2">
        <v>73.8</v>
      </c>
      <c r="D22" s="2">
        <v>67.7</v>
      </c>
      <c r="E22" s="2">
        <v>4.5</v>
      </c>
      <c r="F22" s="2">
        <v>6.3</v>
      </c>
      <c r="G22" s="2">
        <v>35.6</v>
      </c>
      <c r="H22" s="2">
        <v>62.4</v>
      </c>
      <c r="I22" s="2">
        <v>46.2</v>
      </c>
      <c r="J22" s="2">
        <v>35.700000000000003</v>
      </c>
    </row>
    <row r="23" spans="2:10" ht="14.15" customHeight="1">
      <c r="B23" s="25" t="s">
        <v>231</v>
      </c>
      <c r="C23" s="2">
        <v>79.5</v>
      </c>
      <c r="D23" s="2">
        <v>70.8</v>
      </c>
      <c r="E23" s="2">
        <v>8.9</v>
      </c>
      <c r="F23" s="2">
        <v>9.1</v>
      </c>
      <c r="G23" s="2">
        <v>36</v>
      </c>
      <c r="H23" s="2">
        <v>56.9</v>
      </c>
      <c r="I23" s="2">
        <v>50.2</v>
      </c>
      <c r="J23" s="2">
        <v>46.7</v>
      </c>
    </row>
    <row r="24" spans="2:10" ht="14.15" customHeight="1">
      <c r="B24" s="25" t="s">
        <v>319</v>
      </c>
      <c r="C24" s="2">
        <v>75.7</v>
      </c>
      <c r="D24" s="2">
        <v>70.400000000000006</v>
      </c>
      <c r="E24" s="2">
        <v>7</v>
      </c>
      <c r="F24" s="2">
        <v>8.9</v>
      </c>
      <c r="G24" s="2">
        <v>32.9</v>
      </c>
      <c r="H24" s="2">
        <v>56.8</v>
      </c>
      <c r="I24" s="2">
        <v>43.8</v>
      </c>
      <c r="J24" s="2">
        <v>37.299999999999997</v>
      </c>
    </row>
    <row r="25" spans="2:10" ht="14.15" customHeight="1">
      <c r="B25" s="25" t="s">
        <v>233</v>
      </c>
      <c r="C25" s="2">
        <v>84.5</v>
      </c>
      <c r="D25" s="2">
        <v>69</v>
      </c>
      <c r="E25" s="2">
        <v>6.3</v>
      </c>
      <c r="F25" s="2">
        <v>7.2</v>
      </c>
      <c r="G25" s="2">
        <v>33.1</v>
      </c>
      <c r="H25" s="2">
        <v>61.3</v>
      </c>
      <c r="I25" s="2">
        <v>47.5</v>
      </c>
      <c r="J25" s="2">
        <v>39.299999999999997</v>
      </c>
    </row>
    <row r="26" spans="2:10" ht="14.15" customHeight="1">
      <c r="B26" s="25" t="s">
        <v>234</v>
      </c>
      <c r="C26" s="2">
        <v>79</v>
      </c>
      <c r="D26" s="2">
        <v>62.1</v>
      </c>
      <c r="E26" s="2">
        <v>5.3</v>
      </c>
      <c r="F26" s="2">
        <v>6.9</v>
      </c>
      <c r="G26" s="2">
        <v>33.1</v>
      </c>
      <c r="H26" s="2">
        <v>54.5</v>
      </c>
      <c r="I26" s="2">
        <v>39.9</v>
      </c>
      <c r="J26" s="2">
        <v>34.4</v>
      </c>
    </row>
    <row r="27" spans="2:10" s="6" customFormat="1" ht="14.15" customHeight="1">
      <c r="B27" s="25" t="s">
        <v>321</v>
      </c>
      <c r="C27" s="20">
        <v>80.900000000000006</v>
      </c>
      <c r="D27" s="20">
        <v>72.599999999999994</v>
      </c>
      <c r="E27" s="20">
        <v>10.8</v>
      </c>
      <c r="F27" s="20">
        <v>9.1999999999999993</v>
      </c>
      <c r="G27" s="20">
        <v>35.799999999999997</v>
      </c>
      <c r="H27" s="20">
        <v>62.4</v>
      </c>
      <c r="I27" s="20">
        <v>51</v>
      </c>
      <c r="J27" s="20">
        <v>47.1</v>
      </c>
    </row>
    <row r="28" spans="2:10" ht="14.15" customHeight="1">
      <c r="B28" s="25" t="s">
        <v>322</v>
      </c>
      <c r="C28" s="2">
        <v>73.599999999999994</v>
      </c>
      <c r="D28" s="2">
        <v>69.5</v>
      </c>
      <c r="E28" s="2">
        <v>4.5999999999999996</v>
      </c>
      <c r="F28" s="2">
        <v>6.4</v>
      </c>
      <c r="G28" s="2">
        <v>32</v>
      </c>
      <c r="H28" s="2">
        <v>58.7</v>
      </c>
      <c r="I28" s="2">
        <v>42.3</v>
      </c>
      <c r="J28" s="2">
        <v>34.299999999999997</v>
      </c>
    </row>
    <row r="29" spans="2:10" ht="14.15" customHeight="1">
      <c r="B29" s="25" t="s">
        <v>323</v>
      </c>
      <c r="C29" s="2">
        <v>79.2</v>
      </c>
      <c r="D29" s="2">
        <v>70</v>
      </c>
      <c r="E29" s="2">
        <v>8.4</v>
      </c>
      <c r="F29" s="2">
        <v>9.1</v>
      </c>
      <c r="G29" s="2">
        <v>29</v>
      </c>
      <c r="H29" s="2">
        <v>57.2</v>
      </c>
      <c r="I29" s="2">
        <v>41.8</v>
      </c>
      <c r="J29" s="2">
        <v>39.200000000000003</v>
      </c>
    </row>
    <row r="30" spans="2:10" ht="14.15" customHeight="1">
      <c r="B30" s="25" t="s">
        <v>237</v>
      </c>
      <c r="C30" s="2">
        <v>79.2</v>
      </c>
      <c r="D30" s="2">
        <v>65.5</v>
      </c>
      <c r="E30" s="2">
        <v>5.5</v>
      </c>
      <c r="F30" s="2">
        <v>7.5</v>
      </c>
      <c r="G30" s="2">
        <v>31.4</v>
      </c>
      <c r="H30" s="2">
        <v>54.1</v>
      </c>
      <c r="I30" s="2">
        <v>42.9</v>
      </c>
      <c r="J30" s="2">
        <v>30.7</v>
      </c>
    </row>
    <row r="31" spans="2:10" ht="14.15" customHeight="1">
      <c r="B31" s="25" t="s">
        <v>324</v>
      </c>
      <c r="C31" s="2">
        <v>76.8</v>
      </c>
      <c r="D31" s="2">
        <v>65</v>
      </c>
      <c r="E31" s="2">
        <v>7.1</v>
      </c>
      <c r="F31" s="2">
        <v>4.5</v>
      </c>
      <c r="G31" s="2">
        <v>29.8</v>
      </c>
      <c r="H31" s="2">
        <v>54.5</v>
      </c>
      <c r="I31" s="2">
        <v>42</v>
      </c>
      <c r="J31" s="2">
        <v>33.700000000000003</v>
      </c>
    </row>
    <row r="32" spans="2:10" ht="14.15" customHeight="1">
      <c r="B32" s="25" t="s">
        <v>239</v>
      </c>
      <c r="C32" s="2">
        <v>94.7</v>
      </c>
      <c r="D32" s="2">
        <v>89.2</v>
      </c>
      <c r="E32" s="2">
        <v>10.4</v>
      </c>
      <c r="F32" s="2">
        <v>7.2</v>
      </c>
      <c r="G32" s="2">
        <v>40.200000000000003</v>
      </c>
      <c r="H32" s="2">
        <v>70.3</v>
      </c>
      <c r="I32" s="2">
        <v>52.7</v>
      </c>
      <c r="J32" s="2">
        <v>31.4</v>
      </c>
    </row>
    <row r="33" spans="2:10" ht="14.15" customHeight="1">
      <c r="B33" s="25" t="s">
        <v>240</v>
      </c>
      <c r="C33" s="2">
        <v>75.8</v>
      </c>
      <c r="D33" s="2">
        <v>72.400000000000006</v>
      </c>
      <c r="E33" s="2">
        <v>3.9</v>
      </c>
      <c r="F33" s="2">
        <v>5.6</v>
      </c>
      <c r="G33" s="2">
        <v>42.8</v>
      </c>
      <c r="H33" s="2">
        <v>60.3</v>
      </c>
      <c r="I33" s="2">
        <v>47.9</v>
      </c>
      <c r="J33" s="2">
        <v>47.3</v>
      </c>
    </row>
    <row r="34" spans="2:10">
      <c r="I34" s="5"/>
    </row>
    <row r="35" spans="2:10">
      <c r="B35" s="34" t="s">
        <v>512</v>
      </c>
      <c r="I35" s="5"/>
    </row>
    <row r="36" spans="2:10">
      <c r="I36" s="5"/>
    </row>
    <row r="37" spans="2:10">
      <c r="I37" s="5"/>
    </row>
    <row r="39" spans="2:10" ht="18" customHeight="1">
      <c r="B39" s="406" t="s">
        <v>1610</v>
      </c>
      <c r="D39" s="4"/>
      <c r="E39" s="4"/>
      <c r="F39" s="4"/>
      <c r="G39" s="4"/>
    </row>
    <row r="40" spans="2:10" s="401" customFormat="1" ht="18" customHeight="1">
      <c r="B40" s="430"/>
      <c r="C40" s="486" t="s">
        <v>295</v>
      </c>
      <c r="D40" s="486" t="s">
        <v>294</v>
      </c>
      <c r="E40" s="28"/>
    </row>
    <row r="41" spans="2:10" ht="14.5" customHeight="1">
      <c r="B41" s="429" t="s">
        <v>241</v>
      </c>
      <c r="C41" s="2">
        <v>58.2</v>
      </c>
      <c r="D41" s="2">
        <v>68.900000000000006</v>
      </c>
      <c r="E41" s="2"/>
      <c r="F41" s="2"/>
      <c r="G41" s="2"/>
    </row>
    <row r="42" spans="2:10" ht="14.5" customHeight="1">
      <c r="B42" s="429" t="s">
        <v>301</v>
      </c>
      <c r="C42" s="2">
        <v>62.4</v>
      </c>
      <c r="D42" s="2">
        <v>72.599999999999994</v>
      </c>
      <c r="E42" s="2"/>
      <c r="F42" s="2"/>
      <c r="G42" s="2"/>
    </row>
  </sheetData>
  <mergeCells count="5">
    <mergeCell ref="C12:F12"/>
    <mergeCell ref="G12:J12"/>
    <mergeCell ref="F2:G2"/>
    <mergeCell ref="F3:G3"/>
    <mergeCell ref="B12:B13"/>
  </mergeCells>
  <hyperlinks>
    <hyperlink ref="F3" r:id="rId1" location="'Índice Digitalizacion Acelerada'!A1"/>
    <hyperlink ref="F2" r:id="rId2" location="'Índice ámbitos y subámbitos'!A1"/>
    <hyperlink ref="F2:G2" location="'Índice Digitalizacion Acelerada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B1:I22"/>
  <sheetViews>
    <sheetView showGridLines="0" zoomScaleNormal="100" workbookViewId="0">
      <selection activeCell="B1" sqref="B1"/>
    </sheetView>
  </sheetViews>
  <sheetFormatPr baseColWidth="10" defaultColWidth="11.54296875" defaultRowHeight="12.5"/>
  <cols>
    <col min="1" max="1" width="1.81640625" style="3" customWidth="1"/>
    <col min="2" max="2" width="40.453125" style="3" customWidth="1"/>
    <col min="3" max="4" width="20.81640625" style="3" customWidth="1"/>
    <col min="5" max="5" width="21.453125" style="3" customWidth="1"/>
    <col min="6" max="7" width="22.54296875" style="3" customWidth="1"/>
    <col min="8" max="8" width="22" style="3" customWidth="1"/>
    <col min="9" max="24" width="22.81640625" style="3" customWidth="1"/>
    <col min="25" max="16384" width="11.54296875" style="3"/>
  </cols>
  <sheetData>
    <row r="1" spans="2:9" ht="15" customHeight="1"/>
    <row r="2" spans="2:9" ht="15" customHeight="1">
      <c r="F2" s="893" t="s">
        <v>245</v>
      </c>
      <c r="G2" s="893"/>
    </row>
    <row r="3" spans="2:9" ht="15" customHeight="1">
      <c r="F3" s="893" t="s">
        <v>248</v>
      </c>
      <c r="G3" s="893"/>
    </row>
    <row r="4" spans="2:9" s="405" customFormat="1" ht="13.4" customHeight="1">
      <c r="B4" s="403"/>
      <c r="C4" s="403"/>
      <c r="D4" s="404"/>
      <c r="E4" s="403"/>
    </row>
    <row r="5" spans="2:9" s="411" customFormat="1" ht="15.5">
      <c r="B5" s="414" t="s">
        <v>246</v>
      </c>
      <c r="C5" s="411" t="s">
        <v>218</v>
      </c>
      <c r="I5" s="413"/>
    </row>
    <row r="6" spans="2:9" s="411" customFormat="1" ht="15.5">
      <c r="B6" s="416" t="s">
        <v>247</v>
      </c>
      <c r="C6" s="411" t="s">
        <v>314</v>
      </c>
    </row>
    <row r="7" spans="2:9" s="411" customFormat="1" ht="15.5">
      <c r="B7" s="416" t="s">
        <v>84</v>
      </c>
      <c r="C7" s="402" t="s">
        <v>1609</v>
      </c>
    </row>
    <row r="8" spans="2:9" s="411" customFormat="1" ht="15.5">
      <c r="B8" s="416" t="s">
        <v>220</v>
      </c>
      <c r="C8" s="402" t="s">
        <v>1599</v>
      </c>
    </row>
    <row r="9" spans="2:9" s="411" customFormat="1" ht="15.5">
      <c r="B9" s="416" t="s">
        <v>127</v>
      </c>
      <c r="C9" s="411" t="s">
        <v>6</v>
      </c>
    </row>
    <row r="10" spans="2:9" s="411" customFormat="1" ht="15.5">
      <c r="B10" s="416" t="s">
        <v>244</v>
      </c>
      <c r="C10" s="411" t="s">
        <v>479</v>
      </c>
    </row>
    <row r="11" spans="2:9">
      <c r="I11" s="5"/>
    </row>
    <row r="12" spans="2:9" s="667" customFormat="1" ht="22.75" customHeight="1">
      <c r="B12" s="894"/>
      <c r="C12" s="897">
        <v>2019</v>
      </c>
      <c r="D12" s="897"/>
      <c r="E12" s="897"/>
      <c r="F12" s="897"/>
      <c r="G12" s="900">
        <v>2018</v>
      </c>
      <c r="H12" s="901"/>
      <c r="I12" s="902"/>
    </row>
    <row r="13" spans="2:9" s="401" customFormat="1" ht="37.5">
      <c r="B13" s="895"/>
      <c r="C13" s="487" t="s">
        <v>307</v>
      </c>
      <c r="D13" s="29" t="s">
        <v>308</v>
      </c>
      <c r="E13" s="29" t="s">
        <v>309</v>
      </c>
      <c r="F13" s="29" t="s">
        <v>310</v>
      </c>
      <c r="G13" s="29" t="s">
        <v>311</v>
      </c>
      <c r="H13" s="29" t="s">
        <v>312</v>
      </c>
      <c r="I13" s="29" t="s">
        <v>313</v>
      </c>
    </row>
    <row r="14" spans="2:9" s="86" customFormat="1" ht="16.5" customHeight="1">
      <c r="B14" s="36" t="s">
        <v>287</v>
      </c>
      <c r="C14" s="440">
        <v>62</v>
      </c>
      <c r="D14" s="440">
        <v>58</v>
      </c>
      <c r="E14" s="440">
        <v>46.9</v>
      </c>
      <c r="F14" s="440">
        <v>33.200000000000003</v>
      </c>
      <c r="G14" s="440">
        <v>53.3</v>
      </c>
      <c r="H14" s="440">
        <v>43.5</v>
      </c>
      <c r="I14" s="440">
        <v>30.1</v>
      </c>
    </row>
    <row r="15" spans="2:9" s="86" customFormat="1" ht="16.5" customHeight="1">
      <c r="B15" s="36" t="s">
        <v>280</v>
      </c>
      <c r="C15" s="440">
        <v>70.8</v>
      </c>
      <c r="D15" s="440">
        <v>68.2</v>
      </c>
      <c r="E15" s="440">
        <v>55.6</v>
      </c>
      <c r="F15" s="440">
        <v>40.799999999999997</v>
      </c>
      <c r="G15" s="440">
        <v>62.4</v>
      </c>
      <c r="H15" s="440">
        <v>52.1</v>
      </c>
      <c r="I15" s="440">
        <v>37</v>
      </c>
    </row>
    <row r="19" spans="2:7" ht="18" customHeight="1">
      <c r="B19" s="406" t="s">
        <v>1623</v>
      </c>
      <c r="D19" s="4"/>
      <c r="E19" s="4"/>
      <c r="F19" s="4"/>
      <c r="G19" s="4"/>
    </row>
    <row r="20" spans="2:7" s="667" customFormat="1" ht="18" customHeight="1">
      <c r="B20" s="670" t="s">
        <v>293</v>
      </c>
      <c r="C20" s="603">
        <v>2015</v>
      </c>
      <c r="D20" s="603">
        <v>2016</v>
      </c>
      <c r="E20" s="603">
        <v>2017</v>
      </c>
      <c r="F20" s="603">
        <v>2018</v>
      </c>
      <c r="G20" s="603">
        <v>2019</v>
      </c>
    </row>
    <row r="21" spans="2:7" ht="15.65" customHeight="1">
      <c r="B21" s="36" t="s">
        <v>241</v>
      </c>
      <c r="C21" s="2">
        <v>32.1</v>
      </c>
      <c r="D21" s="2">
        <v>34.9</v>
      </c>
      <c r="E21" s="2">
        <v>40</v>
      </c>
      <c r="F21" s="2">
        <v>43.5</v>
      </c>
      <c r="G21" s="2">
        <v>46.9</v>
      </c>
    </row>
    <row r="22" spans="2:7" ht="15.65" customHeight="1">
      <c r="B22" s="36" t="s">
        <v>301</v>
      </c>
      <c r="C22" s="2">
        <v>40.1</v>
      </c>
      <c r="D22" s="2">
        <v>42.2</v>
      </c>
      <c r="E22" s="2">
        <v>48.3</v>
      </c>
      <c r="F22" s="2">
        <v>52.1</v>
      </c>
      <c r="G22" s="2">
        <v>55.6</v>
      </c>
    </row>
  </sheetData>
  <mergeCells count="5">
    <mergeCell ref="C12:F12"/>
    <mergeCell ref="G12:I12"/>
    <mergeCell ref="F2:G2"/>
    <mergeCell ref="F3:G3"/>
    <mergeCell ref="B12:B13"/>
  </mergeCells>
  <hyperlinks>
    <hyperlink ref="F3" r:id="rId1" location="'Índice Digitalizacion Acelerada'!A1"/>
    <hyperlink ref="F2" r:id="rId2" location="'Índice ámbitos y subámbitos'!A1"/>
    <hyperlink ref="F2:G2" location="'Índice Digitalizacion Acelerada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J59"/>
  <sheetViews>
    <sheetView showGridLines="0" zoomScaleNormal="100" workbookViewId="0">
      <selection activeCell="B5" sqref="B5"/>
    </sheetView>
  </sheetViews>
  <sheetFormatPr baseColWidth="10" defaultColWidth="11.54296875" defaultRowHeight="13"/>
  <cols>
    <col min="1" max="1" width="1.81640625" style="81" customWidth="1"/>
    <col min="2" max="2" width="15.54296875" style="81" customWidth="1"/>
    <col min="3" max="3" width="7.453125" style="81" customWidth="1"/>
    <col min="4" max="4" width="20.1796875" style="78" customWidth="1"/>
    <col min="5" max="5" width="7.81640625" style="77" customWidth="1"/>
    <col min="6" max="6" width="94.81640625" style="82" customWidth="1"/>
    <col min="7" max="7" width="51.1796875" style="83" customWidth="1"/>
    <col min="8" max="8" width="23.54296875" style="79" customWidth="1"/>
    <col min="9" max="9" width="15.453125" style="80" customWidth="1"/>
    <col min="10" max="10" width="11.54296875" style="79"/>
    <col min="11" max="16384" width="11.54296875" style="81"/>
  </cols>
  <sheetData>
    <row r="1" spans="2:10" ht="14.15" customHeight="1"/>
    <row r="2" spans="2:10" ht="14.15" customHeight="1"/>
    <row r="3" spans="2:10" ht="14.15" customHeight="1"/>
    <row r="4" spans="2:10" ht="14.15" customHeight="1"/>
    <row r="5" spans="2:10" ht="18">
      <c r="B5" s="870" t="s">
        <v>1833</v>
      </c>
      <c r="C5" s="869"/>
      <c r="D5" s="869"/>
      <c r="F5" s="77"/>
      <c r="G5" s="78"/>
    </row>
    <row r="6" spans="2:10" ht="18">
      <c r="B6" s="84" t="s">
        <v>993</v>
      </c>
      <c r="C6" s="76"/>
      <c r="F6" s="77"/>
      <c r="G6" s="78"/>
    </row>
    <row r="7" spans="2:10" ht="18">
      <c r="B7" s="84"/>
      <c r="C7" s="76"/>
      <c r="F7" s="77"/>
      <c r="G7" s="78"/>
    </row>
    <row r="8" spans="2:10" s="360" customFormat="1" ht="17.5" customHeight="1">
      <c r="B8" s="879" t="s">
        <v>547</v>
      </c>
      <c r="C8" s="879"/>
      <c r="D8" s="879"/>
      <c r="E8" s="365" t="s">
        <v>548</v>
      </c>
      <c r="F8" s="366" t="s">
        <v>84</v>
      </c>
      <c r="G8" s="365" t="s">
        <v>0</v>
      </c>
      <c r="H8" s="367" t="s">
        <v>127</v>
      </c>
      <c r="I8" s="367" t="s">
        <v>1</v>
      </c>
      <c r="J8" s="367" t="s">
        <v>2</v>
      </c>
    </row>
    <row r="9" spans="2:10" s="360" customFormat="1" ht="7.5" customHeight="1">
      <c r="B9" s="342"/>
      <c r="C9" s="342"/>
      <c r="D9" s="342"/>
      <c r="E9" s="361"/>
      <c r="F9" s="362"/>
      <c r="G9" s="361"/>
      <c r="H9" s="363"/>
      <c r="I9" s="363"/>
      <c r="J9" s="363"/>
    </row>
    <row r="10" spans="2:10" s="360" customFormat="1" ht="7.5" customHeight="1">
      <c r="B10" s="358"/>
      <c r="C10" s="358"/>
      <c r="D10" s="358"/>
      <c r="E10" s="365"/>
      <c r="F10" s="366"/>
      <c r="G10" s="365"/>
      <c r="H10" s="367"/>
      <c r="I10" s="367"/>
      <c r="J10" s="367"/>
    </row>
    <row r="11" spans="2:10" s="86" customFormat="1" ht="42.65" customHeight="1">
      <c r="B11" s="882" t="s">
        <v>83</v>
      </c>
      <c r="C11" s="880" t="s">
        <v>3</v>
      </c>
      <c r="D11" s="881" t="s">
        <v>85</v>
      </c>
      <c r="E11" s="350" t="s">
        <v>504</v>
      </c>
      <c r="F11" s="320" t="s">
        <v>4</v>
      </c>
      <c r="G11" s="89" t="s">
        <v>5</v>
      </c>
      <c r="H11" s="352" t="s">
        <v>6</v>
      </c>
      <c r="I11" s="90" t="s">
        <v>7</v>
      </c>
      <c r="J11" s="352">
        <v>2019</v>
      </c>
    </row>
    <row r="12" spans="2:10" s="86" customFormat="1" ht="25">
      <c r="B12" s="882"/>
      <c r="C12" s="880"/>
      <c r="D12" s="881"/>
      <c r="E12" s="88" t="s">
        <v>505</v>
      </c>
      <c r="F12" s="320" t="s">
        <v>8</v>
      </c>
      <c r="G12" s="89" t="s">
        <v>5</v>
      </c>
      <c r="H12" s="74" t="s">
        <v>6</v>
      </c>
      <c r="I12" s="90" t="s">
        <v>7</v>
      </c>
      <c r="J12" s="74">
        <v>2019</v>
      </c>
    </row>
    <row r="13" spans="2:10" s="86" customFormat="1" ht="25">
      <c r="B13" s="882"/>
      <c r="C13" s="880"/>
      <c r="D13" s="881"/>
      <c r="E13" s="88" t="s">
        <v>506</v>
      </c>
      <c r="F13" s="320" t="s">
        <v>516</v>
      </c>
      <c r="G13" s="89" t="s">
        <v>5</v>
      </c>
      <c r="H13" s="74" t="s">
        <v>6</v>
      </c>
      <c r="I13" s="90" t="s">
        <v>7</v>
      </c>
      <c r="J13" s="74">
        <v>2018</v>
      </c>
    </row>
    <row r="14" spans="2:10" s="86" customFormat="1" ht="25">
      <c r="B14" s="882"/>
      <c r="C14" s="880"/>
      <c r="D14" s="881"/>
      <c r="E14" s="88" t="s">
        <v>507</v>
      </c>
      <c r="F14" s="320" t="s">
        <v>9</v>
      </c>
      <c r="G14" s="89" t="s">
        <v>10</v>
      </c>
      <c r="H14" s="74" t="s">
        <v>6</v>
      </c>
      <c r="I14" s="90" t="s">
        <v>7</v>
      </c>
      <c r="J14" s="74">
        <v>2018</v>
      </c>
    </row>
    <row r="15" spans="2:10" s="86" customFormat="1" ht="25">
      <c r="B15" s="882"/>
      <c r="C15" s="880"/>
      <c r="D15" s="881"/>
      <c r="E15" s="350" t="s">
        <v>508</v>
      </c>
      <c r="F15" s="320" t="s">
        <v>208</v>
      </c>
      <c r="G15" s="89" t="s">
        <v>197</v>
      </c>
      <c r="H15" s="352" t="s">
        <v>198</v>
      </c>
      <c r="I15" s="90" t="s">
        <v>7</v>
      </c>
      <c r="J15" s="352">
        <v>2019</v>
      </c>
    </row>
    <row r="16" spans="2:10" s="86" customFormat="1" ht="8.15" customHeight="1">
      <c r="B16" s="882"/>
      <c r="C16" s="351"/>
      <c r="D16" s="396"/>
      <c r="E16" s="351"/>
      <c r="F16" s="368"/>
      <c r="G16" s="369"/>
      <c r="H16" s="300"/>
      <c r="I16" s="283"/>
      <c r="J16" s="300"/>
    </row>
    <row r="17" spans="2:10" s="86" customFormat="1" ht="8.15" customHeight="1">
      <c r="B17" s="882"/>
      <c r="C17" s="349"/>
      <c r="D17" s="397"/>
      <c r="E17" s="349"/>
      <c r="F17" s="319"/>
      <c r="G17" s="94"/>
      <c r="H17" s="298"/>
      <c r="I17" s="95"/>
      <c r="J17" s="298"/>
    </row>
    <row r="18" spans="2:10" s="86" customFormat="1" ht="25">
      <c r="B18" s="882"/>
      <c r="C18" s="880" t="s">
        <v>11</v>
      </c>
      <c r="D18" s="881" t="s">
        <v>87</v>
      </c>
      <c r="E18" s="350" t="s">
        <v>517</v>
      </c>
      <c r="F18" s="355" t="s">
        <v>464</v>
      </c>
      <c r="G18" s="91" t="s">
        <v>25</v>
      </c>
      <c r="H18" s="352" t="s">
        <v>6</v>
      </c>
      <c r="I18" s="90" t="s">
        <v>7</v>
      </c>
      <c r="J18" s="352" t="s">
        <v>21</v>
      </c>
    </row>
    <row r="19" spans="2:10" s="86" customFormat="1" ht="25">
      <c r="B19" s="882"/>
      <c r="C19" s="880"/>
      <c r="D19" s="881"/>
      <c r="E19" s="88" t="s">
        <v>518</v>
      </c>
      <c r="F19" s="355" t="s">
        <v>91</v>
      </c>
      <c r="G19" s="91" t="s">
        <v>93</v>
      </c>
      <c r="H19" s="74" t="s">
        <v>6</v>
      </c>
      <c r="I19" s="90" t="s">
        <v>7</v>
      </c>
      <c r="J19" s="74">
        <v>2018</v>
      </c>
    </row>
    <row r="20" spans="2:10" s="86" customFormat="1" ht="25">
      <c r="B20" s="882"/>
      <c r="C20" s="880"/>
      <c r="D20" s="881"/>
      <c r="E20" s="350" t="s">
        <v>519</v>
      </c>
      <c r="F20" s="355" t="s">
        <v>92</v>
      </c>
      <c r="G20" s="91" t="s">
        <v>93</v>
      </c>
      <c r="H20" s="352" t="s">
        <v>6</v>
      </c>
      <c r="I20" s="90" t="s">
        <v>7</v>
      </c>
      <c r="J20" s="352">
        <v>2018</v>
      </c>
    </row>
    <row r="21" spans="2:10" s="86" customFormat="1" ht="8.15" customHeight="1">
      <c r="B21" s="882"/>
      <c r="C21" s="351"/>
      <c r="D21" s="396"/>
      <c r="E21" s="351"/>
      <c r="F21" s="370"/>
      <c r="G21" s="371"/>
      <c r="H21" s="300"/>
      <c r="I21" s="283"/>
      <c r="J21" s="300"/>
    </row>
    <row r="22" spans="2:10" s="86" customFormat="1" ht="8.15" customHeight="1">
      <c r="B22" s="882"/>
      <c r="C22" s="349"/>
      <c r="D22" s="397"/>
      <c r="E22" s="349"/>
      <c r="F22" s="354"/>
      <c r="G22" s="96"/>
      <c r="H22" s="298"/>
      <c r="I22" s="95"/>
      <c r="J22" s="298"/>
    </row>
    <row r="23" spans="2:10" s="86" customFormat="1" ht="25">
      <c r="B23" s="882"/>
      <c r="C23" s="880" t="s">
        <v>24</v>
      </c>
      <c r="D23" s="881" t="s">
        <v>86</v>
      </c>
      <c r="E23" s="88" t="s">
        <v>521</v>
      </c>
      <c r="F23" s="355" t="s">
        <v>12</v>
      </c>
      <c r="G23" s="92" t="s">
        <v>13</v>
      </c>
      <c r="H23" s="74" t="s">
        <v>6</v>
      </c>
      <c r="I23" s="90" t="s">
        <v>7</v>
      </c>
      <c r="J23" s="74">
        <v>2019</v>
      </c>
    </row>
    <row r="24" spans="2:10" s="86" customFormat="1" ht="25">
      <c r="B24" s="882"/>
      <c r="C24" s="880"/>
      <c r="D24" s="881"/>
      <c r="E24" s="88" t="s">
        <v>522</v>
      </c>
      <c r="F24" s="355" t="s">
        <v>14</v>
      </c>
      <c r="G24" s="92" t="s">
        <v>13</v>
      </c>
      <c r="H24" s="74" t="s">
        <v>6</v>
      </c>
      <c r="I24" s="90" t="s">
        <v>7</v>
      </c>
      <c r="J24" s="74">
        <v>2019</v>
      </c>
    </row>
    <row r="25" spans="2:10" s="86" customFormat="1" ht="25">
      <c r="B25" s="882"/>
      <c r="C25" s="880"/>
      <c r="D25" s="881"/>
      <c r="E25" s="88" t="s">
        <v>523</v>
      </c>
      <c r="F25" s="355" t="s">
        <v>15</v>
      </c>
      <c r="G25" s="92" t="s">
        <v>13</v>
      </c>
      <c r="H25" s="74" t="s">
        <v>6</v>
      </c>
      <c r="I25" s="90" t="s">
        <v>7</v>
      </c>
      <c r="J25" s="74">
        <v>2019</v>
      </c>
    </row>
    <row r="26" spans="2:10" s="86" customFormat="1" ht="25">
      <c r="B26" s="882"/>
      <c r="C26" s="880"/>
      <c r="D26" s="881"/>
      <c r="E26" s="350" t="s">
        <v>524</v>
      </c>
      <c r="F26" s="355" t="s">
        <v>16</v>
      </c>
      <c r="G26" s="92" t="s">
        <v>13</v>
      </c>
      <c r="H26" s="352" t="s">
        <v>6</v>
      </c>
      <c r="I26" s="90" t="s">
        <v>7</v>
      </c>
      <c r="J26" s="352">
        <v>2019</v>
      </c>
    </row>
    <row r="27" spans="2:10" s="86" customFormat="1" ht="7.5" customHeight="1">
      <c r="B27" s="882"/>
      <c r="C27" s="351"/>
      <c r="D27" s="396"/>
      <c r="E27" s="351"/>
      <c r="F27" s="370"/>
      <c r="G27" s="281"/>
      <c r="H27" s="300"/>
      <c r="I27" s="283"/>
      <c r="J27" s="300"/>
    </row>
    <row r="28" spans="2:10" s="86" customFormat="1" ht="7.5" customHeight="1">
      <c r="B28" s="882"/>
      <c r="C28" s="349"/>
      <c r="D28" s="397"/>
      <c r="E28" s="349"/>
      <c r="F28" s="354"/>
      <c r="G28" s="98"/>
      <c r="H28" s="298"/>
      <c r="I28" s="95"/>
      <c r="J28" s="298"/>
    </row>
    <row r="29" spans="2:10" s="86" customFormat="1" ht="25">
      <c r="B29" s="882"/>
      <c r="C29" s="880" t="s">
        <v>26</v>
      </c>
      <c r="D29" s="881" t="s">
        <v>88</v>
      </c>
      <c r="E29" s="350" t="s">
        <v>525</v>
      </c>
      <c r="F29" s="320" t="s">
        <v>27</v>
      </c>
      <c r="G29" s="92" t="s">
        <v>13</v>
      </c>
      <c r="H29" s="352" t="s">
        <v>6</v>
      </c>
      <c r="I29" s="90" t="s">
        <v>7</v>
      </c>
      <c r="J29" s="352">
        <v>2019</v>
      </c>
    </row>
    <row r="30" spans="2:10" s="86" customFormat="1" ht="25">
      <c r="B30" s="882"/>
      <c r="C30" s="880"/>
      <c r="D30" s="881"/>
      <c r="E30" s="88" t="s">
        <v>526</v>
      </c>
      <c r="F30" s="320" t="s">
        <v>28</v>
      </c>
      <c r="G30" s="92" t="s">
        <v>13</v>
      </c>
      <c r="H30" s="191" t="s">
        <v>6</v>
      </c>
      <c r="I30" s="90" t="s">
        <v>7</v>
      </c>
      <c r="J30" s="191">
        <v>2019</v>
      </c>
    </row>
    <row r="31" spans="2:10" s="86" customFormat="1" ht="25">
      <c r="B31" s="882"/>
      <c r="C31" s="880"/>
      <c r="D31" s="881"/>
      <c r="E31" s="88" t="s">
        <v>527</v>
      </c>
      <c r="F31" s="320" t="s">
        <v>29</v>
      </c>
      <c r="G31" s="92" t="s">
        <v>13</v>
      </c>
      <c r="H31" s="191" t="s">
        <v>6</v>
      </c>
      <c r="I31" s="90" t="s">
        <v>7</v>
      </c>
      <c r="J31" s="191">
        <v>2019</v>
      </c>
    </row>
    <row r="32" spans="2:10" s="86" customFormat="1" ht="25">
      <c r="B32" s="882"/>
      <c r="C32" s="880"/>
      <c r="D32" s="881"/>
      <c r="E32" s="88" t="s">
        <v>528</v>
      </c>
      <c r="F32" s="356" t="s">
        <v>30</v>
      </c>
      <c r="G32" s="92" t="s">
        <v>13</v>
      </c>
      <c r="H32" s="191" t="s">
        <v>6</v>
      </c>
      <c r="I32" s="90" t="s">
        <v>7</v>
      </c>
      <c r="J32" s="191">
        <v>2019</v>
      </c>
    </row>
    <row r="33" spans="1:10" s="86" customFormat="1" ht="25">
      <c r="B33" s="882"/>
      <c r="C33" s="880"/>
      <c r="D33" s="881"/>
      <c r="E33" s="88" t="s">
        <v>529</v>
      </c>
      <c r="F33" s="320" t="s">
        <v>31</v>
      </c>
      <c r="G33" s="92" t="s">
        <v>13</v>
      </c>
      <c r="H33" s="191" t="s">
        <v>6</v>
      </c>
      <c r="I33" s="90" t="s">
        <v>7</v>
      </c>
      <c r="J33" s="191">
        <v>2019</v>
      </c>
    </row>
    <row r="34" spans="1:10" s="86" customFormat="1" ht="25">
      <c r="B34" s="882"/>
      <c r="C34" s="880"/>
      <c r="D34" s="881"/>
      <c r="E34" s="88" t="s">
        <v>530</v>
      </c>
      <c r="F34" s="320" t="s">
        <v>32</v>
      </c>
      <c r="G34" s="92" t="s">
        <v>13</v>
      </c>
      <c r="H34" s="191" t="s">
        <v>6</v>
      </c>
      <c r="I34" s="90" t="s">
        <v>7</v>
      </c>
      <c r="J34" s="191">
        <v>2019</v>
      </c>
    </row>
    <row r="35" spans="1:10" s="86" customFormat="1" ht="25">
      <c r="B35" s="882"/>
      <c r="C35" s="880"/>
      <c r="D35" s="881"/>
      <c r="E35" s="350" t="s">
        <v>531</v>
      </c>
      <c r="F35" s="320" t="s">
        <v>33</v>
      </c>
      <c r="G35" s="92" t="s">
        <v>13</v>
      </c>
      <c r="H35" s="352" t="s">
        <v>6</v>
      </c>
      <c r="I35" s="90" t="s">
        <v>7</v>
      </c>
      <c r="J35" s="352">
        <v>2019</v>
      </c>
    </row>
    <row r="36" spans="1:10" s="86" customFormat="1" ht="8.15" customHeight="1">
      <c r="B36" s="882"/>
      <c r="C36" s="351"/>
      <c r="D36" s="396"/>
      <c r="E36" s="351"/>
      <c r="F36" s="368"/>
      <c r="G36" s="281"/>
      <c r="H36" s="300"/>
      <c r="I36" s="283"/>
      <c r="J36" s="300"/>
    </row>
    <row r="37" spans="1:10" s="86" customFormat="1" ht="8.15" customHeight="1">
      <c r="B37" s="882"/>
      <c r="C37" s="349"/>
      <c r="D37" s="397"/>
      <c r="E37" s="349"/>
      <c r="F37" s="319"/>
      <c r="G37" s="98"/>
      <c r="H37" s="298"/>
      <c r="I37" s="95"/>
      <c r="J37" s="298"/>
    </row>
    <row r="38" spans="1:10" s="87" customFormat="1" ht="25">
      <c r="A38" s="86"/>
      <c r="B38" s="882"/>
      <c r="C38" s="880" t="s">
        <v>34</v>
      </c>
      <c r="D38" s="881" t="s">
        <v>89</v>
      </c>
      <c r="E38" s="350" t="s">
        <v>532</v>
      </c>
      <c r="F38" s="320" t="s">
        <v>35</v>
      </c>
      <c r="G38" s="92" t="s">
        <v>13</v>
      </c>
      <c r="H38" s="352" t="s">
        <v>6</v>
      </c>
      <c r="I38" s="90" t="s">
        <v>7</v>
      </c>
      <c r="J38" s="352">
        <v>2019</v>
      </c>
    </row>
    <row r="39" spans="1:10" s="86" customFormat="1" ht="50">
      <c r="B39" s="882"/>
      <c r="C39" s="880"/>
      <c r="D39" s="881"/>
      <c r="E39" s="88" t="s">
        <v>533</v>
      </c>
      <c r="F39" s="320" t="s">
        <v>36</v>
      </c>
      <c r="G39" s="89" t="s">
        <v>94</v>
      </c>
      <c r="H39" s="352" t="s">
        <v>37</v>
      </c>
      <c r="I39" s="90" t="s">
        <v>7</v>
      </c>
      <c r="J39" s="191" t="s">
        <v>38</v>
      </c>
    </row>
    <row r="40" spans="1:10" s="86" customFormat="1" ht="50">
      <c r="B40" s="882"/>
      <c r="C40" s="880"/>
      <c r="D40" s="881"/>
      <c r="E40" s="88" t="s">
        <v>534</v>
      </c>
      <c r="F40" s="320" t="s">
        <v>39</v>
      </c>
      <c r="G40" s="89" t="s">
        <v>94</v>
      </c>
      <c r="H40" s="352" t="s">
        <v>37</v>
      </c>
      <c r="I40" s="90" t="s">
        <v>7</v>
      </c>
      <c r="J40" s="191" t="s">
        <v>38</v>
      </c>
    </row>
    <row r="41" spans="1:10" s="86" customFormat="1" ht="50">
      <c r="B41" s="882"/>
      <c r="C41" s="880"/>
      <c r="D41" s="881"/>
      <c r="E41" s="88" t="s">
        <v>535</v>
      </c>
      <c r="F41" s="320" t="s">
        <v>40</v>
      </c>
      <c r="G41" s="89" t="s">
        <v>94</v>
      </c>
      <c r="H41" s="352" t="s">
        <v>37</v>
      </c>
      <c r="I41" s="90" t="s">
        <v>7</v>
      </c>
      <c r="J41" s="191" t="s">
        <v>38</v>
      </c>
    </row>
    <row r="42" spans="1:10" s="86" customFormat="1" ht="37.5">
      <c r="B42" s="882"/>
      <c r="C42" s="880"/>
      <c r="D42" s="881"/>
      <c r="E42" s="350" t="s">
        <v>536</v>
      </c>
      <c r="F42" s="320" t="s">
        <v>41</v>
      </c>
      <c r="G42" s="89" t="s">
        <v>42</v>
      </c>
      <c r="H42" s="352" t="s">
        <v>121</v>
      </c>
      <c r="I42" s="90" t="s">
        <v>7</v>
      </c>
      <c r="J42" s="352" t="s">
        <v>43</v>
      </c>
    </row>
    <row r="43" spans="1:10" s="86" customFormat="1" ht="8.15" customHeight="1">
      <c r="B43" s="882"/>
      <c r="C43" s="351"/>
      <c r="D43" s="396"/>
      <c r="E43" s="351"/>
      <c r="F43" s="368"/>
      <c r="G43" s="369"/>
      <c r="H43" s="300"/>
      <c r="I43" s="283"/>
      <c r="J43" s="300"/>
    </row>
    <row r="44" spans="1:10" s="86" customFormat="1" ht="8.15" customHeight="1">
      <c r="B44" s="882"/>
      <c r="C44" s="349"/>
      <c r="D44" s="397"/>
      <c r="E44" s="349"/>
      <c r="F44" s="319"/>
      <c r="G44" s="94"/>
      <c r="H44" s="298"/>
      <c r="I44" s="95"/>
      <c r="J44" s="298"/>
    </row>
    <row r="45" spans="1:10" s="86" customFormat="1" ht="25">
      <c r="B45" s="882"/>
      <c r="C45" s="880" t="s">
        <v>44</v>
      </c>
      <c r="D45" s="881" t="s">
        <v>90</v>
      </c>
      <c r="E45" s="88" t="s">
        <v>537</v>
      </c>
      <c r="F45" s="355" t="s">
        <v>1573</v>
      </c>
      <c r="G45" s="89" t="s">
        <v>45</v>
      </c>
      <c r="H45" s="92" t="s">
        <v>46</v>
      </c>
      <c r="I45" s="90" t="s">
        <v>7</v>
      </c>
      <c r="J45" s="191">
        <v>2018</v>
      </c>
    </row>
    <row r="46" spans="1:10" s="86" customFormat="1" ht="27" customHeight="1">
      <c r="B46" s="882"/>
      <c r="C46" s="880"/>
      <c r="D46" s="881"/>
      <c r="E46" s="88" t="s">
        <v>538</v>
      </c>
      <c r="F46" s="355" t="s">
        <v>47</v>
      </c>
      <c r="G46" s="89" t="s">
        <v>48</v>
      </c>
      <c r="H46" s="92" t="s">
        <v>46</v>
      </c>
      <c r="I46" s="90" t="s">
        <v>7</v>
      </c>
      <c r="J46" s="191">
        <v>2018</v>
      </c>
    </row>
    <row r="47" spans="1:10" s="86" customFormat="1" ht="25">
      <c r="B47" s="882"/>
      <c r="C47" s="880"/>
      <c r="D47" s="881"/>
      <c r="E47" s="350" t="s">
        <v>539</v>
      </c>
      <c r="F47" s="355" t="s">
        <v>49</v>
      </c>
      <c r="G47" s="89" t="s">
        <v>13</v>
      </c>
      <c r="H47" s="352" t="s">
        <v>6</v>
      </c>
      <c r="I47" s="90" t="s">
        <v>7</v>
      </c>
      <c r="J47" s="352">
        <v>2019</v>
      </c>
    </row>
    <row r="48" spans="1:10" s="86" customFormat="1" ht="8.15" customHeight="1">
      <c r="B48" s="882"/>
      <c r="C48" s="351"/>
      <c r="D48" s="396"/>
      <c r="E48" s="351"/>
      <c r="F48" s="370"/>
      <c r="G48" s="369"/>
      <c r="H48" s="300"/>
      <c r="I48" s="283"/>
      <c r="J48" s="300"/>
    </row>
    <row r="49" spans="2:10" s="86" customFormat="1" ht="8.15" customHeight="1">
      <c r="B49" s="882"/>
      <c r="C49" s="349"/>
      <c r="D49" s="397"/>
      <c r="E49" s="349"/>
      <c r="F49" s="354"/>
      <c r="G49" s="94"/>
      <c r="H49" s="298"/>
      <c r="I49" s="95"/>
      <c r="J49" s="298"/>
    </row>
    <row r="50" spans="2:10" s="86" customFormat="1" ht="14.5" customHeight="1">
      <c r="B50" s="882"/>
      <c r="C50" s="880" t="s">
        <v>50</v>
      </c>
      <c r="D50" s="881" t="s">
        <v>51</v>
      </c>
      <c r="E50" s="350" t="s">
        <v>540</v>
      </c>
      <c r="F50" s="320" t="s">
        <v>95</v>
      </c>
      <c r="G50" s="92" t="s">
        <v>53</v>
      </c>
      <c r="H50" s="352" t="s">
        <v>54</v>
      </c>
      <c r="I50" s="90" t="s">
        <v>55</v>
      </c>
      <c r="J50" s="179" t="s">
        <v>126</v>
      </c>
    </row>
    <row r="51" spans="2:10" s="86" customFormat="1" ht="12.5">
      <c r="B51" s="882"/>
      <c r="C51" s="880"/>
      <c r="D51" s="881"/>
      <c r="E51" s="88" t="s">
        <v>541</v>
      </c>
      <c r="F51" s="320" t="s">
        <v>52</v>
      </c>
      <c r="G51" s="92" t="s">
        <v>53</v>
      </c>
      <c r="H51" s="191" t="s">
        <v>54</v>
      </c>
      <c r="I51" s="90" t="s">
        <v>55</v>
      </c>
      <c r="J51" s="179" t="s">
        <v>126</v>
      </c>
    </row>
    <row r="52" spans="2:10" s="86" customFormat="1" ht="12.5">
      <c r="B52" s="882"/>
      <c r="C52" s="880"/>
      <c r="D52" s="881"/>
      <c r="E52" s="88" t="s">
        <v>542</v>
      </c>
      <c r="F52" s="320" t="s">
        <v>56</v>
      </c>
      <c r="G52" s="92" t="s">
        <v>53</v>
      </c>
      <c r="H52" s="191" t="s">
        <v>54</v>
      </c>
      <c r="I52" s="90" t="s">
        <v>55</v>
      </c>
      <c r="J52" s="179" t="s">
        <v>126</v>
      </c>
    </row>
    <row r="53" spans="2:10" s="86" customFormat="1" ht="12.5">
      <c r="B53" s="882"/>
      <c r="C53" s="880"/>
      <c r="D53" s="881"/>
      <c r="E53" s="88" t="s">
        <v>543</v>
      </c>
      <c r="F53" s="320" t="s">
        <v>57</v>
      </c>
      <c r="G53" s="92" t="s">
        <v>53</v>
      </c>
      <c r="H53" s="191" t="s">
        <v>54</v>
      </c>
      <c r="I53" s="90" t="s">
        <v>55</v>
      </c>
      <c r="J53" s="179" t="s">
        <v>126</v>
      </c>
    </row>
    <row r="54" spans="2:10" s="86" customFormat="1" ht="25">
      <c r="B54" s="882"/>
      <c r="C54" s="880"/>
      <c r="D54" s="881"/>
      <c r="E54" s="88" t="s">
        <v>544</v>
      </c>
      <c r="F54" s="320" t="s">
        <v>58</v>
      </c>
      <c r="G54" s="89" t="s">
        <v>13</v>
      </c>
      <c r="H54" s="191" t="s">
        <v>6</v>
      </c>
      <c r="I54" s="90" t="s">
        <v>7</v>
      </c>
      <c r="J54" s="191">
        <v>2019</v>
      </c>
    </row>
    <row r="55" spans="2:10" s="86" customFormat="1" ht="25">
      <c r="B55" s="882"/>
      <c r="C55" s="880"/>
      <c r="D55" s="881"/>
      <c r="E55" s="350" t="s">
        <v>545</v>
      </c>
      <c r="F55" s="320" t="s">
        <v>199</v>
      </c>
      <c r="G55" s="89" t="s">
        <v>200</v>
      </c>
      <c r="H55" s="352" t="s">
        <v>198</v>
      </c>
      <c r="I55" s="90" t="s">
        <v>7</v>
      </c>
      <c r="J55" s="352">
        <v>2018</v>
      </c>
    </row>
    <row r="56" spans="2:10" s="86" customFormat="1" ht="8.15" customHeight="1">
      <c r="B56" s="882"/>
      <c r="C56" s="351"/>
      <c r="D56" s="396"/>
      <c r="E56" s="351"/>
      <c r="F56" s="368"/>
      <c r="G56" s="369"/>
      <c r="H56" s="300"/>
      <c r="I56" s="283"/>
      <c r="J56" s="300"/>
    </row>
    <row r="57" spans="2:10" s="86" customFormat="1" ht="8.15" customHeight="1">
      <c r="B57" s="882"/>
      <c r="C57" s="349"/>
      <c r="D57" s="397"/>
      <c r="E57" s="349"/>
      <c r="F57" s="319"/>
      <c r="G57" s="94"/>
      <c r="H57" s="298"/>
      <c r="I57" s="95"/>
      <c r="J57" s="298"/>
    </row>
    <row r="58" spans="2:10" s="86" customFormat="1" ht="19.75" customHeight="1">
      <c r="B58" s="882"/>
      <c r="C58" s="372" t="s">
        <v>991</v>
      </c>
      <c r="D58" s="398" t="s">
        <v>72</v>
      </c>
      <c r="E58" s="350" t="s">
        <v>992</v>
      </c>
      <c r="F58" s="320" t="s">
        <v>124</v>
      </c>
      <c r="G58" s="92" t="s">
        <v>23</v>
      </c>
      <c r="H58" s="352" t="s">
        <v>23</v>
      </c>
      <c r="I58" s="352" t="s">
        <v>7</v>
      </c>
      <c r="J58" s="352">
        <v>2020</v>
      </c>
    </row>
    <row r="59" spans="2:10" s="86" customFormat="1" ht="8.15" customHeight="1">
      <c r="C59" s="373"/>
      <c r="D59" s="383"/>
      <c r="E59" s="374"/>
      <c r="F59" s="375"/>
      <c r="G59" s="376"/>
      <c r="H59" s="377"/>
      <c r="I59" s="318"/>
      <c r="J59" s="377"/>
    </row>
  </sheetData>
  <mergeCells count="16">
    <mergeCell ref="B8:D8"/>
    <mergeCell ref="C11:C15"/>
    <mergeCell ref="D11:D15"/>
    <mergeCell ref="C23:C26"/>
    <mergeCell ref="D23:D26"/>
    <mergeCell ref="B11:B58"/>
    <mergeCell ref="C18:C20"/>
    <mergeCell ref="D18:D20"/>
    <mergeCell ref="D45:D47"/>
    <mergeCell ref="C45:C47"/>
    <mergeCell ref="C29:C35"/>
    <mergeCell ref="D29:D35"/>
    <mergeCell ref="C38:C42"/>
    <mergeCell ref="D38:D42"/>
    <mergeCell ref="C50:C55"/>
    <mergeCell ref="D50:D55"/>
  </mergeCells>
  <phoneticPr fontId="1" type="noConversion"/>
  <hyperlinks>
    <hyperlink ref="G18" r:id="rId1"/>
    <hyperlink ref="F13" location="'1.1.3'!A1" display="Gasto en TIC en las empresas con 10 o más empleados."/>
    <hyperlink ref="F12" location="'1.1.2'!A1" display="Porcentaje de empresas que emplean especialistas en TIC (empresas de 10 o más empleados)."/>
    <hyperlink ref="F29" location="'1.4.1'!A1" display="Personas que han comprado a través de Internet en los últimos 3 o 12 meses."/>
    <hyperlink ref="F11" location="'1.1.1'!A1" display="Variables sobre el uso de las TIC en empresas de 10 o más empleados: uso de ordenadores, medios sociales, servicios cloud computing o big data."/>
    <hyperlink ref="F30" location="'1.4.2'!A1" display="Número de veces que se ha comprado a través de Internet en los últimos 3 meses."/>
    <hyperlink ref="F31" location="'1.4.3'!A1" display="Tipo de producto comprado a través de Internet en los últimos 12 meses."/>
    <hyperlink ref="F32" location="'1.4.4'!A1" display="Valor de las compras realizadas a través de Internet en los últimos tres meses."/>
    <hyperlink ref="F33" location="'1.4.5'!A1" display="Uso de internet para vender bienes o servicios en los últimos 3 meses."/>
    <hyperlink ref="F35" location="'1.4.7'!A1" display="Actividades financieras realizadas, con fines privados, en los últimos 12 meses a través de Internet."/>
    <hyperlink ref="F34" location="'1.4.6'!A1" display="Uso de alguna página web o aplicación (app) para concertar con otro particular un alojamiento o un servicio de transporte, por motivos particulares, en los últimos 12 meses."/>
    <hyperlink ref="F54" location="'1.7.5'!A1" display="Contacto o interacción con las administraciones o servicios públicos por Internet, por motivos particulares, en los últimos 12 meses y tipo de acción: obtener información, descarga y envío de formularios."/>
    <hyperlink ref="F55" location="'1.7.6'!A1" display="Empresas que utilizan Internet para tratar con los poderes públicos, desglosado por motivo (Seguridad Social, impuestos, formularios, licitaciones, etc.)"/>
    <hyperlink ref="F38" location="'1.5.1'!A1" display="Uso de internet con fines educativos: realizar algún curso on line, utilizar material de aprendizaje on line, comunicarse con monitores o alumnos, otras actividades (en los últimos 3 meses)"/>
    <hyperlink ref="F14" location="'1.1.4'!A1" display="Gasto en TIC en las empresas con 10 o más empleados como porcentaje del PIB regional"/>
    <hyperlink ref="F15" location="'1.1.5'!A1" display="Empresas que utilizan firma digital en alguna comunicación enviada desde su empresa (% sobre las empresas que tienen acceso a Internet)"/>
    <hyperlink ref="F39" location="'1.5.2'!A1" display="Porcentaje de centros con servicios de Entorno Virtual de  Aprendizaje (EVA) por titularidad/tipo  de centro."/>
    <hyperlink ref="F40" location="'1.5.3'!A1" display="Porcentaje de centros con servicios de Entorno Virtual de  Aprendizaje (EVA) por titularidad/tipo de centro, por tipo de usuario (alumnado / familias)."/>
    <hyperlink ref="F41" location="'1.5.4'!A1" display="Porcentaje de centros con servicios en la nube por titularidad/tipo de centro."/>
    <hyperlink ref="F42" location="'1.5.5'!A1" display="Universidades. Proporcionar soporte y promover la docencia no presencial (titulaciones no presenciales., aula virtual, docencia virtual o participación en MOOC)"/>
    <hyperlink ref="F50" location="'1.7.1'!A1" display="Nº de accesos a Carpeta Ciudadana"/>
    <hyperlink ref="F51" location="'1.7.2'!A1" display="Uso de Cl@ve "/>
    <hyperlink ref="F52" location="'1.7.3'!A1" display="Uso de FACe "/>
    <hyperlink ref="F53" location="'1.7.4'!A1" display="Uso de registro electrónico"/>
    <hyperlink ref="F18" location="'1.2.1'!A1" display="Ocupados por frecuencia con la que trabajan en su domicilio particular, sexo y comunidad autónoma. Porcentaje de la población ocupada en la CM y ES, por sexo."/>
    <hyperlink ref="F19" location="'1.2.2'!A1" display="Empresas que proporcionaron a sus plantillas dispositivos portátiles que permiten la conexión móvil a Internet para uso empresarial"/>
    <hyperlink ref="F20" location="'1.2.3'!A1" display="Personal al que se le proporciona un dispositivo portátil que permite la conexión móvil a Internet para uso empresarial"/>
    <hyperlink ref="F23" location="'1.3.1'!A1" display="Equipamiento y conectividad en viviendas: disponibilidad de ordenadores, acceso a Internet, banda ancha, teléfono fijo, teléfono móvil."/>
    <hyperlink ref="F24" location="'1.3.2'!A1" display="Frecuencia del uso de internet, personas 16 a 74 años"/>
    <hyperlink ref="F25" location="'1.3.3'!A1" display="Servicios de Internet usados por motivos particulares en los últimos 3 meses: correo electrónico, videollamadas, redes sociales, mensajería instantánea, leer noticias, buscar información."/>
    <hyperlink ref="F26" location="'1.3.4'!A1" display="Ocio y cultura en casa: Descarga de películas, música, libros electrónicos, revistas o periódicos digitales, juegos de ordenador y de videoconsolas "/>
    <hyperlink ref="F46" location="'1.6.2'!A1" display="Porcentaje de envases dispensados en receta electrónica "/>
    <hyperlink ref="F47" location="'1.6.3'!A1" display="Uso de internet para buscar información sobre temas de salud"/>
    <hyperlink ref="F58" location="'1.8.1'!A1" display="Indicador sintético de penetración regional de la nueva economía 2020 (ISNE)"/>
    <hyperlink ref="F45" location="'1.6.1'!A1" display="Consultas telemáticas a través de atención primaria"/>
  </hyperlinks>
  <pageMargins left="0.7" right="0.7" top="0.75" bottom="0.75" header="0.3" footer="0.3"/>
  <pageSetup paperSize="9" orientation="portrait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B1:V48"/>
  <sheetViews>
    <sheetView showGridLines="0" zoomScaleNormal="100" workbookViewId="0">
      <selection activeCell="B2" sqref="B2"/>
    </sheetView>
  </sheetViews>
  <sheetFormatPr baseColWidth="10" defaultColWidth="11.54296875" defaultRowHeight="12.5"/>
  <cols>
    <col min="1" max="1" width="1.81640625" style="3" customWidth="1"/>
    <col min="2" max="2" width="40.453125" style="3" customWidth="1"/>
    <col min="3" max="4" width="20.81640625" style="3" customWidth="1"/>
    <col min="5" max="5" width="21.453125" style="3" customWidth="1"/>
    <col min="6" max="7" width="22.54296875" style="3" customWidth="1"/>
    <col min="8" max="8" width="22" style="3" customWidth="1"/>
    <col min="9" max="22" width="22.81640625" style="3" customWidth="1"/>
    <col min="23" max="16384" width="11.54296875" style="3"/>
  </cols>
  <sheetData>
    <row r="1" spans="2:22" ht="15" customHeight="1"/>
    <row r="2" spans="2:22" ht="15" customHeight="1">
      <c r="F2" s="893" t="s">
        <v>245</v>
      </c>
      <c r="G2" s="893"/>
    </row>
    <row r="3" spans="2:22" ht="15" customHeight="1">
      <c r="F3" s="893" t="s">
        <v>248</v>
      </c>
      <c r="G3" s="893"/>
    </row>
    <row r="4" spans="2:22" s="405" customFormat="1" ht="13.4" customHeight="1">
      <c r="B4" s="403"/>
      <c r="C4" s="403"/>
      <c r="D4" s="404"/>
      <c r="E4" s="403"/>
    </row>
    <row r="5" spans="2:22" s="411" customFormat="1" ht="15.5">
      <c r="B5" s="414" t="s">
        <v>246</v>
      </c>
      <c r="C5" s="411" t="s">
        <v>218</v>
      </c>
      <c r="I5" s="413"/>
    </row>
    <row r="6" spans="2:22" s="411" customFormat="1" ht="15.5">
      <c r="B6" s="416" t="s">
        <v>247</v>
      </c>
      <c r="C6" s="411" t="s">
        <v>314</v>
      </c>
    </row>
    <row r="7" spans="2:22" s="411" customFormat="1" ht="15.5">
      <c r="B7" s="416" t="s">
        <v>84</v>
      </c>
      <c r="C7" s="402" t="s">
        <v>1624</v>
      </c>
    </row>
    <row r="8" spans="2:22" s="411" customFormat="1" ht="15.5">
      <c r="B8" s="416" t="s">
        <v>220</v>
      </c>
      <c r="C8" s="402" t="s">
        <v>1599</v>
      </c>
    </row>
    <row r="9" spans="2:22" s="411" customFormat="1" ht="15.5">
      <c r="B9" s="416" t="s">
        <v>127</v>
      </c>
      <c r="C9" s="411" t="s">
        <v>6</v>
      </c>
    </row>
    <row r="10" spans="2:22" s="411" customFormat="1" ht="15.5">
      <c r="B10" s="416" t="s">
        <v>244</v>
      </c>
      <c r="C10" s="411" t="s">
        <v>479</v>
      </c>
    </row>
    <row r="11" spans="2:22">
      <c r="I11" s="5"/>
    </row>
    <row r="12" spans="2:22" s="667" customFormat="1" ht="18" customHeight="1">
      <c r="B12" s="894" t="s">
        <v>293</v>
      </c>
      <c r="C12" s="902">
        <v>2019</v>
      </c>
      <c r="D12" s="897"/>
      <c r="E12" s="897"/>
      <c r="F12" s="897"/>
      <c r="G12" s="897">
        <v>2018</v>
      </c>
      <c r="H12" s="897"/>
      <c r="I12" s="897"/>
      <c r="J12" s="897"/>
      <c r="K12" s="897">
        <v>2017</v>
      </c>
      <c r="L12" s="897"/>
      <c r="M12" s="897"/>
      <c r="N12" s="897"/>
      <c r="O12" s="897">
        <v>2016</v>
      </c>
      <c r="P12" s="897"/>
      <c r="Q12" s="897"/>
      <c r="R12" s="897"/>
      <c r="S12" s="897">
        <v>2015</v>
      </c>
      <c r="T12" s="897"/>
      <c r="U12" s="897"/>
      <c r="V12" s="897"/>
    </row>
    <row r="13" spans="2:22" s="401" customFormat="1" ht="18" customHeight="1">
      <c r="B13" s="895"/>
      <c r="C13" s="487" t="s">
        <v>357</v>
      </c>
      <c r="D13" s="29" t="s">
        <v>358</v>
      </c>
      <c r="E13" s="29" t="s">
        <v>359</v>
      </c>
      <c r="F13" s="29" t="s">
        <v>360</v>
      </c>
      <c r="G13" s="29" t="s">
        <v>357</v>
      </c>
      <c r="H13" s="29" t="s">
        <v>358</v>
      </c>
      <c r="I13" s="29" t="s">
        <v>359</v>
      </c>
      <c r="J13" s="29" t="s">
        <v>360</v>
      </c>
      <c r="K13" s="29" t="s">
        <v>357</v>
      </c>
      <c r="L13" s="29" t="s">
        <v>358</v>
      </c>
      <c r="M13" s="29" t="s">
        <v>359</v>
      </c>
      <c r="N13" s="29" t="s">
        <v>360</v>
      </c>
      <c r="O13" s="29" t="s">
        <v>357</v>
      </c>
      <c r="P13" s="29" t="s">
        <v>358</v>
      </c>
      <c r="Q13" s="29" t="s">
        <v>359</v>
      </c>
      <c r="R13" s="29" t="s">
        <v>360</v>
      </c>
      <c r="S13" s="29" t="s">
        <v>357</v>
      </c>
      <c r="T13" s="29" t="s">
        <v>358</v>
      </c>
      <c r="U13" s="29" t="s">
        <v>359</v>
      </c>
      <c r="V13" s="29" t="s">
        <v>360</v>
      </c>
    </row>
    <row r="14" spans="2:22" ht="15" customHeight="1">
      <c r="B14" s="25" t="s">
        <v>241</v>
      </c>
      <c r="C14" s="39">
        <v>44.6</v>
      </c>
      <c r="D14" s="37">
        <v>32.5</v>
      </c>
      <c r="E14" s="37">
        <v>13.4</v>
      </c>
      <c r="F14" s="37">
        <v>9.6</v>
      </c>
      <c r="G14" s="37">
        <v>43.6</v>
      </c>
      <c r="H14" s="37">
        <v>33.700000000000003</v>
      </c>
      <c r="I14" s="37">
        <v>12</v>
      </c>
      <c r="J14" s="37">
        <v>10.7</v>
      </c>
      <c r="K14" s="37">
        <v>47.1</v>
      </c>
      <c r="L14" s="37">
        <v>33.5</v>
      </c>
      <c r="M14" s="37">
        <v>10.3</v>
      </c>
      <c r="N14" s="37">
        <v>9.1</v>
      </c>
      <c r="O14" s="37">
        <v>42</v>
      </c>
      <c r="P14" s="37">
        <v>35</v>
      </c>
      <c r="Q14" s="37">
        <v>12.8</v>
      </c>
      <c r="R14" s="37">
        <v>10.3</v>
      </c>
      <c r="S14" s="37">
        <v>45.9</v>
      </c>
      <c r="T14" s="37">
        <v>34.700000000000003</v>
      </c>
      <c r="U14" s="37">
        <v>11.3</v>
      </c>
      <c r="V14" s="37">
        <v>8.1999999999999993</v>
      </c>
    </row>
    <row r="15" spans="2:22" ht="15" customHeight="1">
      <c r="B15" s="25" t="s">
        <v>223</v>
      </c>
      <c r="C15" s="40">
        <v>42.8</v>
      </c>
      <c r="D15" s="38">
        <v>31.9</v>
      </c>
      <c r="E15" s="38">
        <v>15.7</v>
      </c>
      <c r="F15" s="38">
        <v>9.6</v>
      </c>
      <c r="G15" s="38">
        <v>46.3</v>
      </c>
      <c r="H15" s="38">
        <v>33.299999999999997</v>
      </c>
      <c r="I15" s="38">
        <v>11.7</v>
      </c>
      <c r="J15" s="38">
        <v>8.6999999999999993</v>
      </c>
      <c r="K15" s="38">
        <v>50.6</v>
      </c>
      <c r="L15" s="38">
        <v>33.4</v>
      </c>
      <c r="M15" s="38">
        <v>8.8000000000000007</v>
      </c>
      <c r="N15" s="38">
        <v>7.2</v>
      </c>
      <c r="O15" s="38">
        <v>49.4</v>
      </c>
      <c r="P15" s="38">
        <v>27.9</v>
      </c>
      <c r="Q15" s="38">
        <v>13.1</v>
      </c>
      <c r="R15" s="38">
        <v>9.6999999999999993</v>
      </c>
      <c r="S15" s="38">
        <v>49.4</v>
      </c>
      <c r="T15" s="38">
        <v>31</v>
      </c>
      <c r="U15" s="38">
        <v>9.1999999999999993</v>
      </c>
      <c r="V15" s="38">
        <v>10.3</v>
      </c>
    </row>
    <row r="16" spans="2:22" ht="15" customHeight="1">
      <c r="B16" s="25" t="s">
        <v>224</v>
      </c>
      <c r="C16" s="40">
        <v>44.7</v>
      </c>
      <c r="D16" s="38">
        <v>31.8</v>
      </c>
      <c r="E16" s="38">
        <v>11.6</v>
      </c>
      <c r="F16" s="38">
        <v>11.9</v>
      </c>
      <c r="G16" s="38">
        <v>47.6</v>
      </c>
      <c r="H16" s="38">
        <v>29.9</v>
      </c>
      <c r="I16" s="38">
        <v>10.3</v>
      </c>
      <c r="J16" s="38">
        <v>12.2</v>
      </c>
      <c r="K16" s="38">
        <v>50.8</v>
      </c>
      <c r="L16" s="38">
        <v>31.7</v>
      </c>
      <c r="M16" s="38">
        <v>9.9</v>
      </c>
      <c r="N16" s="38">
        <v>7.6</v>
      </c>
      <c r="O16" s="38">
        <v>42.8</v>
      </c>
      <c r="P16" s="38">
        <v>37.5</v>
      </c>
      <c r="Q16" s="38">
        <v>11.7</v>
      </c>
      <c r="R16" s="38">
        <v>8</v>
      </c>
      <c r="S16" s="38">
        <v>43.7</v>
      </c>
      <c r="T16" s="38">
        <v>38.1</v>
      </c>
      <c r="U16" s="38">
        <v>13.1</v>
      </c>
      <c r="V16" s="38">
        <v>5.2</v>
      </c>
    </row>
    <row r="17" spans="2:22" ht="15" customHeight="1">
      <c r="B17" s="25" t="s">
        <v>317</v>
      </c>
      <c r="C17" s="40">
        <v>49.4</v>
      </c>
      <c r="D17" s="38">
        <v>37.6</v>
      </c>
      <c r="E17" s="38">
        <v>6.8</v>
      </c>
      <c r="F17" s="38">
        <v>6.2</v>
      </c>
      <c r="G17" s="38">
        <v>49.8</v>
      </c>
      <c r="H17" s="38">
        <v>26.5</v>
      </c>
      <c r="I17" s="38">
        <v>12.8</v>
      </c>
      <c r="J17" s="38">
        <v>10.9</v>
      </c>
      <c r="K17" s="38">
        <v>49</v>
      </c>
      <c r="L17" s="38">
        <v>31.4</v>
      </c>
      <c r="M17" s="38">
        <v>11.7</v>
      </c>
      <c r="N17" s="38">
        <v>8</v>
      </c>
      <c r="O17" s="38">
        <v>40.799999999999997</v>
      </c>
      <c r="P17" s="38">
        <v>42.1</v>
      </c>
      <c r="Q17" s="38">
        <v>8.1999999999999993</v>
      </c>
      <c r="R17" s="38">
        <v>9</v>
      </c>
      <c r="S17" s="38">
        <v>44.2</v>
      </c>
      <c r="T17" s="38">
        <v>38.6</v>
      </c>
      <c r="U17" s="38">
        <v>7.8</v>
      </c>
      <c r="V17" s="38">
        <v>9.4</v>
      </c>
    </row>
    <row r="18" spans="2:22" ht="15" customHeight="1">
      <c r="B18" s="25" t="s">
        <v>318</v>
      </c>
      <c r="C18" s="40">
        <v>46.1</v>
      </c>
      <c r="D18" s="38">
        <v>34.1</v>
      </c>
      <c r="E18" s="38">
        <v>14.4</v>
      </c>
      <c r="F18" s="38">
        <v>5.4</v>
      </c>
      <c r="G18" s="38">
        <v>41.3</v>
      </c>
      <c r="H18" s="38">
        <v>36.1</v>
      </c>
      <c r="I18" s="38">
        <v>15</v>
      </c>
      <c r="J18" s="38">
        <v>7.6</v>
      </c>
      <c r="K18" s="38">
        <v>49.7</v>
      </c>
      <c r="L18" s="38">
        <v>32.799999999999997</v>
      </c>
      <c r="M18" s="38">
        <v>11.4</v>
      </c>
      <c r="N18" s="38">
        <v>6.2</v>
      </c>
      <c r="O18" s="38">
        <v>43</v>
      </c>
      <c r="P18" s="38">
        <v>36.4</v>
      </c>
      <c r="Q18" s="38">
        <v>10.3</v>
      </c>
      <c r="R18" s="38">
        <v>10.199999999999999</v>
      </c>
      <c r="S18" s="38">
        <v>38.799999999999997</v>
      </c>
      <c r="T18" s="38">
        <v>39.1</v>
      </c>
      <c r="U18" s="38">
        <v>11.4</v>
      </c>
      <c r="V18" s="38">
        <v>10.7</v>
      </c>
    </row>
    <row r="19" spans="2:22" ht="15" customHeight="1">
      <c r="B19" s="25" t="s">
        <v>227</v>
      </c>
      <c r="C19" s="40">
        <v>55.8</v>
      </c>
      <c r="D19" s="38">
        <v>31.2</v>
      </c>
      <c r="E19" s="38">
        <v>8.8000000000000007</v>
      </c>
      <c r="F19" s="38">
        <v>4.2</v>
      </c>
      <c r="G19" s="38">
        <v>43.4</v>
      </c>
      <c r="H19" s="38">
        <v>31.9</v>
      </c>
      <c r="I19" s="38">
        <v>16.899999999999999</v>
      </c>
      <c r="J19" s="38">
        <v>7.7</v>
      </c>
      <c r="K19" s="38">
        <v>49.1</v>
      </c>
      <c r="L19" s="38">
        <v>34.299999999999997</v>
      </c>
      <c r="M19" s="38">
        <v>8.9</v>
      </c>
      <c r="N19" s="38">
        <v>7.8</v>
      </c>
      <c r="O19" s="38">
        <v>51.4</v>
      </c>
      <c r="P19" s="38">
        <v>33.200000000000003</v>
      </c>
      <c r="Q19" s="38">
        <v>9.4</v>
      </c>
      <c r="R19" s="38">
        <v>6</v>
      </c>
      <c r="S19" s="38">
        <v>57.5</v>
      </c>
      <c r="T19" s="38">
        <v>25</v>
      </c>
      <c r="U19" s="38">
        <v>7.3</v>
      </c>
      <c r="V19" s="38">
        <v>10.199999999999999</v>
      </c>
    </row>
    <row r="20" spans="2:22" ht="15" customHeight="1">
      <c r="B20" s="25" t="s">
        <v>228</v>
      </c>
      <c r="C20" s="40">
        <v>35.9</v>
      </c>
      <c r="D20" s="38">
        <v>39.4</v>
      </c>
      <c r="E20" s="38">
        <v>16.899999999999999</v>
      </c>
      <c r="F20" s="38">
        <v>7.7</v>
      </c>
      <c r="G20" s="38">
        <v>40.9</v>
      </c>
      <c r="H20" s="38">
        <v>34.799999999999997</v>
      </c>
      <c r="I20" s="38">
        <v>14.5</v>
      </c>
      <c r="J20" s="38">
        <v>9.6999999999999993</v>
      </c>
      <c r="K20" s="38">
        <v>42.6</v>
      </c>
      <c r="L20" s="38">
        <v>35.9</v>
      </c>
      <c r="M20" s="38">
        <v>13.2</v>
      </c>
      <c r="N20" s="38">
        <v>8.4</v>
      </c>
      <c r="O20" s="38">
        <v>36.5</v>
      </c>
      <c r="P20" s="38">
        <v>39.200000000000003</v>
      </c>
      <c r="Q20" s="38">
        <v>15.7</v>
      </c>
      <c r="R20" s="38">
        <v>8.6</v>
      </c>
      <c r="S20" s="38">
        <v>49.7</v>
      </c>
      <c r="T20" s="38">
        <v>31.9</v>
      </c>
      <c r="U20" s="38">
        <v>15.3</v>
      </c>
      <c r="V20" s="38">
        <v>3.2</v>
      </c>
    </row>
    <row r="21" spans="2:22" ht="15" customHeight="1">
      <c r="B21" s="25" t="s">
        <v>229</v>
      </c>
      <c r="C21" s="40">
        <v>45.7</v>
      </c>
      <c r="D21" s="38">
        <v>36.1</v>
      </c>
      <c r="E21" s="38">
        <v>12.2</v>
      </c>
      <c r="F21" s="38">
        <v>6.1</v>
      </c>
      <c r="G21" s="38">
        <v>43</v>
      </c>
      <c r="H21" s="38">
        <v>36.4</v>
      </c>
      <c r="I21" s="38">
        <v>9.1</v>
      </c>
      <c r="J21" s="38">
        <v>11.6</v>
      </c>
      <c r="K21" s="38">
        <v>53.3</v>
      </c>
      <c r="L21" s="38">
        <v>33.5</v>
      </c>
      <c r="M21" s="38">
        <v>6.8</v>
      </c>
      <c r="N21" s="38">
        <v>6.4</v>
      </c>
      <c r="O21" s="38">
        <v>43.7</v>
      </c>
      <c r="P21" s="38">
        <v>34.5</v>
      </c>
      <c r="Q21" s="38">
        <v>13.1</v>
      </c>
      <c r="R21" s="38">
        <v>8.6999999999999993</v>
      </c>
      <c r="S21" s="38">
        <v>47.9</v>
      </c>
      <c r="T21" s="38">
        <v>34.4</v>
      </c>
      <c r="U21" s="38">
        <v>12.9</v>
      </c>
      <c r="V21" s="38">
        <v>4.8</v>
      </c>
    </row>
    <row r="22" spans="2:22" ht="15" customHeight="1">
      <c r="B22" s="25" t="s">
        <v>230</v>
      </c>
      <c r="C22" s="40">
        <v>51.3</v>
      </c>
      <c r="D22" s="38">
        <v>32</v>
      </c>
      <c r="E22" s="38">
        <v>9</v>
      </c>
      <c r="F22" s="38">
        <v>7.7</v>
      </c>
      <c r="G22" s="38">
        <v>48.6</v>
      </c>
      <c r="H22" s="38">
        <v>32.700000000000003</v>
      </c>
      <c r="I22" s="38">
        <v>8.8000000000000007</v>
      </c>
      <c r="J22" s="38">
        <v>9.8000000000000007</v>
      </c>
      <c r="K22" s="38">
        <v>48.4</v>
      </c>
      <c r="L22" s="38">
        <v>33.700000000000003</v>
      </c>
      <c r="M22" s="38">
        <v>8.9</v>
      </c>
      <c r="N22" s="38">
        <v>8.9</v>
      </c>
      <c r="O22" s="38">
        <v>45.1</v>
      </c>
      <c r="P22" s="38">
        <v>35.9</v>
      </c>
      <c r="Q22" s="38">
        <v>10.4</v>
      </c>
      <c r="R22" s="38">
        <v>8.6</v>
      </c>
      <c r="S22" s="38">
        <v>41.7</v>
      </c>
      <c r="T22" s="38">
        <v>36.700000000000003</v>
      </c>
      <c r="U22" s="38">
        <v>12.6</v>
      </c>
      <c r="V22" s="38">
        <v>9</v>
      </c>
    </row>
    <row r="23" spans="2:22" ht="15" customHeight="1">
      <c r="B23" s="25" t="s">
        <v>231</v>
      </c>
      <c r="C23" s="40">
        <v>45.4</v>
      </c>
      <c r="D23" s="38">
        <v>29.5</v>
      </c>
      <c r="E23" s="38">
        <v>14.2</v>
      </c>
      <c r="F23" s="38">
        <v>10.9</v>
      </c>
      <c r="G23" s="38">
        <v>41.3</v>
      </c>
      <c r="H23" s="38">
        <v>34</v>
      </c>
      <c r="I23" s="38">
        <v>14.4</v>
      </c>
      <c r="J23" s="38">
        <v>10.3</v>
      </c>
      <c r="K23" s="38">
        <v>41.5</v>
      </c>
      <c r="L23" s="38">
        <v>37.4</v>
      </c>
      <c r="M23" s="38">
        <v>10.1</v>
      </c>
      <c r="N23" s="38">
        <v>11.1</v>
      </c>
      <c r="O23" s="38">
        <v>37.700000000000003</v>
      </c>
      <c r="P23" s="38">
        <v>38.299999999999997</v>
      </c>
      <c r="Q23" s="38">
        <v>10.6</v>
      </c>
      <c r="R23" s="38">
        <v>13.5</v>
      </c>
      <c r="S23" s="38">
        <v>42.8</v>
      </c>
      <c r="T23" s="38">
        <v>35.799999999999997</v>
      </c>
      <c r="U23" s="38">
        <v>10.4</v>
      </c>
      <c r="V23" s="38">
        <v>11</v>
      </c>
    </row>
    <row r="24" spans="2:22" ht="15" customHeight="1">
      <c r="B24" s="25" t="s">
        <v>319</v>
      </c>
      <c r="C24" s="40">
        <v>46.8</v>
      </c>
      <c r="D24" s="38">
        <v>32.799999999999997</v>
      </c>
      <c r="E24" s="38">
        <v>10.7</v>
      </c>
      <c r="F24" s="38">
        <v>9.6</v>
      </c>
      <c r="G24" s="38">
        <v>45.6</v>
      </c>
      <c r="H24" s="38">
        <v>34.799999999999997</v>
      </c>
      <c r="I24" s="38">
        <v>9.8000000000000007</v>
      </c>
      <c r="J24" s="38">
        <v>9.8000000000000007</v>
      </c>
      <c r="K24" s="38">
        <v>49.6</v>
      </c>
      <c r="L24" s="38">
        <v>29.6</v>
      </c>
      <c r="M24" s="38">
        <v>12.1</v>
      </c>
      <c r="N24" s="38">
        <v>8.6999999999999993</v>
      </c>
      <c r="O24" s="38">
        <v>40.799999999999997</v>
      </c>
      <c r="P24" s="38">
        <v>35.799999999999997</v>
      </c>
      <c r="Q24" s="38">
        <v>12.1</v>
      </c>
      <c r="R24" s="38">
        <v>11.2</v>
      </c>
      <c r="S24" s="38">
        <v>47.3</v>
      </c>
      <c r="T24" s="38">
        <v>33</v>
      </c>
      <c r="U24" s="38">
        <v>13</v>
      </c>
      <c r="V24" s="38">
        <v>6.8</v>
      </c>
    </row>
    <row r="25" spans="2:22" ht="15" customHeight="1">
      <c r="B25" s="25" t="s">
        <v>233</v>
      </c>
      <c r="C25" s="40">
        <v>49.6</v>
      </c>
      <c r="D25" s="38">
        <v>33.5</v>
      </c>
      <c r="E25" s="38">
        <v>7.6</v>
      </c>
      <c r="F25" s="38">
        <v>9.3000000000000007</v>
      </c>
      <c r="G25" s="38">
        <v>41.2</v>
      </c>
      <c r="H25" s="38">
        <v>35.299999999999997</v>
      </c>
      <c r="I25" s="38">
        <v>12.7</v>
      </c>
      <c r="J25" s="38">
        <v>10.8</v>
      </c>
      <c r="K25" s="38">
        <v>43.2</v>
      </c>
      <c r="L25" s="38">
        <v>33.299999999999997</v>
      </c>
      <c r="M25" s="38">
        <v>15.4</v>
      </c>
      <c r="N25" s="38">
        <v>8</v>
      </c>
      <c r="O25" s="38">
        <v>39.1</v>
      </c>
      <c r="P25" s="38">
        <v>35.799999999999997</v>
      </c>
      <c r="Q25" s="38">
        <v>14.8</v>
      </c>
      <c r="R25" s="38">
        <v>10.199999999999999</v>
      </c>
      <c r="S25" s="38">
        <v>52.5</v>
      </c>
      <c r="T25" s="38">
        <v>30.2</v>
      </c>
      <c r="U25" s="38">
        <v>10.8</v>
      </c>
      <c r="V25" s="38">
        <v>6.6</v>
      </c>
    </row>
    <row r="26" spans="2:22" ht="15" customHeight="1">
      <c r="B26" s="25" t="s">
        <v>234</v>
      </c>
      <c r="C26" s="853">
        <v>40.200000000000003</v>
      </c>
      <c r="D26" s="854">
        <v>36.9</v>
      </c>
      <c r="E26" s="854">
        <v>14.4</v>
      </c>
      <c r="F26" s="854">
        <v>8.5</v>
      </c>
      <c r="G26" s="854">
        <v>39.5</v>
      </c>
      <c r="H26" s="854">
        <v>36.799999999999997</v>
      </c>
      <c r="I26" s="854">
        <v>13.1</v>
      </c>
      <c r="J26" s="854">
        <v>10.6</v>
      </c>
      <c r="K26" s="854">
        <v>52.7</v>
      </c>
      <c r="L26" s="854">
        <v>26.8</v>
      </c>
      <c r="M26" s="854">
        <v>11.7</v>
      </c>
      <c r="N26" s="854">
        <v>8.9</v>
      </c>
      <c r="O26" s="854">
        <v>38.200000000000003</v>
      </c>
      <c r="P26" s="854">
        <v>36.1</v>
      </c>
      <c r="Q26" s="854">
        <v>16.2</v>
      </c>
      <c r="R26" s="854">
        <v>9.4</v>
      </c>
      <c r="S26" s="854">
        <v>43.8</v>
      </c>
      <c r="T26" s="854">
        <v>34</v>
      </c>
      <c r="U26" s="854">
        <v>11.5</v>
      </c>
      <c r="V26" s="854">
        <v>10.7</v>
      </c>
    </row>
    <row r="27" spans="2:22" ht="15" customHeight="1">
      <c r="B27" s="25" t="s">
        <v>321</v>
      </c>
      <c r="C27" s="20">
        <v>39.700000000000003</v>
      </c>
      <c r="D27" s="20">
        <v>33.9</v>
      </c>
      <c r="E27" s="20">
        <v>15.2</v>
      </c>
      <c r="F27" s="20">
        <v>11.3</v>
      </c>
      <c r="G27" s="20">
        <v>41.3</v>
      </c>
      <c r="H27" s="20">
        <v>31.9</v>
      </c>
      <c r="I27" s="20">
        <v>12.4</v>
      </c>
      <c r="J27" s="20">
        <v>14.4</v>
      </c>
      <c r="K27" s="20">
        <v>45</v>
      </c>
      <c r="L27" s="20">
        <v>33.4</v>
      </c>
      <c r="M27" s="20">
        <v>11.5</v>
      </c>
      <c r="N27" s="20">
        <v>10.1</v>
      </c>
      <c r="O27" s="20">
        <v>40.200000000000003</v>
      </c>
      <c r="P27" s="20">
        <v>33.799999999999997</v>
      </c>
      <c r="Q27" s="20">
        <v>15.7</v>
      </c>
      <c r="R27" s="20">
        <v>10.3</v>
      </c>
      <c r="S27" s="20">
        <v>45.6</v>
      </c>
      <c r="T27" s="20">
        <v>36.9</v>
      </c>
      <c r="U27" s="20">
        <v>11.3</v>
      </c>
      <c r="V27" s="20">
        <v>6.2</v>
      </c>
    </row>
    <row r="28" spans="2:22" ht="15" customHeight="1">
      <c r="B28" s="25" t="s">
        <v>322</v>
      </c>
      <c r="C28" s="693">
        <v>47</v>
      </c>
      <c r="D28" s="648">
        <v>35.700000000000003</v>
      </c>
      <c r="E28" s="648">
        <v>10.8</v>
      </c>
      <c r="F28" s="648">
        <v>6.5</v>
      </c>
      <c r="G28" s="648">
        <v>45.6</v>
      </c>
      <c r="H28" s="648">
        <v>36.6</v>
      </c>
      <c r="I28" s="648">
        <v>7.8</v>
      </c>
      <c r="J28" s="648">
        <v>9.9</v>
      </c>
      <c r="K28" s="648">
        <v>48</v>
      </c>
      <c r="L28" s="648">
        <v>34.4</v>
      </c>
      <c r="M28" s="648">
        <v>6.8</v>
      </c>
      <c r="N28" s="648">
        <v>10.8</v>
      </c>
      <c r="O28" s="648">
        <v>46.3</v>
      </c>
      <c r="P28" s="648">
        <v>32.9</v>
      </c>
      <c r="Q28" s="648">
        <v>11.1</v>
      </c>
      <c r="R28" s="648">
        <v>9.8000000000000007</v>
      </c>
      <c r="S28" s="648">
        <v>46.1</v>
      </c>
      <c r="T28" s="648">
        <v>28.6</v>
      </c>
      <c r="U28" s="648">
        <v>15.9</v>
      </c>
      <c r="V28" s="648">
        <v>9.3000000000000007</v>
      </c>
    </row>
    <row r="29" spans="2:22" ht="15" customHeight="1">
      <c r="B29" s="25" t="s">
        <v>323</v>
      </c>
      <c r="C29" s="40">
        <v>44.4</v>
      </c>
      <c r="D29" s="38">
        <v>31.1</v>
      </c>
      <c r="E29" s="38">
        <v>15</v>
      </c>
      <c r="F29" s="38">
        <v>9.4</v>
      </c>
      <c r="G29" s="38">
        <v>49.8</v>
      </c>
      <c r="H29" s="38">
        <v>30.5</v>
      </c>
      <c r="I29" s="38">
        <v>12</v>
      </c>
      <c r="J29" s="38">
        <v>7.7</v>
      </c>
      <c r="K29" s="38">
        <v>43.6</v>
      </c>
      <c r="L29" s="38">
        <v>40.4</v>
      </c>
      <c r="M29" s="38">
        <v>7.9</v>
      </c>
      <c r="N29" s="38">
        <v>8.1</v>
      </c>
      <c r="O29" s="38">
        <v>49.3</v>
      </c>
      <c r="P29" s="38">
        <v>29</v>
      </c>
      <c r="Q29" s="38">
        <v>12.3</v>
      </c>
      <c r="R29" s="38">
        <v>9.4</v>
      </c>
      <c r="S29" s="38">
        <v>39.799999999999997</v>
      </c>
      <c r="T29" s="38">
        <v>40</v>
      </c>
      <c r="U29" s="38">
        <v>12.5</v>
      </c>
      <c r="V29" s="38">
        <v>7.8</v>
      </c>
    </row>
    <row r="30" spans="2:22" ht="15" customHeight="1">
      <c r="B30" s="25" t="s">
        <v>237</v>
      </c>
      <c r="C30" s="40">
        <v>44.3</v>
      </c>
      <c r="D30" s="38">
        <v>28.5</v>
      </c>
      <c r="E30" s="38">
        <v>14.6</v>
      </c>
      <c r="F30" s="38">
        <v>12.7</v>
      </c>
      <c r="G30" s="38">
        <v>41.3</v>
      </c>
      <c r="H30" s="38">
        <v>36.200000000000003</v>
      </c>
      <c r="I30" s="38">
        <v>9.3000000000000007</v>
      </c>
      <c r="J30" s="38">
        <v>13.2</v>
      </c>
      <c r="K30" s="38">
        <v>43.5</v>
      </c>
      <c r="L30" s="38">
        <v>33.5</v>
      </c>
      <c r="M30" s="38">
        <v>9.3000000000000007</v>
      </c>
      <c r="N30" s="38">
        <v>13.8</v>
      </c>
      <c r="O30" s="38">
        <v>36.1</v>
      </c>
      <c r="P30" s="38">
        <v>40</v>
      </c>
      <c r="Q30" s="38">
        <v>15.7</v>
      </c>
      <c r="R30" s="38">
        <v>8.1</v>
      </c>
      <c r="S30" s="38">
        <v>45.4</v>
      </c>
      <c r="T30" s="38">
        <v>38.200000000000003</v>
      </c>
      <c r="U30" s="38">
        <v>12.9</v>
      </c>
      <c r="V30" s="38">
        <v>3.4</v>
      </c>
    </row>
    <row r="31" spans="2:22" ht="15" customHeight="1">
      <c r="B31" s="25" t="s">
        <v>324</v>
      </c>
      <c r="C31" s="40">
        <v>50.4</v>
      </c>
      <c r="D31" s="38">
        <v>34.299999999999997</v>
      </c>
      <c r="E31" s="38">
        <v>7.3</v>
      </c>
      <c r="F31" s="38">
        <v>8</v>
      </c>
      <c r="G31" s="38">
        <v>43.6</v>
      </c>
      <c r="H31" s="38">
        <v>37.299999999999997</v>
      </c>
      <c r="I31" s="38">
        <v>9</v>
      </c>
      <c r="J31" s="38">
        <v>10</v>
      </c>
      <c r="K31" s="38">
        <v>53.6</v>
      </c>
      <c r="L31" s="38">
        <v>25.7</v>
      </c>
      <c r="M31" s="38">
        <v>15</v>
      </c>
      <c r="N31" s="38">
        <v>5.7</v>
      </c>
      <c r="O31" s="38">
        <v>46.6</v>
      </c>
      <c r="P31" s="38">
        <v>35.200000000000003</v>
      </c>
      <c r="Q31" s="38">
        <v>7.7</v>
      </c>
      <c r="R31" s="38">
        <v>10.5</v>
      </c>
      <c r="S31" s="38">
        <v>50.9</v>
      </c>
      <c r="T31" s="38">
        <v>34.299999999999997</v>
      </c>
      <c r="U31" s="38">
        <v>9.8000000000000007</v>
      </c>
      <c r="V31" s="38">
        <v>5.0999999999999996</v>
      </c>
    </row>
    <row r="32" spans="2:22" ht="15" customHeight="1">
      <c r="B32" s="25" t="s">
        <v>239</v>
      </c>
      <c r="C32" s="40">
        <v>46</v>
      </c>
      <c r="D32" s="38">
        <v>2.1</v>
      </c>
      <c r="E32" s="38">
        <v>41.3</v>
      </c>
      <c r="F32" s="38">
        <v>10.5</v>
      </c>
      <c r="G32" s="38">
        <v>43.2</v>
      </c>
      <c r="H32" s="38">
        <v>25.1</v>
      </c>
      <c r="I32" s="38">
        <v>9.4</v>
      </c>
      <c r="J32" s="38">
        <v>22.3</v>
      </c>
      <c r="K32" s="38">
        <v>38.5</v>
      </c>
      <c r="L32" s="38">
        <v>46.3</v>
      </c>
      <c r="M32" s="38">
        <v>14</v>
      </c>
      <c r="N32" s="38">
        <v>1.2</v>
      </c>
      <c r="O32" s="38">
        <v>14.3</v>
      </c>
      <c r="P32" s="38">
        <v>65.400000000000006</v>
      </c>
      <c r="Q32" s="38">
        <v>8.4</v>
      </c>
      <c r="R32" s="38">
        <v>11.9</v>
      </c>
      <c r="S32" s="38">
        <v>67.099999999999994</v>
      </c>
      <c r="T32" s="38">
        <v>18.3</v>
      </c>
      <c r="U32" s="38">
        <v>9.5</v>
      </c>
      <c r="V32" s="38">
        <v>5.0999999999999996</v>
      </c>
    </row>
    <row r="33" spans="2:22" ht="15" customHeight="1">
      <c r="B33" s="25" t="s">
        <v>240</v>
      </c>
      <c r="C33" s="40">
        <v>42.8</v>
      </c>
      <c r="D33" s="38">
        <v>15</v>
      </c>
      <c r="E33" s="38">
        <v>9.5</v>
      </c>
      <c r="F33" s="38">
        <v>32.700000000000003</v>
      </c>
      <c r="G33" s="38">
        <v>63.6</v>
      </c>
      <c r="H33" s="38">
        <v>27.8</v>
      </c>
      <c r="I33" s="38">
        <v>3.6</v>
      </c>
      <c r="J33" s="38">
        <v>5.0999999999999996</v>
      </c>
      <c r="K33" s="38">
        <v>53.1</v>
      </c>
      <c r="L33" s="38">
        <v>17.399999999999999</v>
      </c>
      <c r="M33" s="38">
        <v>29.6</v>
      </c>
      <c r="N33" s="38">
        <v>0</v>
      </c>
      <c r="O33" s="38">
        <v>51</v>
      </c>
      <c r="P33" s="38">
        <v>43.5</v>
      </c>
      <c r="Q33" s="38">
        <v>5.5</v>
      </c>
      <c r="R33" s="38">
        <v>0</v>
      </c>
      <c r="S33" s="38">
        <v>41.6</v>
      </c>
      <c r="T33" s="38">
        <v>37.700000000000003</v>
      </c>
      <c r="U33" s="38">
        <v>9.8000000000000007</v>
      </c>
      <c r="V33" s="38">
        <v>10.9</v>
      </c>
    </row>
    <row r="34" spans="2:22" ht="13">
      <c r="C34" s="9"/>
      <c r="D34" s="9"/>
      <c r="E34" s="9"/>
      <c r="F34" s="9"/>
      <c r="G34" s="9"/>
      <c r="H34" s="9"/>
      <c r="I34" s="9"/>
    </row>
    <row r="35" spans="2:22" ht="13">
      <c r="B35" s="10"/>
      <c r="C35" s="9"/>
      <c r="D35" s="9"/>
      <c r="E35" s="9"/>
      <c r="F35" s="9"/>
      <c r="G35" s="9"/>
      <c r="H35" s="9"/>
      <c r="I35" s="9"/>
    </row>
    <row r="38" spans="2:22" ht="18" customHeight="1">
      <c r="B38" s="406" t="s">
        <v>1625</v>
      </c>
      <c r="D38" s="4"/>
      <c r="E38" s="4"/>
      <c r="F38" s="4"/>
      <c r="G38" s="4"/>
    </row>
    <row r="39" spans="2:22" s="86" customFormat="1" ht="18" customHeight="1">
      <c r="B39" s="432" t="s">
        <v>241</v>
      </c>
      <c r="C39" s="433" t="s">
        <v>304</v>
      </c>
      <c r="D39" s="433" t="s">
        <v>303</v>
      </c>
      <c r="E39" s="433" t="s">
        <v>302</v>
      </c>
      <c r="F39" s="433" t="s">
        <v>295</v>
      </c>
      <c r="G39" s="433" t="s">
        <v>294</v>
      </c>
    </row>
    <row r="40" spans="2:22">
      <c r="B40" s="25" t="s">
        <v>357</v>
      </c>
      <c r="C40" s="2">
        <v>45.9</v>
      </c>
      <c r="D40" s="2">
        <v>42</v>
      </c>
      <c r="E40" s="2">
        <v>47.1</v>
      </c>
      <c r="F40" s="2">
        <v>43.6</v>
      </c>
      <c r="G40" s="2">
        <v>44.6</v>
      </c>
    </row>
    <row r="41" spans="2:22">
      <c r="B41" s="25" t="s">
        <v>358</v>
      </c>
      <c r="C41" s="2">
        <v>34.700000000000003</v>
      </c>
      <c r="D41" s="2">
        <v>35</v>
      </c>
      <c r="E41" s="2">
        <v>33.5</v>
      </c>
      <c r="F41" s="2">
        <v>33.700000000000003</v>
      </c>
      <c r="G41" s="2">
        <v>32.5</v>
      </c>
    </row>
    <row r="42" spans="2:22">
      <c r="B42" s="25" t="s">
        <v>359</v>
      </c>
      <c r="C42" s="2">
        <v>11.3</v>
      </c>
      <c r="D42" s="2">
        <v>12.8</v>
      </c>
      <c r="E42" s="2">
        <v>10.3</v>
      </c>
      <c r="F42" s="2">
        <v>12</v>
      </c>
      <c r="G42" s="2">
        <v>13.4</v>
      </c>
    </row>
    <row r="43" spans="2:22">
      <c r="B43" s="25" t="s">
        <v>360</v>
      </c>
      <c r="C43" s="2">
        <v>8.1999999999999993</v>
      </c>
      <c r="D43" s="2">
        <v>10.3</v>
      </c>
      <c r="E43" s="2">
        <v>9.1</v>
      </c>
      <c r="F43" s="2">
        <v>10.7</v>
      </c>
      <c r="G43" s="2">
        <v>9.6</v>
      </c>
    </row>
    <row r="44" spans="2:22" s="86" customFormat="1" ht="18" customHeight="1">
      <c r="B44" s="432" t="s">
        <v>301</v>
      </c>
      <c r="C44" s="433" t="s">
        <v>304</v>
      </c>
      <c r="D44" s="433" t="s">
        <v>303</v>
      </c>
      <c r="E44" s="433" t="s">
        <v>302</v>
      </c>
      <c r="F44" s="433" t="s">
        <v>295</v>
      </c>
      <c r="G44" s="433" t="s">
        <v>294</v>
      </c>
    </row>
    <row r="45" spans="2:22">
      <c r="B45" s="25" t="s">
        <v>357</v>
      </c>
      <c r="C45" s="2">
        <v>45.6</v>
      </c>
      <c r="D45" s="2">
        <v>40.200000000000003</v>
      </c>
      <c r="E45" s="2">
        <v>45</v>
      </c>
      <c r="F45" s="2">
        <v>41.3</v>
      </c>
      <c r="G45" s="2">
        <v>39.700000000000003</v>
      </c>
    </row>
    <row r="46" spans="2:22">
      <c r="B46" s="25" t="s">
        <v>358</v>
      </c>
      <c r="C46" s="2">
        <v>36.9</v>
      </c>
      <c r="D46" s="2">
        <v>33.799999999999997</v>
      </c>
      <c r="E46" s="2">
        <v>33.4</v>
      </c>
      <c r="F46" s="2">
        <v>31.9</v>
      </c>
      <c r="G46" s="2">
        <v>33.9</v>
      </c>
      <c r="H46" s="73"/>
      <c r="I46" s="73"/>
      <c r="J46" s="73"/>
    </row>
    <row r="47" spans="2:22">
      <c r="B47" s="25" t="s">
        <v>359</v>
      </c>
      <c r="C47" s="2">
        <v>11.3</v>
      </c>
      <c r="D47" s="2">
        <v>15.7</v>
      </c>
      <c r="E47" s="2">
        <v>11.5</v>
      </c>
      <c r="F47" s="2">
        <v>12.4</v>
      </c>
      <c r="G47" s="2">
        <v>15.2</v>
      </c>
    </row>
    <row r="48" spans="2:22">
      <c r="B48" s="25" t="s">
        <v>360</v>
      </c>
      <c r="C48" s="2">
        <v>6.2</v>
      </c>
      <c r="D48" s="2">
        <v>10.3</v>
      </c>
      <c r="E48" s="2">
        <v>10.1</v>
      </c>
      <c r="F48" s="2">
        <v>14.4</v>
      </c>
      <c r="G48" s="2">
        <v>11.3</v>
      </c>
      <c r="H48" s="73"/>
      <c r="I48" s="73"/>
      <c r="J48" s="73"/>
    </row>
  </sheetData>
  <mergeCells count="8">
    <mergeCell ref="O12:R12"/>
    <mergeCell ref="S12:V12"/>
    <mergeCell ref="B12:B13"/>
    <mergeCell ref="F2:G2"/>
    <mergeCell ref="F3:G3"/>
    <mergeCell ref="C12:F12"/>
    <mergeCell ref="G12:J12"/>
    <mergeCell ref="K12:N12"/>
  </mergeCells>
  <hyperlinks>
    <hyperlink ref="F3" r:id="rId1" location="'Índice Digitalizacion Acelerada'!A1"/>
    <hyperlink ref="F2" r:id="rId2" location="'Índice ámbitos y subámbitos'!A1"/>
    <hyperlink ref="F2:G2" location="'Índice Digitalizacion Acelerada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B1:CI73"/>
  <sheetViews>
    <sheetView showGridLines="0" zoomScaleNormal="100" workbookViewId="0">
      <selection activeCell="B1" sqref="B1"/>
    </sheetView>
  </sheetViews>
  <sheetFormatPr baseColWidth="10" defaultColWidth="11.54296875" defaultRowHeight="12.5"/>
  <cols>
    <col min="1" max="1" width="1.81640625" style="3" customWidth="1"/>
    <col min="2" max="2" width="40.453125" style="3" customWidth="1"/>
    <col min="3" max="4" width="20.81640625" style="3" customWidth="1"/>
    <col min="5" max="5" width="21.453125" style="3" customWidth="1"/>
    <col min="6" max="7" width="22.54296875" style="3" customWidth="1"/>
    <col min="8" max="8" width="22" style="3" customWidth="1"/>
    <col min="9" max="106" width="22.81640625" style="3" customWidth="1"/>
    <col min="107" max="16384" width="11.54296875" style="3"/>
  </cols>
  <sheetData>
    <row r="1" spans="2:87" ht="15" customHeight="1"/>
    <row r="2" spans="2:87" ht="15" customHeight="1">
      <c r="F2" s="893" t="s">
        <v>245</v>
      </c>
      <c r="G2" s="893"/>
    </row>
    <row r="3" spans="2:87" ht="15" customHeight="1">
      <c r="F3" s="893" t="s">
        <v>248</v>
      </c>
      <c r="G3" s="893"/>
    </row>
    <row r="4" spans="2:87" s="405" customFormat="1" ht="13.4" customHeight="1">
      <c r="B4" s="403"/>
      <c r="C4" s="403"/>
      <c r="D4" s="404"/>
      <c r="E4" s="403"/>
    </row>
    <row r="5" spans="2:87" s="411" customFormat="1" ht="15.5">
      <c r="B5" s="414" t="s">
        <v>246</v>
      </c>
      <c r="C5" s="411" t="s">
        <v>218</v>
      </c>
      <c r="I5" s="413"/>
    </row>
    <row r="6" spans="2:87" s="411" customFormat="1" ht="15.5">
      <c r="B6" s="416" t="s">
        <v>247</v>
      </c>
      <c r="C6" s="411" t="s">
        <v>314</v>
      </c>
    </row>
    <row r="7" spans="2:87" s="411" customFormat="1" ht="15.5">
      <c r="B7" s="416" t="s">
        <v>84</v>
      </c>
      <c r="C7" s="402" t="s">
        <v>1627</v>
      </c>
    </row>
    <row r="8" spans="2:87" s="411" customFormat="1" ht="15.5">
      <c r="B8" s="416" t="s">
        <v>220</v>
      </c>
      <c r="C8" s="402" t="s">
        <v>1599</v>
      </c>
    </row>
    <row r="9" spans="2:87" s="411" customFormat="1" ht="15.5">
      <c r="B9" s="416" t="s">
        <v>127</v>
      </c>
      <c r="C9" s="411" t="s">
        <v>6</v>
      </c>
    </row>
    <row r="10" spans="2:87" s="411" customFormat="1" ht="15.5">
      <c r="B10" s="416" t="s">
        <v>244</v>
      </c>
      <c r="C10" s="411" t="s">
        <v>1626</v>
      </c>
    </row>
    <row r="11" spans="2:87">
      <c r="I11" s="5"/>
    </row>
    <row r="12" spans="2:87" s="675" customFormat="1" ht="16" customHeight="1">
      <c r="B12" s="894" t="s">
        <v>243</v>
      </c>
      <c r="C12" s="897">
        <v>2019</v>
      </c>
      <c r="D12" s="897"/>
      <c r="E12" s="897"/>
      <c r="F12" s="897"/>
      <c r="G12" s="897"/>
      <c r="H12" s="897"/>
      <c r="I12" s="897"/>
      <c r="J12" s="897"/>
      <c r="K12" s="897"/>
      <c r="L12" s="897"/>
      <c r="M12" s="897"/>
      <c r="N12" s="897"/>
      <c r="O12" s="897"/>
      <c r="P12" s="897"/>
      <c r="Q12" s="897"/>
      <c r="R12" s="897"/>
      <c r="S12" s="897"/>
      <c r="T12" s="897">
        <v>2018</v>
      </c>
      <c r="U12" s="897"/>
      <c r="V12" s="897"/>
      <c r="W12" s="897"/>
      <c r="X12" s="897"/>
      <c r="Y12" s="897"/>
      <c r="Z12" s="897"/>
      <c r="AA12" s="897"/>
      <c r="AB12" s="897"/>
      <c r="AC12" s="897"/>
      <c r="AD12" s="897"/>
      <c r="AE12" s="897"/>
      <c r="AF12" s="897"/>
      <c r="AG12" s="897"/>
      <c r="AH12" s="897"/>
      <c r="AI12" s="897"/>
      <c r="AJ12" s="897"/>
      <c r="AK12" s="897">
        <v>2017</v>
      </c>
      <c r="AL12" s="897"/>
      <c r="AM12" s="897"/>
      <c r="AN12" s="897"/>
      <c r="AO12" s="897"/>
      <c r="AP12" s="897"/>
      <c r="AQ12" s="897"/>
      <c r="AR12" s="897"/>
      <c r="AS12" s="897"/>
      <c r="AT12" s="897"/>
      <c r="AU12" s="897"/>
      <c r="AV12" s="897"/>
      <c r="AW12" s="897"/>
      <c r="AX12" s="897"/>
      <c r="AY12" s="897"/>
      <c r="AZ12" s="897"/>
      <c r="BA12" s="897"/>
      <c r="BB12" s="897">
        <v>2016</v>
      </c>
      <c r="BC12" s="897"/>
      <c r="BD12" s="897"/>
      <c r="BE12" s="897"/>
      <c r="BF12" s="897"/>
      <c r="BG12" s="897"/>
      <c r="BH12" s="897"/>
      <c r="BI12" s="897"/>
      <c r="BJ12" s="897"/>
      <c r="BK12" s="897"/>
      <c r="BL12" s="897"/>
      <c r="BM12" s="897"/>
      <c r="BN12" s="897"/>
      <c r="BO12" s="897"/>
      <c r="BP12" s="897"/>
      <c r="BQ12" s="897"/>
      <c r="BR12" s="897"/>
      <c r="BS12" s="897">
        <v>2015</v>
      </c>
      <c r="BT12" s="897"/>
      <c r="BU12" s="897"/>
      <c r="BV12" s="897"/>
      <c r="BW12" s="897"/>
      <c r="BX12" s="897"/>
      <c r="BY12" s="897"/>
      <c r="BZ12" s="897"/>
      <c r="CA12" s="897"/>
      <c r="CB12" s="897"/>
      <c r="CC12" s="897"/>
      <c r="CD12" s="897"/>
      <c r="CE12" s="897"/>
      <c r="CF12" s="897"/>
      <c r="CG12" s="897"/>
      <c r="CH12" s="897"/>
      <c r="CI12" s="897"/>
    </row>
    <row r="13" spans="2:87" s="28" customFormat="1" ht="75">
      <c r="B13" s="895"/>
      <c r="C13" s="434" t="s">
        <v>377</v>
      </c>
      <c r="D13" s="434" t="s">
        <v>362</v>
      </c>
      <c r="E13" s="434" t="s">
        <v>363</v>
      </c>
      <c r="F13" s="434" t="s">
        <v>364</v>
      </c>
      <c r="G13" s="434" t="s">
        <v>349</v>
      </c>
      <c r="H13" s="434" t="s">
        <v>365</v>
      </c>
      <c r="I13" s="434" t="s">
        <v>366</v>
      </c>
      <c r="J13" s="434" t="s">
        <v>367</v>
      </c>
      <c r="K13" s="434" t="s">
        <v>368</v>
      </c>
      <c r="L13" s="434" t="s">
        <v>369</v>
      </c>
      <c r="M13" s="434" t="s">
        <v>370</v>
      </c>
      <c r="N13" s="434" t="s">
        <v>371</v>
      </c>
      <c r="O13" s="434" t="s">
        <v>372</v>
      </c>
      <c r="P13" s="434" t="s">
        <v>373</v>
      </c>
      <c r="Q13" s="434" t="s">
        <v>374</v>
      </c>
      <c r="R13" s="434" t="s">
        <v>375</v>
      </c>
      <c r="S13" s="434" t="s">
        <v>376</v>
      </c>
      <c r="T13" s="434" t="s">
        <v>377</v>
      </c>
      <c r="U13" s="434" t="s">
        <v>362</v>
      </c>
      <c r="V13" s="434" t="s">
        <v>363</v>
      </c>
      <c r="W13" s="434" t="s">
        <v>364</v>
      </c>
      <c r="X13" s="434" t="s">
        <v>349</v>
      </c>
      <c r="Y13" s="434" t="s">
        <v>365</v>
      </c>
      <c r="Z13" s="434" t="s">
        <v>366</v>
      </c>
      <c r="AA13" s="434" t="s">
        <v>367</v>
      </c>
      <c r="AB13" s="434" t="s">
        <v>368</v>
      </c>
      <c r="AC13" s="434" t="s">
        <v>369</v>
      </c>
      <c r="AD13" s="434" t="s">
        <v>370</v>
      </c>
      <c r="AE13" s="434" t="s">
        <v>371</v>
      </c>
      <c r="AF13" s="434" t="s">
        <v>372</v>
      </c>
      <c r="AG13" s="434" t="s">
        <v>373</v>
      </c>
      <c r="AH13" s="434" t="s">
        <v>374</v>
      </c>
      <c r="AI13" s="434" t="s">
        <v>375</v>
      </c>
      <c r="AJ13" s="434" t="s">
        <v>376</v>
      </c>
      <c r="AK13" s="434" t="s">
        <v>377</v>
      </c>
      <c r="AL13" s="434" t="s">
        <v>362</v>
      </c>
      <c r="AM13" s="434" t="s">
        <v>363</v>
      </c>
      <c r="AN13" s="434" t="s">
        <v>364</v>
      </c>
      <c r="AO13" s="434" t="s">
        <v>349</v>
      </c>
      <c r="AP13" s="434" t="s">
        <v>365</v>
      </c>
      <c r="AQ13" s="434" t="s">
        <v>366</v>
      </c>
      <c r="AR13" s="434" t="s">
        <v>367</v>
      </c>
      <c r="AS13" s="434" t="s">
        <v>368</v>
      </c>
      <c r="AT13" s="434" t="s">
        <v>369</v>
      </c>
      <c r="AU13" s="434" t="s">
        <v>370</v>
      </c>
      <c r="AV13" s="434" t="s">
        <v>371</v>
      </c>
      <c r="AW13" s="434" t="s">
        <v>372</v>
      </c>
      <c r="AX13" s="434" t="s">
        <v>373</v>
      </c>
      <c r="AY13" s="434" t="s">
        <v>374</v>
      </c>
      <c r="AZ13" s="434" t="s">
        <v>375</v>
      </c>
      <c r="BA13" s="434" t="s">
        <v>376</v>
      </c>
      <c r="BB13" s="434" t="s">
        <v>377</v>
      </c>
      <c r="BC13" s="434" t="s">
        <v>362</v>
      </c>
      <c r="BD13" s="434" t="s">
        <v>363</v>
      </c>
      <c r="BE13" s="434" t="s">
        <v>364</v>
      </c>
      <c r="BF13" s="434" t="s">
        <v>349</v>
      </c>
      <c r="BG13" s="434" t="s">
        <v>365</v>
      </c>
      <c r="BH13" s="434" t="s">
        <v>366</v>
      </c>
      <c r="BI13" s="434" t="s">
        <v>367</v>
      </c>
      <c r="BJ13" s="434" t="s">
        <v>368</v>
      </c>
      <c r="BK13" s="434" t="s">
        <v>378</v>
      </c>
      <c r="BL13" s="434" t="s">
        <v>370</v>
      </c>
      <c r="BM13" s="434" t="s">
        <v>371</v>
      </c>
      <c r="BN13" s="434" t="s">
        <v>372</v>
      </c>
      <c r="BO13" s="434" t="s">
        <v>373</v>
      </c>
      <c r="BP13" s="434" t="s">
        <v>374</v>
      </c>
      <c r="BQ13" s="434" t="s">
        <v>375</v>
      </c>
      <c r="BR13" s="434" t="s">
        <v>376</v>
      </c>
      <c r="BS13" s="434" t="s">
        <v>377</v>
      </c>
      <c r="BT13" s="434" t="s">
        <v>362</v>
      </c>
      <c r="BU13" s="434" t="s">
        <v>363</v>
      </c>
      <c r="BV13" s="434" t="s">
        <v>364</v>
      </c>
      <c r="BW13" s="434" t="s">
        <v>349</v>
      </c>
      <c r="BX13" s="434" t="s">
        <v>365</v>
      </c>
      <c r="BY13" s="434" t="s">
        <v>366</v>
      </c>
      <c r="BZ13" s="434" t="s">
        <v>367</v>
      </c>
      <c r="CA13" s="434" t="s">
        <v>379</v>
      </c>
      <c r="CB13" s="434" t="s">
        <v>370</v>
      </c>
      <c r="CC13" s="434" t="s">
        <v>371</v>
      </c>
      <c r="CD13" s="434" t="s">
        <v>372</v>
      </c>
      <c r="CE13" s="434" t="s">
        <v>380</v>
      </c>
      <c r="CF13" s="434" t="s">
        <v>373</v>
      </c>
      <c r="CG13" s="434" t="s">
        <v>374</v>
      </c>
      <c r="CH13" s="434" t="s">
        <v>375</v>
      </c>
      <c r="CI13" s="434" t="s">
        <v>376</v>
      </c>
    </row>
    <row r="14" spans="2:87" ht="14.15" customHeight="1">
      <c r="B14" s="25" t="s">
        <v>241</v>
      </c>
      <c r="C14" s="41">
        <v>20252814</v>
      </c>
      <c r="D14" s="42">
        <v>26.1</v>
      </c>
      <c r="E14" s="42">
        <v>42</v>
      </c>
      <c r="F14" s="42">
        <v>5.2</v>
      </c>
      <c r="G14" s="42">
        <v>15.6</v>
      </c>
      <c r="H14" s="42">
        <v>25.6</v>
      </c>
      <c r="I14" s="42">
        <v>14</v>
      </c>
      <c r="J14" s="42">
        <v>55.7</v>
      </c>
      <c r="K14" s="42">
        <v>16.600000000000001</v>
      </c>
      <c r="L14" s="42">
        <v>13</v>
      </c>
      <c r="M14" s="42">
        <v>20.9</v>
      </c>
      <c r="N14" s="42">
        <v>26.5</v>
      </c>
      <c r="O14" s="42">
        <v>18.100000000000001</v>
      </c>
      <c r="P14" s="42">
        <v>56.1</v>
      </c>
      <c r="Q14" s="42">
        <v>42.9</v>
      </c>
      <c r="R14" s="42">
        <v>49.2</v>
      </c>
      <c r="S14" s="42">
        <v>32.799999999999997</v>
      </c>
      <c r="T14" s="46">
        <v>18463175</v>
      </c>
      <c r="U14" s="42">
        <v>19.399999999999999</v>
      </c>
      <c r="V14" s="42">
        <v>39.6</v>
      </c>
      <c r="W14" s="42">
        <v>3.8</v>
      </c>
      <c r="X14" s="42">
        <v>14</v>
      </c>
      <c r="Y14" s="42">
        <v>24.7</v>
      </c>
      <c r="Z14" s="42">
        <v>11</v>
      </c>
      <c r="AA14" s="42">
        <v>56.5</v>
      </c>
      <c r="AB14" s="42">
        <v>15.2</v>
      </c>
      <c r="AC14" s="42">
        <v>13.1</v>
      </c>
      <c r="AD14" s="42">
        <v>20.9</v>
      </c>
      <c r="AE14" s="42">
        <v>19</v>
      </c>
      <c r="AF14" s="42">
        <v>15.5</v>
      </c>
      <c r="AG14" s="42">
        <v>54.7</v>
      </c>
      <c r="AH14" s="42">
        <v>45.6</v>
      </c>
      <c r="AI14" s="42">
        <v>48.1</v>
      </c>
      <c r="AJ14" s="42">
        <v>30.1</v>
      </c>
      <c r="AK14" s="46">
        <v>17176708</v>
      </c>
      <c r="AL14" s="42">
        <v>16.3</v>
      </c>
      <c r="AM14" s="42">
        <v>36.6</v>
      </c>
      <c r="AN14" s="42">
        <v>3.3</v>
      </c>
      <c r="AO14" s="42">
        <v>13.9</v>
      </c>
      <c r="AP14" s="42">
        <v>24.5</v>
      </c>
      <c r="AQ14" s="42">
        <v>11.1</v>
      </c>
      <c r="AR14" s="42">
        <v>53.5</v>
      </c>
      <c r="AS14" s="42">
        <v>13.9</v>
      </c>
      <c r="AT14" s="42">
        <v>13.8</v>
      </c>
      <c r="AU14" s="42">
        <v>21.1</v>
      </c>
      <c r="AV14" s="42">
        <v>20.3</v>
      </c>
      <c r="AW14" s="42">
        <v>15.5</v>
      </c>
      <c r="AX14" s="42">
        <v>54.1</v>
      </c>
      <c r="AY14" s="42">
        <v>44.7</v>
      </c>
      <c r="AZ14" s="42">
        <v>47.6</v>
      </c>
      <c r="BA14" s="42">
        <v>29.9</v>
      </c>
      <c r="BB14" s="46">
        <v>15065709</v>
      </c>
      <c r="BC14" s="42">
        <v>15.5</v>
      </c>
      <c r="BD14" s="42">
        <v>31.8</v>
      </c>
      <c r="BE14" s="42">
        <v>2.7</v>
      </c>
      <c r="BF14" s="42">
        <v>14.4</v>
      </c>
      <c r="BG14" s="42">
        <v>24.8</v>
      </c>
      <c r="BH14" s="42">
        <v>11.8</v>
      </c>
      <c r="BI14" s="42">
        <v>52.4</v>
      </c>
      <c r="BJ14" s="42">
        <v>11.6</v>
      </c>
      <c r="BK14" s="42">
        <v>9.6999999999999993</v>
      </c>
      <c r="BL14" s="42">
        <v>22.3</v>
      </c>
      <c r="BM14" s="42">
        <v>23.8</v>
      </c>
      <c r="BN14" s="42">
        <v>13.9</v>
      </c>
      <c r="BO14" s="42">
        <v>55.1</v>
      </c>
      <c r="BP14" s="42">
        <v>49</v>
      </c>
      <c r="BQ14" s="42">
        <v>46.9</v>
      </c>
      <c r="BR14" s="42">
        <v>23.1</v>
      </c>
      <c r="BS14" s="46">
        <v>14604825</v>
      </c>
      <c r="BT14" s="42">
        <v>14</v>
      </c>
      <c r="BU14" s="42">
        <v>28.9</v>
      </c>
      <c r="BV14" s="42">
        <v>2.7</v>
      </c>
      <c r="BW14" s="42">
        <v>14.6</v>
      </c>
      <c r="BX14" s="42">
        <v>22.9</v>
      </c>
      <c r="BY14" s="42">
        <v>12.5</v>
      </c>
      <c r="BZ14" s="42">
        <v>49.7</v>
      </c>
      <c r="CA14" s="42">
        <v>16.399999999999999</v>
      </c>
      <c r="CB14" s="42">
        <v>22.8</v>
      </c>
      <c r="CC14" s="42">
        <v>24.2</v>
      </c>
      <c r="CD14" s="42">
        <v>13.2</v>
      </c>
      <c r="CE14" s="42">
        <v>7</v>
      </c>
      <c r="CF14" s="42">
        <v>54.6</v>
      </c>
      <c r="CG14" s="42">
        <v>47.5</v>
      </c>
      <c r="CH14" s="42">
        <v>43.2</v>
      </c>
      <c r="CI14" s="42">
        <v>18.600000000000001</v>
      </c>
    </row>
    <row r="15" spans="2:87" ht="14.15" customHeight="1">
      <c r="B15" s="25" t="s">
        <v>223</v>
      </c>
      <c r="C15" s="45">
        <v>3359955</v>
      </c>
      <c r="D15" s="43">
        <v>19.7</v>
      </c>
      <c r="E15" s="43">
        <v>41.9</v>
      </c>
      <c r="F15" s="43">
        <v>5.7</v>
      </c>
      <c r="G15" s="43">
        <v>14.3</v>
      </c>
      <c r="H15" s="43">
        <v>24.1</v>
      </c>
      <c r="I15" s="43">
        <v>14.8</v>
      </c>
      <c r="J15" s="43">
        <v>56.8</v>
      </c>
      <c r="K15" s="43">
        <v>18.7</v>
      </c>
      <c r="L15" s="43">
        <v>10.9</v>
      </c>
      <c r="M15" s="43">
        <v>22.7</v>
      </c>
      <c r="N15" s="43">
        <v>26.1</v>
      </c>
      <c r="O15" s="43">
        <v>18.3</v>
      </c>
      <c r="P15" s="43">
        <v>49.8</v>
      </c>
      <c r="Q15" s="43">
        <v>36.299999999999997</v>
      </c>
      <c r="R15" s="43">
        <v>40.700000000000003</v>
      </c>
      <c r="S15" s="43">
        <v>33.9</v>
      </c>
      <c r="T15" s="44">
        <v>3044975</v>
      </c>
      <c r="U15" s="43">
        <v>14.7</v>
      </c>
      <c r="V15" s="43">
        <v>37.299999999999997</v>
      </c>
      <c r="W15" s="43">
        <v>2.8</v>
      </c>
      <c r="X15" s="43">
        <v>9.8000000000000007</v>
      </c>
      <c r="Y15" s="43">
        <v>19.600000000000001</v>
      </c>
      <c r="Z15" s="43">
        <v>9.6999999999999993</v>
      </c>
      <c r="AA15" s="43">
        <v>54.7</v>
      </c>
      <c r="AB15" s="43">
        <v>16.5</v>
      </c>
      <c r="AC15" s="43">
        <v>10.9</v>
      </c>
      <c r="AD15" s="43">
        <v>18.399999999999999</v>
      </c>
      <c r="AE15" s="43">
        <v>17.3</v>
      </c>
      <c r="AF15" s="43">
        <v>12.8</v>
      </c>
      <c r="AG15" s="43">
        <v>46.3</v>
      </c>
      <c r="AH15" s="43">
        <v>37.799999999999997</v>
      </c>
      <c r="AI15" s="43">
        <v>37.799999999999997</v>
      </c>
      <c r="AJ15" s="43">
        <v>25.4</v>
      </c>
      <c r="AK15" s="44">
        <v>2795986</v>
      </c>
      <c r="AL15" s="43">
        <v>11.1</v>
      </c>
      <c r="AM15" s="43">
        <v>35.6</v>
      </c>
      <c r="AN15" s="43">
        <v>2.8</v>
      </c>
      <c r="AO15" s="43">
        <v>8.6999999999999993</v>
      </c>
      <c r="AP15" s="43">
        <v>22.2</v>
      </c>
      <c r="AQ15" s="43">
        <v>9.8000000000000007</v>
      </c>
      <c r="AR15" s="43">
        <v>52.4</v>
      </c>
      <c r="AS15" s="43">
        <v>12</v>
      </c>
      <c r="AT15" s="43">
        <v>11.3</v>
      </c>
      <c r="AU15" s="43">
        <v>20.100000000000001</v>
      </c>
      <c r="AV15" s="43">
        <v>18.600000000000001</v>
      </c>
      <c r="AW15" s="43">
        <v>14.3</v>
      </c>
      <c r="AX15" s="43">
        <v>43</v>
      </c>
      <c r="AY15" s="43">
        <v>35.200000000000003</v>
      </c>
      <c r="AZ15" s="43">
        <v>36.5</v>
      </c>
      <c r="BA15" s="43">
        <v>29</v>
      </c>
      <c r="BB15" s="44">
        <v>2284776</v>
      </c>
      <c r="BC15" s="43">
        <v>12.1</v>
      </c>
      <c r="BD15" s="43">
        <v>27.2</v>
      </c>
      <c r="BE15" s="43">
        <v>2.8</v>
      </c>
      <c r="BF15" s="43">
        <v>10.1</v>
      </c>
      <c r="BG15" s="43">
        <v>20.100000000000001</v>
      </c>
      <c r="BH15" s="43">
        <v>8.6</v>
      </c>
      <c r="BI15" s="43">
        <v>56.6</v>
      </c>
      <c r="BJ15" s="43">
        <v>8.3000000000000007</v>
      </c>
      <c r="BK15" s="43">
        <v>7.6</v>
      </c>
      <c r="BL15" s="43">
        <v>19.5</v>
      </c>
      <c r="BM15" s="43">
        <v>23.1</v>
      </c>
      <c r="BN15" s="43">
        <v>10</v>
      </c>
      <c r="BO15" s="43">
        <v>40.200000000000003</v>
      </c>
      <c r="BP15" s="43">
        <v>38</v>
      </c>
      <c r="BQ15" s="43">
        <v>32.5</v>
      </c>
      <c r="BR15" s="43">
        <v>15.7</v>
      </c>
      <c r="BS15" s="44">
        <v>2158521</v>
      </c>
      <c r="BT15" s="43">
        <v>11.6</v>
      </c>
      <c r="BU15" s="43">
        <v>27.9</v>
      </c>
      <c r="BV15" s="43">
        <v>2.2000000000000002</v>
      </c>
      <c r="BW15" s="43">
        <v>9</v>
      </c>
      <c r="BX15" s="43">
        <v>20.8</v>
      </c>
      <c r="BY15" s="43">
        <v>10.9</v>
      </c>
      <c r="BZ15" s="43">
        <v>50.2</v>
      </c>
      <c r="CA15" s="43">
        <v>12.4</v>
      </c>
      <c r="CB15" s="43">
        <v>20.3</v>
      </c>
      <c r="CC15" s="43">
        <v>24.1</v>
      </c>
      <c r="CD15" s="43">
        <v>10</v>
      </c>
      <c r="CE15" s="43">
        <v>5.3</v>
      </c>
      <c r="CF15" s="43">
        <v>45.3</v>
      </c>
      <c r="CG15" s="43">
        <v>39.4</v>
      </c>
      <c r="CH15" s="43">
        <v>30.9</v>
      </c>
      <c r="CI15" s="43">
        <v>14.2</v>
      </c>
    </row>
    <row r="16" spans="2:87" ht="14.15" customHeight="1">
      <c r="B16" s="25" t="s">
        <v>224</v>
      </c>
      <c r="C16" s="45">
        <v>589020</v>
      </c>
      <c r="D16" s="43">
        <v>25.8</v>
      </c>
      <c r="E16" s="43">
        <v>43.2</v>
      </c>
      <c r="F16" s="43">
        <v>4.8</v>
      </c>
      <c r="G16" s="43">
        <v>13.4</v>
      </c>
      <c r="H16" s="43">
        <v>26.7</v>
      </c>
      <c r="I16" s="43">
        <v>14.4</v>
      </c>
      <c r="J16" s="43">
        <v>62.1</v>
      </c>
      <c r="K16" s="43">
        <v>16.100000000000001</v>
      </c>
      <c r="L16" s="43">
        <v>9.9</v>
      </c>
      <c r="M16" s="43">
        <v>26.1</v>
      </c>
      <c r="N16" s="43">
        <v>28.7</v>
      </c>
      <c r="O16" s="43">
        <v>22</v>
      </c>
      <c r="P16" s="43">
        <v>61.3</v>
      </c>
      <c r="Q16" s="43">
        <v>44.6</v>
      </c>
      <c r="R16" s="43">
        <v>53.7</v>
      </c>
      <c r="S16" s="43">
        <v>37.1</v>
      </c>
      <c r="T16" s="44">
        <v>546133</v>
      </c>
      <c r="U16" s="43">
        <v>18.3</v>
      </c>
      <c r="V16" s="43">
        <v>39.5</v>
      </c>
      <c r="W16" s="43">
        <v>4.3</v>
      </c>
      <c r="X16" s="43">
        <v>12.1</v>
      </c>
      <c r="Y16" s="43">
        <v>26.1</v>
      </c>
      <c r="Z16" s="43">
        <v>9.1999999999999993</v>
      </c>
      <c r="AA16" s="43">
        <v>57.5</v>
      </c>
      <c r="AB16" s="43">
        <v>11.8</v>
      </c>
      <c r="AC16" s="43">
        <v>14.5</v>
      </c>
      <c r="AD16" s="43">
        <v>18.5</v>
      </c>
      <c r="AE16" s="43">
        <v>23.8</v>
      </c>
      <c r="AF16" s="43">
        <v>14.3</v>
      </c>
      <c r="AG16" s="43">
        <v>56.7</v>
      </c>
      <c r="AH16" s="43">
        <v>43.6</v>
      </c>
      <c r="AI16" s="43">
        <v>47.5</v>
      </c>
      <c r="AJ16" s="43">
        <v>35.4</v>
      </c>
      <c r="AK16" s="44">
        <v>532801</v>
      </c>
      <c r="AL16" s="43">
        <v>17.2</v>
      </c>
      <c r="AM16" s="43">
        <v>36</v>
      </c>
      <c r="AN16" s="43">
        <v>5.3</v>
      </c>
      <c r="AO16" s="43">
        <v>13.3</v>
      </c>
      <c r="AP16" s="43">
        <v>26.3</v>
      </c>
      <c r="AQ16" s="43">
        <v>11.2</v>
      </c>
      <c r="AR16" s="43">
        <v>59.6</v>
      </c>
      <c r="AS16" s="43">
        <v>14.8</v>
      </c>
      <c r="AT16" s="43">
        <v>12.1</v>
      </c>
      <c r="AU16" s="43">
        <v>22</v>
      </c>
      <c r="AV16" s="43">
        <v>18.3</v>
      </c>
      <c r="AW16" s="43">
        <v>18.100000000000001</v>
      </c>
      <c r="AX16" s="43">
        <v>55.9</v>
      </c>
      <c r="AY16" s="43">
        <v>42.5</v>
      </c>
      <c r="AZ16" s="43">
        <v>48.2</v>
      </c>
      <c r="BA16" s="43">
        <v>34.5</v>
      </c>
      <c r="BB16" s="44">
        <v>446740</v>
      </c>
      <c r="BC16" s="43">
        <v>15.9</v>
      </c>
      <c r="BD16" s="43">
        <v>37.299999999999997</v>
      </c>
      <c r="BE16" s="43">
        <v>3.7</v>
      </c>
      <c r="BF16" s="43">
        <v>12.7</v>
      </c>
      <c r="BG16" s="43">
        <v>25.4</v>
      </c>
      <c r="BH16" s="43">
        <v>11.3</v>
      </c>
      <c r="BI16" s="43">
        <v>56.8</v>
      </c>
      <c r="BJ16" s="43">
        <v>13.6</v>
      </c>
      <c r="BK16" s="43">
        <v>10.1</v>
      </c>
      <c r="BL16" s="43">
        <v>19.600000000000001</v>
      </c>
      <c r="BM16" s="43">
        <v>28.2</v>
      </c>
      <c r="BN16" s="43">
        <v>12.6</v>
      </c>
      <c r="BO16" s="43">
        <v>53.1</v>
      </c>
      <c r="BP16" s="43">
        <v>50</v>
      </c>
      <c r="BQ16" s="43">
        <v>41.1</v>
      </c>
      <c r="BR16" s="43">
        <v>35</v>
      </c>
      <c r="BS16" s="44">
        <v>421675</v>
      </c>
      <c r="BT16" s="43">
        <v>14.6</v>
      </c>
      <c r="BU16" s="43">
        <v>32.6</v>
      </c>
      <c r="BV16" s="43">
        <v>4.7</v>
      </c>
      <c r="BW16" s="43">
        <v>13.3</v>
      </c>
      <c r="BX16" s="43">
        <v>18.5</v>
      </c>
      <c r="BY16" s="43">
        <v>14.4</v>
      </c>
      <c r="BZ16" s="43">
        <v>57.3</v>
      </c>
      <c r="CA16" s="43">
        <v>16.3</v>
      </c>
      <c r="CB16" s="43">
        <v>26.1</v>
      </c>
      <c r="CC16" s="43">
        <v>25.9</v>
      </c>
      <c r="CD16" s="43">
        <v>18.100000000000001</v>
      </c>
      <c r="CE16" s="43">
        <v>6.7</v>
      </c>
      <c r="CF16" s="43">
        <v>61.6</v>
      </c>
      <c r="CG16" s="43">
        <v>49.1</v>
      </c>
      <c r="CH16" s="43">
        <v>45.2</v>
      </c>
      <c r="CI16" s="43">
        <v>28.7</v>
      </c>
    </row>
    <row r="17" spans="2:87" ht="14.15" customHeight="1">
      <c r="B17" s="25" t="s">
        <v>317</v>
      </c>
      <c r="C17" s="45">
        <v>419698</v>
      </c>
      <c r="D17" s="43">
        <v>26.2</v>
      </c>
      <c r="E17" s="43">
        <v>40.5</v>
      </c>
      <c r="F17" s="43">
        <v>4.2</v>
      </c>
      <c r="G17" s="43">
        <v>14.9</v>
      </c>
      <c r="H17" s="43">
        <v>23.4</v>
      </c>
      <c r="I17" s="43">
        <v>13</v>
      </c>
      <c r="J17" s="43">
        <v>57.3</v>
      </c>
      <c r="K17" s="43">
        <v>11.2</v>
      </c>
      <c r="L17" s="43">
        <v>11.4</v>
      </c>
      <c r="M17" s="43">
        <v>14.1</v>
      </c>
      <c r="N17" s="43">
        <v>24.2</v>
      </c>
      <c r="O17" s="43">
        <v>14.6</v>
      </c>
      <c r="P17" s="43">
        <v>58.8</v>
      </c>
      <c r="Q17" s="43">
        <v>34.6</v>
      </c>
      <c r="R17" s="43">
        <v>37.1</v>
      </c>
      <c r="S17" s="43">
        <v>35.6</v>
      </c>
      <c r="T17" s="44">
        <v>388128</v>
      </c>
      <c r="U17" s="43">
        <v>13.5</v>
      </c>
      <c r="V17" s="43">
        <v>35.200000000000003</v>
      </c>
      <c r="W17" s="43">
        <v>2.1</v>
      </c>
      <c r="X17" s="43">
        <v>17.3</v>
      </c>
      <c r="Y17" s="43">
        <v>24</v>
      </c>
      <c r="Z17" s="43">
        <v>8.9</v>
      </c>
      <c r="AA17" s="43">
        <v>63.2</v>
      </c>
      <c r="AB17" s="43">
        <v>11.5</v>
      </c>
      <c r="AC17" s="43">
        <v>9.3000000000000007</v>
      </c>
      <c r="AD17" s="43">
        <v>19.7</v>
      </c>
      <c r="AE17" s="43">
        <v>18.399999999999999</v>
      </c>
      <c r="AF17" s="43">
        <v>14.8</v>
      </c>
      <c r="AG17" s="43">
        <v>53.8</v>
      </c>
      <c r="AH17" s="43">
        <v>41.1</v>
      </c>
      <c r="AI17" s="43">
        <v>36.6</v>
      </c>
      <c r="AJ17" s="43">
        <v>29.8</v>
      </c>
      <c r="AK17" s="44">
        <v>397643</v>
      </c>
      <c r="AL17" s="43">
        <v>16.3</v>
      </c>
      <c r="AM17" s="43">
        <v>36.1</v>
      </c>
      <c r="AN17" s="43">
        <v>5</v>
      </c>
      <c r="AO17" s="43">
        <v>16.8</v>
      </c>
      <c r="AP17" s="43">
        <v>23.6</v>
      </c>
      <c r="AQ17" s="43">
        <v>11.4</v>
      </c>
      <c r="AR17" s="43">
        <v>57.9</v>
      </c>
      <c r="AS17" s="43">
        <v>17.7</v>
      </c>
      <c r="AT17" s="43">
        <v>10.6</v>
      </c>
      <c r="AU17" s="43">
        <v>19.3</v>
      </c>
      <c r="AV17" s="43">
        <v>19.600000000000001</v>
      </c>
      <c r="AW17" s="43">
        <v>22.9</v>
      </c>
      <c r="AX17" s="43">
        <v>53.7</v>
      </c>
      <c r="AY17" s="43">
        <v>40.1</v>
      </c>
      <c r="AZ17" s="43">
        <v>35.799999999999997</v>
      </c>
      <c r="BA17" s="43">
        <v>39.200000000000003</v>
      </c>
      <c r="BB17" s="44">
        <v>343832</v>
      </c>
      <c r="BC17" s="43">
        <v>18.2</v>
      </c>
      <c r="BD17" s="43">
        <v>35.1</v>
      </c>
      <c r="BE17" s="43">
        <v>2.8</v>
      </c>
      <c r="BF17" s="43">
        <v>18.100000000000001</v>
      </c>
      <c r="BG17" s="43">
        <v>29.1</v>
      </c>
      <c r="BH17" s="43">
        <v>19.899999999999999</v>
      </c>
      <c r="BI17" s="43">
        <v>59</v>
      </c>
      <c r="BJ17" s="43">
        <v>14.8</v>
      </c>
      <c r="BK17" s="43">
        <v>13.1</v>
      </c>
      <c r="BL17" s="43">
        <v>14.7</v>
      </c>
      <c r="BM17" s="43">
        <v>24.1</v>
      </c>
      <c r="BN17" s="43">
        <v>20.2</v>
      </c>
      <c r="BO17" s="43">
        <v>63.9</v>
      </c>
      <c r="BP17" s="43">
        <v>49.3</v>
      </c>
      <c r="BQ17" s="43">
        <v>42.9</v>
      </c>
      <c r="BR17" s="43">
        <v>40.799999999999997</v>
      </c>
      <c r="BS17" s="44">
        <v>305894</v>
      </c>
      <c r="BT17" s="43">
        <v>14.8</v>
      </c>
      <c r="BU17" s="43">
        <v>25.4</v>
      </c>
      <c r="BV17" s="43">
        <v>4.2</v>
      </c>
      <c r="BW17" s="43">
        <v>25</v>
      </c>
      <c r="BX17" s="43">
        <v>29.4</v>
      </c>
      <c r="BY17" s="43">
        <v>15.7</v>
      </c>
      <c r="BZ17" s="43">
        <v>58.1</v>
      </c>
      <c r="CA17" s="43">
        <v>16.600000000000001</v>
      </c>
      <c r="CB17" s="43">
        <v>23.9</v>
      </c>
      <c r="CC17" s="43">
        <v>25.4</v>
      </c>
      <c r="CD17" s="43">
        <v>17.899999999999999</v>
      </c>
      <c r="CE17" s="43">
        <v>10.5</v>
      </c>
      <c r="CF17" s="43">
        <v>58</v>
      </c>
      <c r="CG17" s="43">
        <v>47.9</v>
      </c>
      <c r="CH17" s="43">
        <v>46.5</v>
      </c>
      <c r="CI17" s="43">
        <v>25.9</v>
      </c>
    </row>
    <row r="18" spans="2:87" ht="14.15" customHeight="1">
      <c r="B18" s="25" t="s">
        <v>318</v>
      </c>
      <c r="C18" s="45">
        <v>586984</v>
      </c>
      <c r="D18" s="43">
        <v>16.100000000000001</v>
      </c>
      <c r="E18" s="43">
        <v>35</v>
      </c>
      <c r="F18" s="43">
        <v>3</v>
      </c>
      <c r="G18" s="43">
        <v>13.8</v>
      </c>
      <c r="H18" s="43">
        <v>26.5</v>
      </c>
      <c r="I18" s="43">
        <v>15.7</v>
      </c>
      <c r="J18" s="43">
        <v>54.1</v>
      </c>
      <c r="K18" s="43">
        <v>17.100000000000001</v>
      </c>
      <c r="L18" s="43">
        <v>11.4</v>
      </c>
      <c r="M18" s="43">
        <v>18.600000000000001</v>
      </c>
      <c r="N18" s="43">
        <v>30.8</v>
      </c>
      <c r="O18" s="43">
        <v>19.3</v>
      </c>
      <c r="P18" s="43">
        <v>56.7</v>
      </c>
      <c r="Q18" s="43">
        <v>51.3</v>
      </c>
      <c r="R18" s="43">
        <v>52.4</v>
      </c>
      <c r="S18" s="43">
        <v>28.1</v>
      </c>
      <c r="T18" s="44">
        <v>503991</v>
      </c>
      <c r="U18" s="43">
        <v>13.5</v>
      </c>
      <c r="V18" s="43">
        <v>40.6</v>
      </c>
      <c r="W18" s="43">
        <v>3.7</v>
      </c>
      <c r="X18" s="43">
        <v>8.6</v>
      </c>
      <c r="Y18" s="43">
        <v>23.7</v>
      </c>
      <c r="Z18" s="43">
        <v>7.3</v>
      </c>
      <c r="AA18" s="43">
        <v>54.2</v>
      </c>
      <c r="AB18" s="43">
        <v>14.8</v>
      </c>
      <c r="AC18" s="43">
        <v>17.2</v>
      </c>
      <c r="AD18" s="43">
        <v>18.399999999999999</v>
      </c>
      <c r="AE18" s="43">
        <v>19.600000000000001</v>
      </c>
      <c r="AF18" s="43">
        <v>20.7</v>
      </c>
      <c r="AG18" s="43">
        <v>57</v>
      </c>
      <c r="AH18" s="43">
        <v>56.2</v>
      </c>
      <c r="AI18" s="43">
        <v>33.200000000000003</v>
      </c>
      <c r="AJ18" s="43">
        <v>27.9</v>
      </c>
      <c r="AK18" s="44">
        <v>500236</v>
      </c>
      <c r="AL18" s="43">
        <v>13.3</v>
      </c>
      <c r="AM18" s="43">
        <v>30</v>
      </c>
      <c r="AN18" s="43">
        <v>1.9</v>
      </c>
      <c r="AO18" s="43">
        <v>8.4</v>
      </c>
      <c r="AP18" s="43">
        <v>15.5</v>
      </c>
      <c r="AQ18" s="43">
        <v>9.1999999999999993</v>
      </c>
      <c r="AR18" s="43">
        <v>52.2</v>
      </c>
      <c r="AS18" s="43">
        <v>10.199999999999999</v>
      </c>
      <c r="AT18" s="43">
        <v>7.9</v>
      </c>
      <c r="AU18" s="43">
        <v>17.600000000000001</v>
      </c>
      <c r="AV18" s="43">
        <v>21.7</v>
      </c>
      <c r="AW18" s="43">
        <v>9.9</v>
      </c>
      <c r="AX18" s="43">
        <v>50.5</v>
      </c>
      <c r="AY18" s="43">
        <v>62.7</v>
      </c>
      <c r="AZ18" s="43">
        <v>31.4</v>
      </c>
      <c r="BA18" s="43">
        <v>18.2</v>
      </c>
      <c r="BB18" s="44">
        <v>447362</v>
      </c>
      <c r="BC18" s="43">
        <v>9.9</v>
      </c>
      <c r="BD18" s="43">
        <v>25</v>
      </c>
      <c r="BE18" s="43">
        <v>0.4</v>
      </c>
      <c r="BF18" s="43">
        <v>12.6</v>
      </c>
      <c r="BG18" s="43">
        <v>16.600000000000001</v>
      </c>
      <c r="BH18" s="43">
        <v>7</v>
      </c>
      <c r="BI18" s="43">
        <v>49.6</v>
      </c>
      <c r="BJ18" s="43">
        <v>9.4</v>
      </c>
      <c r="BK18" s="43">
        <v>7.8</v>
      </c>
      <c r="BL18" s="43">
        <v>20.100000000000001</v>
      </c>
      <c r="BM18" s="43">
        <v>27.6</v>
      </c>
      <c r="BN18" s="43">
        <v>10.7</v>
      </c>
      <c r="BO18" s="43">
        <v>57</v>
      </c>
      <c r="BP18" s="43">
        <v>63.7</v>
      </c>
      <c r="BQ18" s="43">
        <v>35.200000000000003</v>
      </c>
      <c r="BR18" s="43">
        <v>20.8</v>
      </c>
      <c r="BS18" s="44">
        <v>415012</v>
      </c>
      <c r="BT18" s="43">
        <v>15.2</v>
      </c>
      <c r="BU18" s="43">
        <v>20.7</v>
      </c>
      <c r="BV18" s="43">
        <v>3.2</v>
      </c>
      <c r="BW18" s="43">
        <v>10.9</v>
      </c>
      <c r="BX18" s="43">
        <v>19.100000000000001</v>
      </c>
      <c r="BY18" s="43">
        <v>9</v>
      </c>
      <c r="BZ18" s="43">
        <v>47.1</v>
      </c>
      <c r="CA18" s="43">
        <v>21.9</v>
      </c>
      <c r="CB18" s="43">
        <v>22.9</v>
      </c>
      <c r="CC18" s="43">
        <v>25.2</v>
      </c>
      <c r="CD18" s="43">
        <v>11</v>
      </c>
      <c r="CE18" s="43">
        <v>6.1</v>
      </c>
      <c r="CF18" s="43">
        <v>49.7</v>
      </c>
      <c r="CG18" s="43">
        <v>58.9</v>
      </c>
      <c r="CH18" s="43">
        <v>32.200000000000003</v>
      </c>
      <c r="CI18" s="43">
        <v>16.600000000000001</v>
      </c>
    </row>
    <row r="19" spans="2:87" ht="14.15" customHeight="1">
      <c r="B19" s="25" t="s">
        <v>227</v>
      </c>
      <c r="C19" s="45">
        <v>837324</v>
      </c>
      <c r="D19" s="43">
        <v>20.9</v>
      </c>
      <c r="E19" s="43">
        <v>16.3</v>
      </c>
      <c r="F19" s="43">
        <v>0.8</v>
      </c>
      <c r="G19" s="43">
        <v>12.6</v>
      </c>
      <c r="H19" s="43">
        <v>22.1</v>
      </c>
      <c r="I19" s="43">
        <v>16</v>
      </c>
      <c r="J19" s="43">
        <v>31.6</v>
      </c>
      <c r="K19" s="43">
        <v>9.4</v>
      </c>
      <c r="L19" s="43">
        <v>10.4</v>
      </c>
      <c r="M19" s="43">
        <v>7.9</v>
      </c>
      <c r="N19" s="43">
        <v>13.6</v>
      </c>
      <c r="O19" s="43">
        <v>11.3</v>
      </c>
      <c r="P19" s="43">
        <v>60</v>
      </c>
      <c r="Q19" s="43">
        <v>58.5</v>
      </c>
      <c r="R19" s="43">
        <v>42.9</v>
      </c>
      <c r="S19" s="43">
        <v>35</v>
      </c>
      <c r="T19" s="44">
        <v>709201</v>
      </c>
      <c r="U19" s="43">
        <v>10.9</v>
      </c>
      <c r="V19" s="43">
        <v>21.5</v>
      </c>
      <c r="W19" s="43">
        <v>0.2</v>
      </c>
      <c r="X19" s="43">
        <v>13.9</v>
      </c>
      <c r="Y19" s="43">
        <v>20.9</v>
      </c>
      <c r="Z19" s="43">
        <v>14.9</v>
      </c>
      <c r="AA19" s="43">
        <v>33.9</v>
      </c>
      <c r="AB19" s="43">
        <v>14.4</v>
      </c>
      <c r="AC19" s="43">
        <v>15.8</v>
      </c>
      <c r="AD19" s="43">
        <v>16.399999999999999</v>
      </c>
      <c r="AE19" s="43">
        <v>17</v>
      </c>
      <c r="AF19" s="43">
        <v>14.3</v>
      </c>
      <c r="AG19" s="43">
        <v>51.1</v>
      </c>
      <c r="AH19" s="43">
        <v>54.7</v>
      </c>
      <c r="AI19" s="43">
        <v>43.3</v>
      </c>
      <c r="AJ19" s="43">
        <v>31.6</v>
      </c>
      <c r="AK19" s="44">
        <v>678744</v>
      </c>
      <c r="AL19" s="43">
        <v>8.6</v>
      </c>
      <c r="AM19" s="43">
        <v>22.6</v>
      </c>
      <c r="AN19" s="43">
        <v>0.8</v>
      </c>
      <c r="AO19" s="43">
        <v>18</v>
      </c>
      <c r="AP19" s="43">
        <v>17.600000000000001</v>
      </c>
      <c r="AQ19" s="43">
        <v>11.6</v>
      </c>
      <c r="AR19" s="43">
        <v>34.299999999999997</v>
      </c>
      <c r="AS19" s="43">
        <v>14.7</v>
      </c>
      <c r="AT19" s="43">
        <v>16.7</v>
      </c>
      <c r="AU19" s="43">
        <v>15.8</v>
      </c>
      <c r="AV19" s="43">
        <v>11.5</v>
      </c>
      <c r="AW19" s="43">
        <v>14.1</v>
      </c>
      <c r="AX19" s="43">
        <v>50.5</v>
      </c>
      <c r="AY19" s="43">
        <v>55.5</v>
      </c>
      <c r="AZ19" s="43">
        <v>43.1</v>
      </c>
      <c r="BA19" s="43">
        <v>23.6</v>
      </c>
      <c r="BB19" s="44">
        <v>546542</v>
      </c>
      <c r="BC19" s="43">
        <v>7.4</v>
      </c>
      <c r="BD19" s="43">
        <v>17.7</v>
      </c>
      <c r="BE19" s="43">
        <v>1.9</v>
      </c>
      <c r="BF19" s="43">
        <v>12.4</v>
      </c>
      <c r="BG19" s="43">
        <v>19.3</v>
      </c>
      <c r="BH19" s="43">
        <v>12.6</v>
      </c>
      <c r="BI19" s="43">
        <v>35.5</v>
      </c>
      <c r="BJ19" s="43">
        <v>8.1999999999999993</v>
      </c>
      <c r="BK19" s="43">
        <v>7.9</v>
      </c>
      <c r="BL19" s="43">
        <v>15.2</v>
      </c>
      <c r="BM19" s="43">
        <v>17.100000000000001</v>
      </c>
      <c r="BN19" s="43">
        <v>7.7</v>
      </c>
      <c r="BO19" s="43">
        <v>53.9</v>
      </c>
      <c r="BP19" s="43">
        <v>63.9</v>
      </c>
      <c r="BQ19" s="43">
        <v>34.6</v>
      </c>
      <c r="BR19" s="43">
        <v>22.9</v>
      </c>
      <c r="BS19" s="44">
        <v>510095</v>
      </c>
      <c r="BT19" s="43">
        <v>7.4</v>
      </c>
      <c r="BU19" s="43">
        <v>15</v>
      </c>
      <c r="BV19" s="43">
        <v>0.5</v>
      </c>
      <c r="BW19" s="43">
        <v>12.2</v>
      </c>
      <c r="BX19" s="43">
        <v>19.2</v>
      </c>
      <c r="BY19" s="43">
        <v>16.7</v>
      </c>
      <c r="BZ19" s="43">
        <v>31.6</v>
      </c>
      <c r="CA19" s="43">
        <v>12.3</v>
      </c>
      <c r="CB19" s="43">
        <v>21.8</v>
      </c>
      <c r="CC19" s="43">
        <v>18.899999999999999</v>
      </c>
      <c r="CD19" s="43">
        <v>9.9</v>
      </c>
      <c r="CE19" s="43">
        <v>1.7</v>
      </c>
      <c r="CF19" s="43">
        <v>48.7</v>
      </c>
      <c r="CG19" s="43">
        <v>53.8</v>
      </c>
      <c r="CH19" s="43">
        <v>22.3</v>
      </c>
      <c r="CI19" s="43">
        <v>14.6</v>
      </c>
    </row>
    <row r="20" spans="2:87" ht="14.15" customHeight="1">
      <c r="B20" s="25" t="s">
        <v>228</v>
      </c>
      <c r="C20" s="45">
        <v>250304</v>
      </c>
      <c r="D20" s="43">
        <v>23.6</v>
      </c>
      <c r="E20" s="43">
        <v>49.9</v>
      </c>
      <c r="F20" s="43">
        <v>6.5</v>
      </c>
      <c r="G20" s="43">
        <v>18.100000000000001</v>
      </c>
      <c r="H20" s="43">
        <v>24.5</v>
      </c>
      <c r="I20" s="43">
        <v>13.1</v>
      </c>
      <c r="J20" s="43">
        <v>65.400000000000006</v>
      </c>
      <c r="K20" s="43">
        <v>15.7</v>
      </c>
      <c r="L20" s="43">
        <v>11.9</v>
      </c>
      <c r="M20" s="43">
        <v>21.9</v>
      </c>
      <c r="N20" s="43">
        <v>25.5</v>
      </c>
      <c r="O20" s="43">
        <v>20.2</v>
      </c>
      <c r="P20" s="43">
        <v>57.3</v>
      </c>
      <c r="Q20" s="43">
        <v>41.7</v>
      </c>
      <c r="R20" s="43">
        <v>51.5</v>
      </c>
      <c r="S20" s="43">
        <v>30.2</v>
      </c>
      <c r="T20" s="44">
        <v>244045</v>
      </c>
      <c r="U20" s="43">
        <v>17.600000000000001</v>
      </c>
      <c r="V20" s="43">
        <v>45</v>
      </c>
      <c r="W20" s="43">
        <v>3.2</v>
      </c>
      <c r="X20" s="43">
        <v>12.6</v>
      </c>
      <c r="Y20" s="43">
        <v>23.8</v>
      </c>
      <c r="Z20" s="43">
        <v>8.6999999999999993</v>
      </c>
      <c r="AA20" s="43">
        <v>63</v>
      </c>
      <c r="AB20" s="43">
        <v>12.8</v>
      </c>
      <c r="AC20" s="43">
        <v>8</v>
      </c>
      <c r="AD20" s="43">
        <v>22.1</v>
      </c>
      <c r="AE20" s="43">
        <v>21.6</v>
      </c>
      <c r="AF20" s="43">
        <v>16.5</v>
      </c>
      <c r="AG20" s="43">
        <v>49.6</v>
      </c>
      <c r="AH20" s="43">
        <v>39</v>
      </c>
      <c r="AI20" s="43">
        <v>47.2</v>
      </c>
      <c r="AJ20" s="43">
        <v>32.700000000000003</v>
      </c>
      <c r="AK20" s="44">
        <v>242853</v>
      </c>
      <c r="AL20" s="43">
        <v>16.2</v>
      </c>
      <c r="AM20" s="43">
        <v>41.6</v>
      </c>
      <c r="AN20" s="43">
        <v>2.6</v>
      </c>
      <c r="AO20" s="43">
        <v>12.1</v>
      </c>
      <c r="AP20" s="43">
        <v>27.4</v>
      </c>
      <c r="AQ20" s="43">
        <v>11</v>
      </c>
      <c r="AR20" s="43">
        <v>64.400000000000006</v>
      </c>
      <c r="AS20" s="43">
        <v>13.3</v>
      </c>
      <c r="AT20" s="43">
        <v>13.7</v>
      </c>
      <c r="AU20" s="43">
        <v>24.7</v>
      </c>
      <c r="AV20" s="43">
        <v>24.5</v>
      </c>
      <c r="AW20" s="43">
        <v>16.5</v>
      </c>
      <c r="AX20" s="43">
        <v>56.3</v>
      </c>
      <c r="AY20" s="43">
        <v>44.2</v>
      </c>
      <c r="AZ20" s="43">
        <v>50.8</v>
      </c>
      <c r="BA20" s="43">
        <v>37.9</v>
      </c>
      <c r="BB20" s="44">
        <v>177115</v>
      </c>
      <c r="BC20" s="43">
        <v>15.2</v>
      </c>
      <c r="BD20" s="43">
        <v>33.700000000000003</v>
      </c>
      <c r="BE20" s="43">
        <v>3.2</v>
      </c>
      <c r="BF20" s="43">
        <v>14.4</v>
      </c>
      <c r="BG20" s="43">
        <v>26.5</v>
      </c>
      <c r="BH20" s="43">
        <v>14.2</v>
      </c>
      <c r="BI20" s="43">
        <v>64.3</v>
      </c>
      <c r="BJ20" s="43">
        <v>15.9</v>
      </c>
      <c r="BK20" s="43">
        <v>12</v>
      </c>
      <c r="BL20" s="43">
        <v>29.4</v>
      </c>
      <c r="BM20" s="43">
        <v>26.4</v>
      </c>
      <c r="BN20" s="43">
        <v>20.399999999999999</v>
      </c>
      <c r="BO20" s="43">
        <v>51.6</v>
      </c>
      <c r="BP20" s="43">
        <v>48.8</v>
      </c>
      <c r="BQ20" s="43">
        <v>51.5</v>
      </c>
      <c r="BR20" s="43">
        <v>24.6</v>
      </c>
      <c r="BS20" s="44">
        <v>193964</v>
      </c>
      <c r="BT20" s="43">
        <v>11.1</v>
      </c>
      <c r="BU20" s="43">
        <v>31.1</v>
      </c>
      <c r="BV20" s="43">
        <v>2</v>
      </c>
      <c r="BW20" s="43">
        <v>12.2</v>
      </c>
      <c r="BX20" s="43">
        <v>23.7</v>
      </c>
      <c r="BY20" s="43">
        <v>13.5</v>
      </c>
      <c r="BZ20" s="43">
        <v>61.7</v>
      </c>
      <c r="CA20" s="43">
        <v>11.8</v>
      </c>
      <c r="CB20" s="43">
        <v>23.8</v>
      </c>
      <c r="CC20" s="43">
        <v>24</v>
      </c>
      <c r="CD20" s="43">
        <v>14</v>
      </c>
      <c r="CE20" s="43">
        <v>10.9</v>
      </c>
      <c r="CF20" s="43">
        <v>54.9</v>
      </c>
      <c r="CG20" s="43">
        <v>38.9</v>
      </c>
      <c r="CH20" s="43">
        <v>36.700000000000003</v>
      </c>
      <c r="CI20" s="43">
        <v>17.5</v>
      </c>
    </row>
    <row r="21" spans="2:87" ht="14.15" customHeight="1">
      <c r="B21" s="25" t="s">
        <v>229</v>
      </c>
      <c r="C21" s="45">
        <v>931553</v>
      </c>
      <c r="D21" s="43">
        <v>26.1</v>
      </c>
      <c r="E21" s="43">
        <v>41.1</v>
      </c>
      <c r="F21" s="43">
        <v>3.6</v>
      </c>
      <c r="G21" s="43">
        <v>17.899999999999999</v>
      </c>
      <c r="H21" s="43">
        <v>29.4</v>
      </c>
      <c r="I21" s="43">
        <v>10.9</v>
      </c>
      <c r="J21" s="43">
        <v>56.2</v>
      </c>
      <c r="K21" s="43">
        <v>15.3</v>
      </c>
      <c r="L21" s="43">
        <v>13.4</v>
      </c>
      <c r="M21" s="43">
        <v>21.9</v>
      </c>
      <c r="N21" s="43">
        <v>26.2</v>
      </c>
      <c r="O21" s="43">
        <v>17.399999999999999</v>
      </c>
      <c r="P21" s="43">
        <v>54.9</v>
      </c>
      <c r="Q21" s="43">
        <v>37.200000000000003</v>
      </c>
      <c r="R21" s="43">
        <v>43</v>
      </c>
      <c r="S21" s="43">
        <v>34.5</v>
      </c>
      <c r="T21" s="44">
        <v>904840</v>
      </c>
      <c r="U21" s="43">
        <v>15.8</v>
      </c>
      <c r="V21" s="43">
        <v>41.3</v>
      </c>
      <c r="W21" s="43">
        <v>3.2</v>
      </c>
      <c r="X21" s="43">
        <v>15</v>
      </c>
      <c r="Y21" s="43">
        <v>25.1</v>
      </c>
      <c r="Z21" s="43">
        <v>11.1</v>
      </c>
      <c r="AA21" s="43">
        <v>64</v>
      </c>
      <c r="AB21" s="43">
        <v>13.1</v>
      </c>
      <c r="AC21" s="43">
        <v>10.4</v>
      </c>
      <c r="AD21" s="43">
        <v>22.9</v>
      </c>
      <c r="AE21" s="43">
        <v>24.7</v>
      </c>
      <c r="AF21" s="43">
        <v>18.399999999999999</v>
      </c>
      <c r="AG21" s="43">
        <v>52.9</v>
      </c>
      <c r="AH21" s="43">
        <v>41.9</v>
      </c>
      <c r="AI21" s="43">
        <v>43.8</v>
      </c>
      <c r="AJ21" s="43">
        <v>32.700000000000003</v>
      </c>
      <c r="AK21" s="44">
        <v>814731</v>
      </c>
      <c r="AL21" s="43">
        <v>12</v>
      </c>
      <c r="AM21" s="43">
        <v>35.9</v>
      </c>
      <c r="AN21" s="43">
        <v>1.4</v>
      </c>
      <c r="AO21" s="43">
        <v>12.8</v>
      </c>
      <c r="AP21" s="43">
        <v>21.8</v>
      </c>
      <c r="AQ21" s="43">
        <v>9.1</v>
      </c>
      <c r="AR21" s="43">
        <v>59.9</v>
      </c>
      <c r="AS21" s="43">
        <v>12.8</v>
      </c>
      <c r="AT21" s="43">
        <v>11.9</v>
      </c>
      <c r="AU21" s="43">
        <v>22</v>
      </c>
      <c r="AV21" s="43">
        <v>21.4</v>
      </c>
      <c r="AW21" s="43">
        <v>16.899999999999999</v>
      </c>
      <c r="AX21" s="43">
        <v>50.9</v>
      </c>
      <c r="AY21" s="43">
        <v>41.4</v>
      </c>
      <c r="AZ21" s="43">
        <v>42.2</v>
      </c>
      <c r="BA21" s="43">
        <v>34.4</v>
      </c>
      <c r="BB21" s="44">
        <v>707961</v>
      </c>
      <c r="BC21" s="43">
        <v>11.6</v>
      </c>
      <c r="BD21" s="43">
        <v>34.799999999999997</v>
      </c>
      <c r="BE21" s="43">
        <v>2.2999999999999998</v>
      </c>
      <c r="BF21" s="43">
        <v>14.8</v>
      </c>
      <c r="BG21" s="43">
        <v>27.2</v>
      </c>
      <c r="BH21" s="43">
        <v>14.2</v>
      </c>
      <c r="BI21" s="43">
        <v>57.1</v>
      </c>
      <c r="BJ21" s="43">
        <v>8.3000000000000007</v>
      </c>
      <c r="BK21" s="43">
        <v>8.1</v>
      </c>
      <c r="BL21" s="43">
        <v>28.9</v>
      </c>
      <c r="BM21" s="43">
        <v>24</v>
      </c>
      <c r="BN21" s="43">
        <v>16.5</v>
      </c>
      <c r="BO21" s="43">
        <v>54.3</v>
      </c>
      <c r="BP21" s="43">
        <v>50.3</v>
      </c>
      <c r="BQ21" s="43">
        <v>43.4</v>
      </c>
      <c r="BR21" s="43">
        <v>26.8</v>
      </c>
      <c r="BS21" s="44">
        <v>733931</v>
      </c>
      <c r="BT21" s="43">
        <v>9</v>
      </c>
      <c r="BU21" s="43">
        <v>24.1</v>
      </c>
      <c r="BV21" s="43">
        <v>1.2</v>
      </c>
      <c r="BW21" s="43">
        <v>12.8</v>
      </c>
      <c r="BX21" s="43">
        <v>22.9</v>
      </c>
      <c r="BY21" s="43">
        <v>16.600000000000001</v>
      </c>
      <c r="BZ21" s="43">
        <v>52.6</v>
      </c>
      <c r="CA21" s="43">
        <v>15.8</v>
      </c>
      <c r="CB21" s="43">
        <v>23.4</v>
      </c>
      <c r="CC21" s="43">
        <v>27.8</v>
      </c>
      <c r="CD21" s="43">
        <v>15.3</v>
      </c>
      <c r="CE21" s="43">
        <v>4.2</v>
      </c>
      <c r="CF21" s="43">
        <v>45.5</v>
      </c>
      <c r="CG21" s="43">
        <v>38.9</v>
      </c>
      <c r="CH21" s="43">
        <v>27.6</v>
      </c>
      <c r="CI21" s="43">
        <v>22.6</v>
      </c>
    </row>
    <row r="22" spans="2:87" ht="14.15" customHeight="1">
      <c r="B22" s="25" t="s">
        <v>230</v>
      </c>
      <c r="C22" s="45">
        <v>780966</v>
      </c>
      <c r="D22" s="43">
        <v>16.899999999999999</v>
      </c>
      <c r="E22" s="43">
        <v>42.1</v>
      </c>
      <c r="F22" s="43">
        <v>3.4</v>
      </c>
      <c r="G22" s="43">
        <v>14.3</v>
      </c>
      <c r="H22" s="43">
        <v>20</v>
      </c>
      <c r="I22" s="43">
        <v>12</v>
      </c>
      <c r="J22" s="43">
        <v>61.4</v>
      </c>
      <c r="K22" s="43">
        <v>16.5</v>
      </c>
      <c r="L22" s="43">
        <v>8.3000000000000007</v>
      </c>
      <c r="M22" s="43">
        <v>19.600000000000001</v>
      </c>
      <c r="N22" s="43">
        <v>29.2</v>
      </c>
      <c r="O22" s="43">
        <v>16.2</v>
      </c>
      <c r="P22" s="43">
        <v>53.7</v>
      </c>
      <c r="Q22" s="43">
        <v>35</v>
      </c>
      <c r="R22" s="43">
        <v>36.1</v>
      </c>
      <c r="S22" s="43">
        <v>29.7</v>
      </c>
      <c r="T22" s="44">
        <v>704495</v>
      </c>
      <c r="U22" s="43">
        <v>19.5</v>
      </c>
      <c r="V22" s="43">
        <v>41.4</v>
      </c>
      <c r="W22" s="43">
        <v>4.2</v>
      </c>
      <c r="X22" s="43">
        <v>17.3</v>
      </c>
      <c r="Y22" s="43">
        <v>22.1</v>
      </c>
      <c r="Z22" s="43">
        <v>12.5</v>
      </c>
      <c r="AA22" s="43">
        <v>64</v>
      </c>
      <c r="AB22" s="43">
        <v>18.8</v>
      </c>
      <c r="AC22" s="43">
        <v>7.9</v>
      </c>
      <c r="AD22" s="43">
        <v>18.899999999999999</v>
      </c>
      <c r="AE22" s="43">
        <v>13.9</v>
      </c>
      <c r="AF22" s="43">
        <v>18.3</v>
      </c>
      <c r="AG22" s="43">
        <v>50.7</v>
      </c>
      <c r="AH22" s="43">
        <v>32.9</v>
      </c>
      <c r="AI22" s="43">
        <v>38.1</v>
      </c>
      <c r="AJ22" s="43">
        <v>24.9</v>
      </c>
      <c r="AK22" s="44">
        <v>694717</v>
      </c>
      <c r="AL22" s="43">
        <v>15.6</v>
      </c>
      <c r="AM22" s="43">
        <v>37.6</v>
      </c>
      <c r="AN22" s="43">
        <v>2</v>
      </c>
      <c r="AO22" s="43">
        <v>16.5</v>
      </c>
      <c r="AP22" s="43">
        <v>25.1</v>
      </c>
      <c r="AQ22" s="43">
        <v>13.6</v>
      </c>
      <c r="AR22" s="43">
        <v>63.2</v>
      </c>
      <c r="AS22" s="43">
        <v>16.899999999999999</v>
      </c>
      <c r="AT22" s="43">
        <v>16</v>
      </c>
      <c r="AU22" s="43">
        <v>23.2</v>
      </c>
      <c r="AV22" s="43">
        <v>24.3</v>
      </c>
      <c r="AW22" s="43">
        <v>18.100000000000001</v>
      </c>
      <c r="AX22" s="43">
        <v>52.3</v>
      </c>
      <c r="AY22" s="43">
        <v>33.1</v>
      </c>
      <c r="AZ22" s="43">
        <v>42.6</v>
      </c>
      <c r="BA22" s="43">
        <v>32.799999999999997</v>
      </c>
      <c r="BB22" s="44">
        <v>615574</v>
      </c>
      <c r="BC22" s="43">
        <v>12.8</v>
      </c>
      <c r="BD22" s="43">
        <v>33.299999999999997</v>
      </c>
      <c r="BE22" s="43">
        <v>2.8</v>
      </c>
      <c r="BF22" s="43">
        <v>15.2</v>
      </c>
      <c r="BG22" s="43">
        <v>26.9</v>
      </c>
      <c r="BH22" s="43">
        <v>14.7</v>
      </c>
      <c r="BI22" s="43">
        <v>62.9</v>
      </c>
      <c r="BJ22" s="43">
        <v>14.9</v>
      </c>
      <c r="BK22" s="43">
        <v>10</v>
      </c>
      <c r="BL22" s="43">
        <v>31.2</v>
      </c>
      <c r="BM22" s="43">
        <v>27.7</v>
      </c>
      <c r="BN22" s="43">
        <v>19.2</v>
      </c>
      <c r="BO22" s="43">
        <v>45.4</v>
      </c>
      <c r="BP22" s="43">
        <v>42.7</v>
      </c>
      <c r="BQ22" s="43">
        <v>37.299999999999997</v>
      </c>
      <c r="BR22" s="43">
        <v>22</v>
      </c>
      <c r="BS22" s="44">
        <v>583222</v>
      </c>
      <c r="BT22" s="43">
        <v>10.7</v>
      </c>
      <c r="BU22" s="43">
        <v>31.1</v>
      </c>
      <c r="BV22" s="43">
        <v>4.7</v>
      </c>
      <c r="BW22" s="43">
        <v>16.2</v>
      </c>
      <c r="BX22" s="43">
        <v>22.8</v>
      </c>
      <c r="BY22" s="43">
        <v>18.2</v>
      </c>
      <c r="BZ22" s="43">
        <v>67.400000000000006</v>
      </c>
      <c r="CA22" s="43">
        <v>16.100000000000001</v>
      </c>
      <c r="CB22" s="43">
        <v>27.6</v>
      </c>
      <c r="CC22" s="43">
        <v>28.6</v>
      </c>
      <c r="CD22" s="43">
        <v>18.600000000000001</v>
      </c>
      <c r="CE22" s="43">
        <v>6.5</v>
      </c>
      <c r="CF22" s="43">
        <v>50.3</v>
      </c>
      <c r="CG22" s="43">
        <v>41.8</v>
      </c>
      <c r="CH22" s="43">
        <v>44.3</v>
      </c>
      <c r="CI22" s="43">
        <v>16.2</v>
      </c>
    </row>
    <row r="23" spans="2:87" ht="14.15" customHeight="1">
      <c r="B23" s="25" t="s">
        <v>231</v>
      </c>
      <c r="C23" s="45">
        <v>3510304</v>
      </c>
      <c r="D23" s="43">
        <v>29.9</v>
      </c>
      <c r="E23" s="43">
        <v>43.2</v>
      </c>
      <c r="F23" s="43">
        <v>7.2</v>
      </c>
      <c r="G23" s="43">
        <v>16.3</v>
      </c>
      <c r="H23" s="43">
        <v>27.6</v>
      </c>
      <c r="I23" s="43">
        <v>13.7</v>
      </c>
      <c r="J23" s="43">
        <v>52.5</v>
      </c>
      <c r="K23" s="43">
        <v>16.8</v>
      </c>
      <c r="L23" s="43">
        <v>17.5</v>
      </c>
      <c r="M23" s="43">
        <v>24.9</v>
      </c>
      <c r="N23" s="43">
        <v>27.1</v>
      </c>
      <c r="O23" s="43">
        <v>18.2</v>
      </c>
      <c r="P23" s="43">
        <v>57.6</v>
      </c>
      <c r="Q23" s="43">
        <v>42.7</v>
      </c>
      <c r="R23" s="43">
        <v>56.3</v>
      </c>
      <c r="S23" s="43">
        <v>31</v>
      </c>
      <c r="T23" s="44">
        <v>3207802</v>
      </c>
      <c r="U23" s="43">
        <v>23.9</v>
      </c>
      <c r="V23" s="43">
        <v>38.799999999999997</v>
      </c>
      <c r="W23" s="43">
        <v>5.9</v>
      </c>
      <c r="X23" s="43">
        <v>15.2</v>
      </c>
      <c r="Y23" s="43">
        <v>25.9</v>
      </c>
      <c r="Z23" s="43">
        <v>9.9</v>
      </c>
      <c r="AA23" s="43">
        <v>55.6</v>
      </c>
      <c r="AB23" s="43">
        <v>16.7</v>
      </c>
      <c r="AC23" s="43">
        <v>15.7</v>
      </c>
      <c r="AD23" s="43">
        <v>21.2</v>
      </c>
      <c r="AE23" s="43">
        <v>16.8</v>
      </c>
      <c r="AF23" s="43">
        <v>13</v>
      </c>
      <c r="AG23" s="43">
        <v>58.4</v>
      </c>
      <c r="AH23" s="43">
        <v>49.8</v>
      </c>
      <c r="AI23" s="43">
        <v>55.3</v>
      </c>
      <c r="AJ23" s="43">
        <v>33.700000000000003</v>
      </c>
      <c r="AK23" s="44">
        <v>2982451</v>
      </c>
      <c r="AL23" s="43">
        <v>19.100000000000001</v>
      </c>
      <c r="AM23" s="43">
        <v>37.700000000000003</v>
      </c>
      <c r="AN23" s="43">
        <v>4</v>
      </c>
      <c r="AO23" s="43">
        <v>15.1</v>
      </c>
      <c r="AP23" s="43">
        <v>20.8</v>
      </c>
      <c r="AQ23" s="43">
        <v>9.8000000000000007</v>
      </c>
      <c r="AR23" s="43">
        <v>48.9</v>
      </c>
      <c r="AS23" s="43">
        <v>13.3</v>
      </c>
      <c r="AT23" s="43">
        <v>15.2</v>
      </c>
      <c r="AU23" s="43">
        <v>21.1</v>
      </c>
      <c r="AV23" s="43">
        <v>21.2</v>
      </c>
      <c r="AW23" s="43">
        <v>12.2</v>
      </c>
      <c r="AX23" s="43">
        <v>59.1</v>
      </c>
      <c r="AY23" s="43">
        <v>49.4</v>
      </c>
      <c r="AZ23" s="43">
        <v>52.7</v>
      </c>
      <c r="BA23" s="43">
        <v>25.6</v>
      </c>
      <c r="BB23" s="44">
        <v>2754815</v>
      </c>
      <c r="BC23" s="43">
        <v>19</v>
      </c>
      <c r="BD23" s="43">
        <v>29.6</v>
      </c>
      <c r="BE23" s="43">
        <v>2.7</v>
      </c>
      <c r="BF23" s="43">
        <v>14.9</v>
      </c>
      <c r="BG23" s="43">
        <v>22.1</v>
      </c>
      <c r="BH23" s="43">
        <v>7.2</v>
      </c>
      <c r="BI23" s="43">
        <v>41.8</v>
      </c>
      <c r="BJ23" s="43">
        <v>12.3</v>
      </c>
      <c r="BK23" s="43">
        <v>9.1</v>
      </c>
      <c r="BL23" s="43">
        <v>18.399999999999999</v>
      </c>
      <c r="BM23" s="43">
        <v>20</v>
      </c>
      <c r="BN23" s="43">
        <v>9.3000000000000007</v>
      </c>
      <c r="BO23" s="43">
        <v>53.1</v>
      </c>
      <c r="BP23" s="43">
        <v>49.3</v>
      </c>
      <c r="BQ23" s="43">
        <v>51.5</v>
      </c>
      <c r="BR23" s="43">
        <v>20.3</v>
      </c>
      <c r="BS23" s="44">
        <v>2734317</v>
      </c>
      <c r="BT23" s="43">
        <v>15.1</v>
      </c>
      <c r="BU23" s="43">
        <v>27.5</v>
      </c>
      <c r="BV23" s="43">
        <v>2.6</v>
      </c>
      <c r="BW23" s="43">
        <v>14.7</v>
      </c>
      <c r="BX23" s="43">
        <v>18.2</v>
      </c>
      <c r="BY23" s="43">
        <v>6</v>
      </c>
      <c r="BZ23" s="43">
        <v>45</v>
      </c>
      <c r="CA23" s="43">
        <v>14.9</v>
      </c>
      <c r="CB23" s="43">
        <v>16.600000000000001</v>
      </c>
      <c r="CC23" s="43">
        <v>22.3</v>
      </c>
      <c r="CD23" s="43">
        <v>6.8</v>
      </c>
      <c r="CE23" s="43">
        <v>5.6</v>
      </c>
      <c r="CF23" s="43">
        <v>53.2</v>
      </c>
      <c r="CG23" s="43">
        <v>47.9</v>
      </c>
      <c r="CH23" s="43">
        <v>42.4</v>
      </c>
      <c r="CI23" s="43">
        <v>17.100000000000001</v>
      </c>
    </row>
    <row r="24" spans="2:87" ht="14.15" customHeight="1">
      <c r="B24" s="25" t="s">
        <v>319</v>
      </c>
      <c r="C24" s="45">
        <v>2155819</v>
      </c>
      <c r="D24" s="43">
        <v>28</v>
      </c>
      <c r="E24" s="43">
        <v>42.6</v>
      </c>
      <c r="F24" s="43">
        <v>3.6</v>
      </c>
      <c r="G24" s="43">
        <v>18.5</v>
      </c>
      <c r="H24" s="43">
        <v>24.5</v>
      </c>
      <c r="I24" s="43">
        <v>14.5</v>
      </c>
      <c r="J24" s="43">
        <v>60.9</v>
      </c>
      <c r="K24" s="43">
        <v>19.2</v>
      </c>
      <c r="L24" s="43">
        <v>10.3</v>
      </c>
      <c r="M24" s="43">
        <v>19.3</v>
      </c>
      <c r="N24" s="43">
        <v>26.9</v>
      </c>
      <c r="O24" s="43">
        <v>19.600000000000001</v>
      </c>
      <c r="P24" s="43">
        <v>49</v>
      </c>
      <c r="Q24" s="43">
        <v>37.1</v>
      </c>
      <c r="R24" s="43">
        <v>48.9</v>
      </c>
      <c r="S24" s="43">
        <v>34.6</v>
      </c>
      <c r="T24" s="44">
        <v>1969609</v>
      </c>
      <c r="U24" s="43">
        <v>18</v>
      </c>
      <c r="V24" s="43">
        <v>40.700000000000003</v>
      </c>
      <c r="W24" s="43">
        <v>2.2000000000000002</v>
      </c>
      <c r="X24" s="43">
        <v>14.9</v>
      </c>
      <c r="Y24" s="43">
        <v>25.2</v>
      </c>
      <c r="Z24" s="43">
        <v>11.9</v>
      </c>
      <c r="AA24" s="43">
        <v>54.9</v>
      </c>
      <c r="AB24" s="43">
        <v>15</v>
      </c>
      <c r="AC24" s="43">
        <v>14.5</v>
      </c>
      <c r="AD24" s="43">
        <v>23.3</v>
      </c>
      <c r="AE24" s="43">
        <v>22</v>
      </c>
      <c r="AF24" s="43">
        <v>19.399999999999999</v>
      </c>
      <c r="AG24" s="43">
        <v>52.9</v>
      </c>
      <c r="AH24" s="43">
        <v>42.6</v>
      </c>
      <c r="AI24" s="43">
        <v>45.8</v>
      </c>
      <c r="AJ24" s="43">
        <v>33.200000000000003</v>
      </c>
      <c r="AK24" s="44">
        <v>1762220</v>
      </c>
      <c r="AL24" s="43">
        <v>11.2</v>
      </c>
      <c r="AM24" s="43">
        <v>37.5</v>
      </c>
      <c r="AN24" s="43">
        <v>4.7</v>
      </c>
      <c r="AO24" s="43">
        <v>15.3</v>
      </c>
      <c r="AP24" s="43">
        <v>27.1</v>
      </c>
      <c r="AQ24" s="43">
        <v>13</v>
      </c>
      <c r="AR24" s="43">
        <v>54.9</v>
      </c>
      <c r="AS24" s="43">
        <v>17.600000000000001</v>
      </c>
      <c r="AT24" s="43">
        <v>16.899999999999999</v>
      </c>
      <c r="AU24" s="43">
        <v>19.899999999999999</v>
      </c>
      <c r="AV24" s="43">
        <v>18.600000000000001</v>
      </c>
      <c r="AW24" s="43">
        <v>16.8</v>
      </c>
      <c r="AX24" s="43">
        <v>51.4</v>
      </c>
      <c r="AY24" s="43">
        <v>41.3</v>
      </c>
      <c r="AZ24" s="43">
        <v>45.8</v>
      </c>
      <c r="BA24" s="43">
        <v>30.2</v>
      </c>
      <c r="BB24" s="44">
        <v>1527178</v>
      </c>
      <c r="BC24" s="43">
        <v>13.4</v>
      </c>
      <c r="BD24" s="43">
        <v>36.200000000000003</v>
      </c>
      <c r="BE24" s="43">
        <v>2.4</v>
      </c>
      <c r="BF24" s="43">
        <v>14.9</v>
      </c>
      <c r="BG24" s="43">
        <v>24.4</v>
      </c>
      <c r="BH24" s="43">
        <v>17.2</v>
      </c>
      <c r="BI24" s="43">
        <v>54.3</v>
      </c>
      <c r="BJ24" s="43">
        <v>14.1</v>
      </c>
      <c r="BK24" s="43">
        <v>10.4</v>
      </c>
      <c r="BL24" s="43">
        <v>22.8</v>
      </c>
      <c r="BM24" s="43">
        <v>29.1</v>
      </c>
      <c r="BN24" s="43">
        <v>20.7</v>
      </c>
      <c r="BO24" s="43">
        <v>61.9</v>
      </c>
      <c r="BP24" s="43">
        <v>50.8</v>
      </c>
      <c r="BQ24" s="43">
        <v>47</v>
      </c>
      <c r="BR24" s="43">
        <v>33.200000000000003</v>
      </c>
      <c r="BS24" s="44">
        <v>1473928</v>
      </c>
      <c r="BT24" s="43">
        <v>10.199999999999999</v>
      </c>
      <c r="BU24" s="43">
        <v>30.3</v>
      </c>
      <c r="BV24" s="43">
        <v>2.9</v>
      </c>
      <c r="BW24" s="43">
        <v>13.9</v>
      </c>
      <c r="BX24" s="43">
        <v>25</v>
      </c>
      <c r="BY24" s="43">
        <v>11.2</v>
      </c>
      <c r="BZ24" s="43">
        <v>50.9</v>
      </c>
      <c r="CA24" s="43">
        <v>16.8</v>
      </c>
      <c r="CB24" s="43">
        <v>28.2</v>
      </c>
      <c r="CC24" s="43">
        <v>23.2</v>
      </c>
      <c r="CD24" s="43">
        <v>18.3</v>
      </c>
      <c r="CE24" s="43">
        <v>6.3</v>
      </c>
      <c r="CF24" s="43">
        <v>56</v>
      </c>
      <c r="CG24" s="43">
        <v>48.4</v>
      </c>
      <c r="CH24" s="43">
        <v>45.9</v>
      </c>
      <c r="CI24" s="43">
        <v>25.3</v>
      </c>
    </row>
    <row r="25" spans="2:87" ht="14.15" customHeight="1">
      <c r="B25" s="25" t="s">
        <v>233</v>
      </c>
      <c r="C25" s="45">
        <v>416263</v>
      </c>
      <c r="D25" s="43">
        <v>20.100000000000001</v>
      </c>
      <c r="E25" s="43">
        <v>45.8</v>
      </c>
      <c r="F25" s="43">
        <v>3.5</v>
      </c>
      <c r="G25" s="43">
        <v>9.8000000000000007</v>
      </c>
      <c r="H25" s="43">
        <v>26.2</v>
      </c>
      <c r="I25" s="43">
        <v>16.5</v>
      </c>
      <c r="J25" s="43">
        <v>64.2</v>
      </c>
      <c r="K25" s="43">
        <v>16.600000000000001</v>
      </c>
      <c r="L25" s="43">
        <v>8</v>
      </c>
      <c r="M25" s="43">
        <v>21.6</v>
      </c>
      <c r="N25" s="43">
        <v>31.1</v>
      </c>
      <c r="O25" s="43">
        <v>21.6</v>
      </c>
      <c r="P25" s="43">
        <v>60.4</v>
      </c>
      <c r="Q25" s="43">
        <v>38.1</v>
      </c>
      <c r="R25" s="43">
        <v>41.3</v>
      </c>
      <c r="S25" s="43">
        <v>29.2</v>
      </c>
      <c r="T25" s="44">
        <v>365939</v>
      </c>
      <c r="U25" s="43">
        <v>12.5</v>
      </c>
      <c r="V25" s="43">
        <v>38</v>
      </c>
      <c r="W25" s="43">
        <v>1.2</v>
      </c>
      <c r="X25" s="43">
        <v>11.9</v>
      </c>
      <c r="Y25" s="43">
        <v>22</v>
      </c>
      <c r="Z25" s="43">
        <v>8</v>
      </c>
      <c r="AA25" s="43">
        <v>71.599999999999994</v>
      </c>
      <c r="AB25" s="43">
        <v>9.5</v>
      </c>
      <c r="AC25" s="43">
        <v>7.9</v>
      </c>
      <c r="AD25" s="43">
        <v>17.3</v>
      </c>
      <c r="AE25" s="43">
        <v>18.3</v>
      </c>
      <c r="AF25" s="43">
        <v>18.7</v>
      </c>
      <c r="AG25" s="43">
        <v>51.4</v>
      </c>
      <c r="AH25" s="43">
        <v>32</v>
      </c>
      <c r="AI25" s="43">
        <v>38.299999999999997</v>
      </c>
      <c r="AJ25" s="43">
        <v>27.2</v>
      </c>
      <c r="AK25" s="44">
        <v>336191</v>
      </c>
      <c r="AL25" s="43">
        <v>11.3</v>
      </c>
      <c r="AM25" s="43">
        <v>37.799999999999997</v>
      </c>
      <c r="AN25" s="43">
        <v>2.1</v>
      </c>
      <c r="AO25" s="43">
        <v>15.1</v>
      </c>
      <c r="AP25" s="43">
        <v>28.8</v>
      </c>
      <c r="AQ25" s="43">
        <v>14.6</v>
      </c>
      <c r="AR25" s="43">
        <v>66.8</v>
      </c>
      <c r="AS25" s="43">
        <v>15.4</v>
      </c>
      <c r="AT25" s="43">
        <v>6.8</v>
      </c>
      <c r="AU25" s="43">
        <v>20.8</v>
      </c>
      <c r="AV25" s="43">
        <v>19.600000000000001</v>
      </c>
      <c r="AW25" s="43">
        <v>23.2</v>
      </c>
      <c r="AX25" s="43">
        <v>56.9</v>
      </c>
      <c r="AY25" s="43">
        <v>29.5</v>
      </c>
      <c r="AZ25" s="43">
        <v>39.6</v>
      </c>
      <c r="BA25" s="43">
        <v>29.8</v>
      </c>
      <c r="BB25" s="44">
        <v>297550</v>
      </c>
      <c r="BC25" s="43">
        <v>11.8</v>
      </c>
      <c r="BD25" s="43">
        <v>33.9</v>
      </c>
      <c r="BE25" s="43">
        <v>2.8</v>
      </c>
      <c r="BF25" s="43">
        <v>14.7</v>
      </c>
      <c r="BG25" s="43">
        <v>25.5</v>
      </c>
      <c r="BH25" s="43">
        <v>11.8</v>
      </c>
      <c r="BI25" s="43">
        <v>59</v>
      </c>
      <c r="BJ25" s="43">
        <v>10.1</v>
      </c>
      <c r="BK25" s="43">
        <v>10.6</v>
      </c>
      <c r="BL25" s="43">
        <v>23.2</v>
      </c>
      <c r="BM25" s="43">
        <v>23.9</v>
      </c>
      <c r="BN25" s="43">
        <v>15.8</v>
      </c>
      <c r="BO25" s="43">
        <v>53.9</v>
      </c>
      <c r="BP25" s="43">
        <v>31.6</v>
      </c>
      <c r="BQ25" s="43">
        <v>39.9</v>
      </c>
      <c r="BR25" s="43">
        <v>28.6</v>
      </c>
      <c r="BS25" s="44">
        <v>304919</v>
      </c>
      <c r="BT25" s="43">
        <v>12.2</v>
      </c>
      <c r="BU25" s="43">
        <v>34.5</v>
      </c>
      <c r="BV25" s="43">
        <v>1.9</v>
      </c>
      <c r="BW25" s="43">
        <v>10.3</v>
      </c>
      <c r="BX25" s="43">
        <v>18.2</v>
      </c>
      <c r="BY25" s="43">
        <v>12.9</v>
      </c>
      <c r="BZ25" s="43">
        <v>60.7</v>
      </c>
      <c r="CA25" s="43">
        <v>13</v>
      </c>
      <c r="CB25" s="43">
        <v>19.899999999999999</v>
      </c>
      <c r="CC25" s="43">
        <v>21.6</v>
      </c>
      <c r="CD25" s="43">
        <v>13.6</v>
      </c>
      <c r="CE25" s="43">
        <v>3.9</v>
      </c>
      <c r="CF25" s="43">
        <v>47.4</v>
      </c>
      <c r="CG25" s="43">
        <v>28.6</v>
      </c>
      <c r="CH25" s="43">
        <v>27.7</v>
      </c>
      <c r="CI25" s="43">
        <v>17.7</v>
      </c>
    </row>
    <row r="26" spans="2:87" ht="14.15" customHeight="1">
      <c r="B26" s="25" t="s">
        <v>234</v>
      </c>
      <c r="C26" s="676">
        <v>993919</v>
      </c>
      <c r="D26" s="677">
        <v>24.5</v>
      </c>
      <c r="E26" s="677">
        <v>45.7</v>
      </c>
      <c r="F26" s="677">
        <v>1.4</v>
      </c>
      <c r="G26" s="677">
        <v>17.100000000000001</v>
      </c>
      <c r="H26" s="677">
        <v>27.6</v>
      </c>
      <c r="I26" s="677">
        <v>12</v>
      </c>
      <c r="J26" s="677">
        <v>60.5</v>
      </c>
      <c r="K26" s="677">
        <v>17.600000000000001</v>
      </c>
      <c r="L26" s="677">
        <v>12.1</v>
      </c>
      <c r="M26" s="677">
        <v>19.399999999999999</v>
      </c>
      <c r="N26" s="677">
        <v>30</v>
      </c>
      <c r="O26" s="677">
        <v>17.3</v>
      </c>
      <c r="P26" s="677">
        <v>47.9</v>
      </c>
      <c r="Q26" s="677">
        <v>34.9</v>
      </c>
      <c r="R26" s="677">
        <v>37.200000000000003</v>
      </c>
      <c r="S26" s="677">
        <v>27.7</v>
      </c>
      <c r="T26" s="678">
        <v>931107</v>
      </c>
      <c r="U26" s="677">
        <v>14.9</v>
      </c>
      <c r="V26" s="677">
        <v>47.9</v>
      </c>
      <c r="W26" s="677">
        <v>3.1</v>
      </c>
      <c r="X26" s="677">
        <v>15.5</v>
      </c>
      <c r="Y26" s="677">
        <v>29.2</v>
      </c>
      <c r="Z26" s="677">
        <v>13.5</v>
      </c>
      <c r="AA26" s="677">
        <v>63.5</v>
      </c>
      <c r="AB26" s="677">
        <v>19.100000000000001</v>
      </c>
      <c r="AC26" s="677">
        <v>12.2</v>
      </c>
      <c r="AD26" s="677">
        <v>22.9</v>
      </c>
      <c r="AE26" s="677">
        <v>24.3</v>
      </c>
      <c r="AF26" s="677">
        <v>19.8</v>
      </c>
      <c r="AG26" s="677">
        <v>53.1</v>
      </c>
      <c r="AH26" s="677">
        <v>44.3</v>
      </c>
      <c r="AI26" s="677">
        <v>47.9</v>
      </c>
      <c r="AJ26" s="677">
        <v>32.1</v>
      </c>
      <c r="AK26" s="678">
        <v>839796</v>
      </c>
      <c r="AL26" s="677">
        <v>14.3</v>
      </c>
      <c r="AM26" s="677">
        <v>38.4</v>
      </c>
      <c r="AN26" s="677">
        <v>1.8</v>
      </c>
      <c r="AO26" s="677">
        <v>11.9</v>
      </c>
      <c r="AP26" s="677">
        <v>28.5</v>
      </c>
      <c r="AQ26" s="677">
        <v>14.6</v>
      </c>
      <c r="AR26" s="677">
        <v>52</v>
      </c>
      <c r="AS26" s="677">
        <v>13.1</v>
      </c>
      <c r="AT26" s="677">
        <v>10.1</v>
      </c>
      <c r="AU26" s="677">
        <v>23.3</v>
      </c>
      <c r="AV26" s="677">
        <v>21.9</v>
      </c>
      <c r="AW26" s="677">
        <v>17.899999999999999</v>
      </c>
      <c r="AX26" s="677">
        <v>50.5</v>
      </c>
      <c r="AY26" s="677">
        <v>41.5</v>
      </c>
      <c r="AZ26" s="677">
        <v>48.2</v>
      </c>
      <c r="BA26" s="677">
        <v>34.4</v>
      </c>
      <c r="BB26" s="678">
        <v>772227</v>
      </c>
      <c r="BC26" s="677">
        <v>13.8</v>
      </c>
      <c r="BD26" s="677">
        <v>38.799999999999997</v>
      </c>
      <c r="BE26" s="677">
        <v>3.4</v>
      </c>
      <c r="BF26" s="677">
        <v>18</v>
      </c>
      <c r="BG26" s="677">
        <v>31.7</v>
      </c>
      <c r="BH26" s="677">
        <v>15</v>
      </c>
      <c r="BI26" s="677">
        <v>59.7</v>
      </c>
      <c r="BJ26" s="677">
        <v>13.6</v>
      </c>
      <c r="BK26" s="677">
        <v>12</v>
      </c>
      <c r="BL26" s="677">
        <v>24.4</v>
      </c>
      <c r="BM26" s="677">
        <v>29.5</v>
      </c>
      <c r="BN26" s="677">
        <v>15</v>
      </c>
      <c r="BO26" s="677">
        <v>58.3</v>
      </c>
      <c r="BP26" s="677">
        <v>46.7</v>
      </c>
      <c r="BQ26" s="677">
        <v>46.8</v>
      </c>
      <c r="BR26" s="677">
        <v>26.8</v>
      </c>
      <c r="BS26" s="678">
        <v>788985</v>
      </c>
      <c r="BT26" s="677">
        <v>15.3</v>
      </c>
      <c r="BU26" s="677">
        <v>36.1</v>
      </c>
      <c r="BV26" s="677">
        <v>3.2</v>
      </c>
      <c r="BW26" s="677">
        <v>17.3</v>
      </c>
      <c r="BX26" s="677">
        <v>30.3</v>
      </c>
      <c r="BY26" s="677">
        <v>18.600000000000001</v>
      </c>
      <c r="BZ26" s="677">
        <v>56</v>
      </c>
      <c r="CA26" s="677">
        <v>21.1</v>
      </c>
      <c r="CB26" s="677">
        <v>23.9</v>
      </c>
      <c r="CC26" s="677">
        <v>22.9</v>
      </c>
      <c r="CD26" s="677">
        <v>15.8</v>
      </c>
      <c r="CE26" s="677">
        <v>13.2</v>
      </c>
      <c r="CF26" s="677">
        <v>53.2</v>
      </c>
      <c r="CG26" s="677">
        <v>43.6</v>
      </c>
      <c r="CH26" s="677">
        <v>44.3</v>
      </c>
      <c r="CI26" s="677">
        <v>21</v>
      </c>
    </row>
    <row r="27" spans="2:87" ht="14.15" customHeight="1">
      <c r="B27" s="25" t="s">
        <v>321</v>
      </c>
      <c r="C27" s="66">
        <v>3372356</v>
      </c>
      <c r="D27" s="20">
        <v>35.9</v>
      </c>
      <c r="E27" s="20">
        <v>45.3</v>
      </c>
      <c r="F27" s="20">
        <v>7.6</v>
      </c>
      <c r="G27" s="20">
        <v>17</v>
      </c>
      <c r="H27" s="20">
        <v>28.4</v>
      </c>
      <c r="I27" s="20">
        <v>15.8</v>
      </c>
      <c r="J27" s="20">
        <v>53.2</v>
      </c>
      <c r="K27" s="20">
        <v>16.899999999999999</v>
      </c>
      <c r="L27" s="20">
        <v>17.7</v>
      </c>
      <c r="M27" s="20">
        <v>21.7</v>
      </c>
      <c r="N27" s="20">
        <v>25.7</v>
      </c>
      <c r="O27" s="20">
        <v>20.399999999999999</v>
      </c>
      <c r="P27" s="20">
        <v>64.099999999999994</v>
      </c>
      <c r="Q27" s="20">
        <v>57.6</v>
      </c>
      <c r="R27" s="20">
        <v>63.1</v>
      </c>
      <c r="S27" s="20">
        <v>34.799999999999997</v>
      </c>
      <c r="T27" s="66">
        <v>3042240</v>
      </c>
      <c r="U27" s="20">
        <v>28.1</v>
      </c>
      <c r="V27" s="20">
        <v>42.8</v>
      </c>
      <c r="W27" s="20">
        <v>4.4000000000000004</v>
      </c>
      <c r="X27" s="20">
        <v>16.899999999999999</v>
      </c>
      <c r="Y27" s="20">
        <v>29.5</v>
      </c>
      <c r="Z27" s="20">
        <v>14.1</v>
      </c>
      <c r="AA27" s="20">
        <v>53.2</v>
      </c>
      <c r="AB27" s="20">
        <v>14.8</v>
      </c>
      <c r="AC27" s="20">
        <v>15.1</v>
      </c>
      <c r="AD27" s="20">
        <v>23.6</v>
      </c>
      <c r="AE27" s="20">
        <v>19.899999999999999</v>
      </c>
      <c r="AF27" s="20">
        <v>16.5</v>
      </c>
      <c r="AG27" s="20">
        <v>63.1</v>
      </c>
      <c r="AH27" s="20">
        <v>55</v>
      </c>
      <c r="AI27" s="20">
        <v>63.5</v>
      </c>
      <c r="AJ27" s="20">
        <v>29.1</v>
      </c>
      <c r="AK27" s="66">
        <v>2842112</v>
      </c>
      <c r="AL27" s="20">
        <v>24.4</v>
      </c>
      <c r="AM27" s="20">
        <v>37</v>
      </c>
      <c r="AN27" s="20">
        <v>4.0999999999999996</v>
      </c>
      <c r="AO27" s="20">
        <v>17.8</v>
      </c>
      <c r="AP27" s="20">
        <v>30.7</v>
      </c>
      <c r="AQ27" s="20">
        <v>11.8</v>
      </c>
      <c r="AR27" s="20">
        <v>51.4</v>
      </c>
      <c r="AS27" s="20">
        <v>14.5</v>
      </c>
      <c r="AT27" s="20">
        <v>16.7</v>
      </c>
      <c r="AU27" s="20">
        <v>23.5</v>
      </c>
      <c r="AV27" s="20">
        <v>20.7</v>
      </c>
      <c r="AW27" s="20">
        <v>17.7</v>
      </c>
      <c r="AX27" s="20">
        <v>63.1</v>
      </c>
      <c r="AY27" s="20">
        <v>55.4</v>
      </c>
      <c r="AZ27" s="20">
        <v>62.6</v>
      </c>
      <c r="BA27" s="20">
        <v>33.1</v>
      </c>
      <c r="BB27" s="66">
        <v>2563088</v>
      </c>
      <c r="BC27" s="20">
        <v>20.7</v>
      </c>
      <c r="BD27" s="20">
        <v>33.799999999999997</v>
      </c>
      <c r="BE27" s="20">
        <v>3.2</v>
      </c>
      <c r="BF27" s="20">
        <v>15.8</v>
      </c>
      <c r="BG27" s="20">
        <v>29</v>
      </c>
      <c r="BH27" s="20">
        <v>13.8</v>
      </c>
      <c r="BI27" s="20">
        <v>49.3</v>
      </c>
      <c r="BJ27" s="20">
        <v>12.4</v>
      </c>
      <c r="BK27" s="20">
        <v>10.4</v>
      </c>
      <c r="BL27" s="20">
        <v>24.4</v>
      </c>
      <c r="BM27" s="20">
        <v>20.8</v>
      </c>
      <c r="BN27" s="20">
        <v>15.1</v>
      </c>
      <c r="BO27" s="20">
        <v>65.3</v>
      </c>
      <c r="BP27" s="20">
        <v>56.5</v>
      </c>
      <c r="BQ27" s="20">
        <v>63.3</v>
      </c>
      <c r="BR27" s="20">
        <v>20</v>
      </c>
      <c r="BS27" s="66">
        <v>2452297</v>
      </c>
      <c r="BT27" s="20">
        <v>19.100000000000001</v>
      </c>
      <c r="BU27" s="20">
        <v>30.8</v>
      </c>
      <c r="BV27" s="20">
        <v>2.8</v>
      </c>
      <c r="BW27" s="20">
        <v>19.899999999999999</v>
      </c>
      <c r="BX27" s="20">
        <v>27.4</v>
      </c>
      <c r="BY27" s="20">
        <v>15.8</v>
      </c>
      <c r="BZ27" s="20">
        <v>43.2</v>
      </c>
      <c r="CA27" s="20">
        <v>20.9</v>
      </c>
      <c r="CB27" s="20">
        <v>27.3</v>
      </c>
      <c r="CC27" s="20">
        <v>25.4</v>
      </c>
      <c r="CD27" s="20">
        <v>16</v>
      </c>
      <c r="CE27" s="20">
        <v>10.3</v>
      </c>
      <c r="CF27" s="20">
        <v>67.5</v>
      </c>
      <c r="CG27" s="20">
        <v>58.5</v>
      </c>
      <c r="CH27" s="20">
        <v>62.5</v>
      </c>
      <c r="CI27" s="20">
        <v>18.600000000000001</v>
      </c>
    </row>
    <row r="28" spans="2:87" ht="14.15" customHeight="1">
      <c r="B28" s="25" t="s">
        <v>322</v>
      </c>
      <c r="C28" s="679">
        <v>569729</v>
      </c>
      <c r="D28" s="680">
        <v>17.3</v>
      </c>
      <c r="E28" s="680">
        <v>39.5</v>
      </c>
      <c r="F28" s="680">
        <v>4.2</v>
      </c>
      <c r="G28" s="680">
        <v>12.2</v>
      </c>
      <c r="H28" s="680">
        <v>17.600000000000001</v>
      </c>
      <c r="I28" s="680">
        <v>10.5</v>
      </c>
      <c r="J28" s="680">
        <v>53.8</v>
      </c>
      <c r="K28" s="680">
        <v>13.8</v>
      </c>
      <c r="L28" s="680">
        <v>9.8000000000000007</v>
      </c>
      <c r="M28" s="680">
        <v>17.8</v>
      </c>
      <c r="N28" s="680">
        <v>24.1</v>
      </c>
      <c r="O28" s="680">
        <v>12.9</v>
      </c>
      <c r="P28" s="680">
        <v>44.2</v>
      </c>
      <c r="Q28" s="680">
        <v>26.9</v>
      </c>
      <c r="R28" s="680">
        <v>35.5</v>
      </c>
      <c r="S28" s="680">
        <v>29.6</v>
      </c>
      <c r="T28" s="681">
        <v>518016</v>
      </c>
      <c r="U28" s="680">
        <v>13.4</v>
      </c>
      <c r="V28" s="680">
        <v>38.1</v>
      </c>
      <c r="W28" s="680">
        <v>3.7</v>
      </c>
      <c r="X28" s="680">
        <v>14.6</v>
      </c>
      <c r="Y28" s="680">
        <v>20</v>
      </c>
      <c r="Z28" s="680">
        <v>6.7</v>
      </c>
      <c r="AA28" s="680">
        <v>57</v>
      </c>
      <c r="AB28" s="680">
        <v>18.2</v>
      </c>
      <c r="AC28" s="680">
        <v>10.8</v>
      </c>
      <c r="AD28" s="680">
        <v>20.8</v>
      </c>
      <c r="AE28" s="680">
        <v>18.2</v>
      </c>
      <c r="AF28" s="680">
        <v>11.4</v>
      </c>
      <c r="AG28" s="680">
        <v>42.5</v>
      </c>
      <c r="AH28" s="680">
        <v>28.9</v>
      </c>
      <c r="AI28" s="680">
        <v>39</v>
      </c>
      <c r="AJ28" s="680">
        <v>30</v>
      </c>
      <c r="AK28" s="681">
        <v>465976</v>
      </c>
      <c r="AL28" s="680">
        <v>16</v>
      </c>
      <c r="AM28" s="680">
        <v>34.200000000000003</v>
      </c>
      <c r="AN28" s="680">
        <v>2</v>
      </c>
      <c r="AO28" s="680">
        <v>11.3</v>
      </c>
      <c r="AP28" s="680">
        <v>23.5</v>
      </c>
      <c r="AQ28" s="680">
        <v>11.2</v>
      </c>
      <c r="AR28" s="680">
        <v>57.5</v>
      </c>
      <c r="AS28" s="680">
        <v>10.3</v>
      </c>
      <c r="AT28" s="680">
        <v>10.8</v>
      </c>
      <c r="AU28" s="680">
        <v>21.1</v>
      </c>
      <c r="AV28" s="680">
        <v>22.6</v>
      </c>
      <c r="AW28" s="680">
        <v>11.8</v>
      </c>
      <c r="AX28" s="680">
        <v>47.8</v>
      </c>
      <c r="AY28" s="680">
        <v>32.299999999999997</v>
      </c>
      <c r="AZ28" s="680">
        <v>43.3</v>
      </c>
      <c r="BA28" s="680">
        <v>29.3</v>
      </c>
      <c r="BB28" s="681">
        <v>379103</v>
      </c>
      <c r="BC28" s="680">
        <v>12.3</v>
      </c>
      <c r="BD28" s="680">
        <v>28.9</v>
      </c>
      <c r="BE28" s="680">
        <v>2.2000000000000002</v>
      </c>
      <c r="BF28" s="680">
        <v>13</v>
      </c>
      <c r="BG28" s="680">
        <v>23.2</v>
      </c>
      <c r="BH28" s="680">
        <v>11.6</v>
      </c>
      <c r="BI28" s="680">
        <v>57.9</v>
      </c>
      <c r="BJ28" s="680">
        <v>13.9</v>
      </c>
      <c r="BK28" s="680">
        <v>11.2</v>
      </c>
      <c r="BL28" s="680">
        <v>27.2</v>
      </c>
      <c r="BM28" s="680">
        <v>30.5</v>
      </c>
      <c r="BN28" s="680">
        <v>15.6</v>
      </c>
      <c r="BO28" s="680">
        <v>50.7</v>
      </c>
      <c r="BP28" s="680">
        <v>38.4</v>
      </c>
      <c r="BQ28" s="680">
        <v>36.9</v>
      </c>
      <c r="BR28" s="680">
        <v>24.1</v>
      </c>
      <c r="BS28" s="681">
        <v>362968</v>
      </c>
      <c r="BT28" s="680">
        <v>13.9</v>
      </c>
      <c r="BU28" s="680">
        <v>35.4</v>
      </c>
      <c r="BV28" s="680">
        <v>5.3</v>
      </c>
      <c r="BW28" s="680">
        <v>13.5</v>
      </c>
      <c r="BX28" s="680">
        <v>25.9</v>
      </c>
      <c r="BY28" s="680">
        <v>17.100000000000001</v>
      </c>
      <c r="BZ28" s="680">
        <v>51.2</v>
      </c>
      <c r="CA28" s="680">
        <v>23.1</v>
      </c>
      <c r="CB28" s="680">
        <v>22.4</v>
      </c>
      <c r="CC28" s="680">
        <v>25.8</v>
      </c>
      <c r="CD28" s="680">
        <v>18.899999999999999</v>
      </c>
      <c r="CE28" s="680">
        <v>6.5</v>
      </c>
      <c r="CF28" s="680">
        <v>48.2</v>
      </c>
      <c r="CG28" s="680">
        <v>34.700000000000003</v>
      </c>
      <c r="CH28" s="680">
        <v>40.6</v>
      </c>
      <c r="CI28" s="680">
        <v>25</v>
      </c>
    </row>
    <row r="29" spans="2:87" ht="14.15" customHeight="1">
      <c r="B29" s="25" t="s">
        <v>323</v>
      </c>
      <c r="C29" s="45">
        <v>308350</v>
      </c>
      <c r="D29" s="43">
        <v>23.6</v>
      </c>
      <c r="E29" s="43">
        <v>45.5</v>
      </c>
      <c r="F29" s="43">
        <v>3.1</v>
      </c>
      <c r="G29" s="43">
        <v>16.3</v>
      </c>
      <c r="H29" s="43">
        <v>26</v>
      </c>
      <c r="I29" s="43">
        <v>11.8</v>
      </c>
      <c r="J29" s="43">
        <v>59.5</v>
      </c>
      <c r="K29" s="43">
        <v>16.2</v>
      </c>
      <c r="L29" s="43">
        <v>11.1</v>
      </c>
      <c r="M29" s="43">
        <v>17.5</v>
      </c>
      <c r="N29" s="43">
        <v>30</v>
      </c>
      <c r="O29" s="43">
        <v>18.100000000000001</v>
      </c>
      <c r="P29" s="43">
        <v>65.400000000000006</v>
      </c>
      <c r="Q29" s="43">
        <v>43.4</v>
      </c>
      <c r="R29" s="43">
        <v>53.2</v>
      </c>
      <c r="S29" s="43">
        <v>31.4</v>
      </c>
      <c r="T29" s="44">
        <v>288585</v>
      </c>
      <c r="U29" s="43">
        <v>17.8</v>
      </c>
      <c r="V29" s="43">
        <v>38</v>
      </c>
      <c r="W29" s="43">
        <v>4.8</v>
      </c>
      <c r="X29" s="43">
        <v>10.5</v>
      </c>
      <c r="Y29" s="43">
        <v>24.8</v>
      </c>
      <c r="Z29" s="43">
        <v>7.9</v>
      </c>
      <c r="AA29" s="43">
        <v>65.2</v>
      </c>
      <c r="AB29" s="43">
        <v>11.6</v>
      </c>
      <c r="AC29" s="43">
        <v>9</v>
      </c>
      <c r="AD29" s="43">
        <v>18.2</v>
      </c>
      <c r="AE29" s="43">
        <v>19.399999999999999</v>
      </c>
      <c r="AF29" s="43">
        <v>15.2</v>
      </c>
      <c r="AG29" s="43">
        <v>60.2</v>
      </c>
      <c r="AH29" s="43">
        <v>55.9</v>
      </c>
      <c r="AI29" s="43">
        <v>48.2</v>
      </c>
      <c r="AJ29" s="43">
        <v>27.6</v>
      </c>
      <c r="AK29" s="44">
        <v>276796</v>
      </c>
      <c r="AL29" s="43">
        <v>16.600000000000001</v>
      </c>
      <c r="AM29" s="43">
        <v>46.3</v>
      </c>
      <c r="AN29" s="43">
        <v>3.1</v>
      </c>
      <c r="AO29" s="43">
        <v>9.3000000000000007</v>
      </c>
      <c r="AP29" s="43">
        <v>26.1</v>
      </c>
      <c r="AQ29" s="43">
        <v>11.1</v>
      </c>
      <c r="AR29" s="43">
        <v>67.7</v>
      </c>
      <c r="AS29" s="43">
        <v>11.5</v>
      </c>
      <c r="AT29" s="43">
        <v>12.2</v>
      </c>
      <c r="AU29" s="43">
        <v>21.6</v>
      </c>
      <c r="AV29" s="43">
        <v>21.7</v>
      </c>
      <c r="AW29" s="43">
        <v>16.5</v>
      </c>
      <c r="AX29" s="43">
        <v>58.9</v>
      </c>
      <c r="AY29" s="43">
        <v>49.5</v>
      </c>
      <c r="AZ29" s="43">
        <v>46.8</v>
      </c>
      <c r="BA29" s="43">
        <v>40.4</v>
      </c>
      <c r="BB29" s="44">
        <v>240915</v>
      </c>
      <c r="BC29" s="43">
        <v>16.2</v>
      </c>
      <c r="BD29" s="43">
        <v>34.799999999999997</v>
      </c>
      <c r="BE29" s="43">
        <v>3.9</v>
      </c>
      <c r="BF29" s="43">
        <v>12.6</v>
      </c>
      <c r="BG29" s="43">
        <v>24</v>
      </c>
      <c r="BH29" s="43">
        <v>10.4</v>
      </c>
      <c r="BI29" s="43">
        <v>58.7</v>
      </c>
      <c r="BJ29" s="43">
        <v>14.3</v>
      </c>
      <c r="BK29" s="43">
        <v>10.6</v>
      </c>
      <c r="BL29" s="43">
        <v>25.4</v>
      </c>
      <c r="BM29" s="43">
        <v>24.1</v>
      </c>
      <c r="BN29" s="43">
        <v>14.3</v>
      </c>
      <c r="BO29" s="43">
        <v>55.2</v>
      </c>
      <c r="BP29" s="43">
        <v>48.1</v>
      </c>
      <c r="BQ29" s="43">
        <v>49</v>
      </c>
      <c r="BR29" s="43">
        <v>24.9</v>
      </c>
      <c r="BS29" s="44">
        <v>228084</v>
      </c>
      <c r="BT29" s="43">
        <v>13.7</v>
      </c>
      <c r="BU29" s="43">
        <v>36.200000000000003</v>
      </c>
      <c r="BV29" s="43">
        <v>1.3</v>
      </c>
      <c r="BW29" s="43">
        <v>20.3</v>
      </c>
      <c r="BX29" s="43">
        <v>32.5</v>
      </c>
      <c r="BY29" s="43">
        <v>12.5</v>
      </c>
      <c r="BZ29" s="43">
        <v>57.9</v>
      </c>
      <c r="CA29" s="43">
        <v>17</v>
      </c>
      <c r="CB29" s="43">
        <v>24.1</v>
      </c>
      <c r="CC29" s="43">
        <v>27.3</v>
      </c>
      <c r="CD29" s="43">
        <v>18.8</v>
      </c>
      <c r="CE29" s="43">
        <v>5.5</v>
      </c>
      <c r="CF29" s="43">
        <v>62</v>
      </c>
      <c r="CG29" s="43">
        <v>53.5</v>
      </c>
      <c r="CH29" s="43">
        <v>49.4</v>
      </c>
      <c r="CI29" s="43">
        <v>13.6</v>
      </c>
    </row>
    <row r="30" spans="2:87" ht="14.15" customHeight="1">
      <c r="B30" s="25" t="s">
        <v>237</v>
      </c>
      <c r="C30" s="45">
        <v>987593</v>
      </c>
      <c r="D30" s="43">
        <v>26.4</v>
      </c>
      <c r="E30" s="43">
        <v>44.8</v>
      </c>
      <c r="F30" s="43">
        <v>5.2</v>
      </c>
      <c r="G30" s="43">
        <v>13.1</v>
      </c>
      <c r="H30" s="43">
        <v>22.8</v>
      </c>
      <c r="I30" s="43">
        <v>9.9</v>
      </c>
      <c r="J30" s="43">
        <v>60.2</v>
      </c>
      <c r="K30" s="43">
        <v>13.7</v>
      </c>
      <c r="L30" s="43">
        <v>9.1</v>
      </c>
      <c r="M30" s="43">
        <v>17.3</v>
      </c>
      <c r="N30" s="43">
        <v>27.4</v>
      </c>
      <c r="O30" s="43">
        <v>14.9</v>
      </c>
      <c r="P30" s="43">
        <v>65.900000000000006</v>
      </c>
      <c r="Q30" s="43">
        <v>44.1</v>
      </c>
      <c r="R30" s="43">
        <v>52.2</v>
      </c>
      <c r="S30" s="43">
        <v>32.1</v>
      </c>
      <c r="T30" s="44">
        <v>918752</v>
      </c>
      <c r="U30" s="43">
        <v>22.3</v>
      </c>
      <c r="V30" s="43">
        <v>41.7</v>
      </c>
      <c r="W30" s="43">
        <v>5.0999999999999996</v>
      </c>
      <c r="X30" s="43">
        <v>11</v>
      </c>
      <c r="Y30" s="43">
        <v>25.3</v>
      </c>
      <c r="Z30" s="43">
        <v>9.1999999999999993</v>
      </c>
      <c r="AA30" s="43">
        <v>64.900000000000006</v>
      </c>
      <c r="AB30" s="43">
        <v>9.6999999999999993</v>
      </c>
      <c r="AC30" s="43">
        <v>12.4</v>
      </c>
      <c r="AD30" s="43">
        <v>19.399999999999999</v>
      </c>
      <c r="AE30" s="43">
        <v>15.1</v>
      </c>
      <c r="AF30" s="43">
        <v>12.5</v>
      </c>
      <c r="AG30" s="43">
        <v>61.1</v>
      </c>
      <c r="AH30" s="43">
        <v>49.4</v>
      </c>
      <c r="AI30" s="43">
        <v>50.3</v>
      </c>
      <c r="AJ30" s="43">
        <v>28.4</v>
      </c>
      <c r="AK30" s="44">
        <v>840152</v>
      </c>
      <c r="AL30" s="43">
        <v>24.7</v>
      </c>
      <c r="AM30" s="43">
        <v>44.3</v>
      </c>
      <c r="AN30" s="43">
        <v>3.5</v>
      </c>
      <c r="AO30" s="43">
        <v>14.5</v>
      </c>
      <c r="AP30" s="43">
        <v>25.1</v>
      </c>
      <c r="AQ30" s="43">
        <v>7.8</v>
      </c>
      <c r="AR30" s="43">
        <v>61.2</v>
      </c>
      <c r="AS30" s="43">
        <v>13.7</v>
      </c>
      <c r="AT30" s="43">
        <v>12.7</v>
      </c>
      <c r="AU30" s="43">
        <v>19.600000000000001</v>
      </c>
      <c r="AV30" s="43">
        <v>24.5</v>
      </c>
      <c r="AW30" s="43">
        <v>14.1</v>
      </c>
      <c r="AX30" s="43">
        <v>62.7</v>
      </c>
      <c r="AY30" s="43">
        <v>43.5</v>
      </c>
      <c r="AZ30" s="43">
        <v>53.3</v>
      </c>
      <c r="BA30" s="43">
        <v>25.2</v>
      </c>
      <c r="BB30" s="44">
        <v>821875</v>
      </c>
      <c r="BC30" s="43">
        <v>17.600000000000001</v>
      </c>
      <c r="BD30" s="43">
        <v>35</v>
      </c>
      <c r="BE30" s="43">
        <v>2.9</v>
      </c>
      <c r="BF30" s="43">
        <v>18.399999999999999</v>
      </c>
      <c r="BG30" s="43">
        <v>30.2</v>
      </c>
      <c r="BH30" s="43">
        <v>10.8</v>
      </c>
      <c r="BI30" s="43">
        <v>61.2</v>
      </c>
      <c r="BJ30" s="43">
        <v>9.6999999999999993</v>
      </c>
      <c r="BK30" s="43">
        <v>12.4</v>
      </c>
      <c r="BL30" s="43">
        <v>27.7</v>
      </c>
      <c r="BM30" s="43">
        <v>26.1</v>
      </c>
      <c r="BN30" s="43">
        <v>16.3</v>
      </c>
      <c r="BO30" s="43">
        <v>64.599999999999994</v>
      </c>
      <c r="BP30" s="43">
        <v>51.5</v>
      </c>
      <c r="BQ30" s="43">
        <v>55.5</v>
      </c>
      <c r="BR30" s="43">
        <v>22.6</v>
      </c>
      <c r="BS30" s="44">
        <v>793436</v>
      </c>
      <c r="BT30" s="43">
        <v>19.100000000000001</v>
      </c>
      <c r="BU30" s="43">
        <v>28.7</v>
      </c>
      <c r="BV30" s="43">
        <v>2.4</v>
      </c>
      <c r="BW30" s="43">
        <v>13.7</v>
      </c>
      <c r="BX30" s="43">
        <v>21</v>
      </c>
      <c r="BY30" s="43">
        <v>11.4</v>
      </c>
      <c r="BZ30" s="43">
        <v>56.6</v>
      </c>
      <c r="CA30" s="43">
        <v>12.3</v>
      </c>
      <c r="CB30" s="43">
        <v>20.9</v>
      </c>
      <c r="CC30" s="43">
        <v>25.2</v>
      </c>
      <c r="CD30" s="43">
        <v>11.6</v>
      </c>
      <c r="CE30" s="43">
        <v>7.4</v>
      </c>
      <c r="CF30" s="43">
        <v>60.9</v>
      </c>
      <c r="CG30" s="43">
        <v>49.7</v>
      </c>
      <c r="CH30" s="43">
        <v>52.4</v>
      </c>
      <c r="CI30" s="43">
        <v>14</v>
      </c>
    </row>
    <row r="31" spans="2:87" ht="14.15" customHeight="1">
      <c r="B31" s="25" t="s">
        <v>324</v>
      </c>
      <c r="C31" s="45">
        <v>128213</v>
      </c>
      <c r="D31" s="43">
        <v>20.7</v>
      </c>
      <c r="E31" s="43">
        <v>36.200000000000003</v>
      </c>
      <c r="F31" s="43">
        <v>4.8</v>
      </c>
      <c r="G31" s="43">
        <v>14.2</v>
      </c>
      <c r="H31" s="43">
        <v>22.4</v>
      </c>
      <c r="I31" s="43">
        <v>12.2</v>
      </c>
      <c r="J31" s="43">
        <v>55.2</v>
      </c>
      <c r="K31" s="43">
        <v>10</v>
      </c>
      <c r="L31" s="43">
        <v>8.6999999999999993</v>
      </c>
      <c r="M31" s="43">
        <v>16.600000000000001</v>
      </c>
      <c r="N31" s="43">
        <v>26.7</v>
      </c>
      <c r="O31" s="43">
        <v>12.1</v>
      </c>
      <c r="P31" s="43">
        <v>57.2</v>
      </c>
      <c r="Q31" s="43">
        <v>35.1</v>
      </c>
      <c r="R31" s="43">
        <v>42.6</v>
      </c>
      <c r="S31" s="43">
        <v>32.799999999999997</v>
      </c>
      <c r="T31" s="44">
        <v>124810</v>
      </c>
      <c r="U31" s="43">
        <v>16.8</v>
      </c>
      <c r="V31" s="43">
        <v>39.6</v>
      </c>
      <c r="W31" s="43">
        <v>5</v>
      </c>
      <c r="X31" s="43">
        <v>12.6</v>
      </c>
      <c r="Y31" s="43">
        <v>27.7</v>
      </c>
      <c r="Z31" s="43">
        <v>10.3</v>
      </c>
      <c r="AA31" s="43">
        <v>59.3</v>
      </c>
      <c r="AB31" s="43">
        <v>9.6999999999999993</v>
      </c>
      <c r="AC31" s="43">
        <v>7.3</v>
      </c>
      <c r="AD31" s="43">
        <v>19.7</v>
      </c>
      <c r="AE31" s="43">
        <v>16.899999999999999</v>
      </c>
      <c r="AF31" s="43">
        <v>14.1</v>
      </c>
      <c r="AG31" s="43">
        <v>53.4</v>
      </c>
      <c r="AH31" s="43">
        <v>42.1</v>
      </c>
      <c r="AI31" s="43">
        <v>40.799999999999997</v>
      </c>
      <c r="AJ31" s="43">
        <v>28.1</v>
      </c>
      <c r="AK31" s="44">
        <v>112913</v>
      </c>
      <c r="AL31" s="43">
        <v>11.3</v>
      </c>
      <c r="AM31" s="43">
        <v>33.1</v>
      </c>
      <c r="AN31" s="43">
        <v>2.5</v>
      </c>
      <c r="AO31" s="43">
        <v>9.1999999999999993</v>
      </c>
      <c r="AP31" s="43">
        <v>25.7</v>
      </c>
      <c r="AQ31" s="43">
        <v>11.2</v>
      </c>
      <c r="AR31" s="43">
        <v>54.1</v>
      </c>
      <c r="AS31" s="43">
        <v>10.6</v>
      </c>
      <c r="AT31" s="43">
        <v>11.7</v>
      </c>
      <c r="AU31" s="43">
        <v>19.5</v>
      </c>
      <c r="AV31" s="43">
        <v>20.6</v>
      </c>
      <c r="AW31" s="43">
        <v>14</v>
      </c>
      <c r="AX31" s="43">
        <v>52.5</v>
      </c>
      <c r="AY31" s="43">
        <v>39.799999999999997</v>
      </c>
      <c r="AZ31" s="43">
        <v>43.6</v>
      </c>
      <c r="BA31" s="43">
        <v>28.8</v>
      </c>
      <c r="BB31" s="44">
        <v>94269</v>
      </c>
      <c r="BC31" s="43">
        <v>16.600000000000001</v>
      </c>
      <c r="BD31" s="43">
        <v>33.200000000000003</v>
      </c>
      <c r="BE31" s="43">
        <v>3.3</v>
      </c>
      <c r="BF31" s="43">
        <v>9.4</v>
      </c>
      <c r="BG31" s="43">
        <v>23.3</v>
      </c>
      <c r="BH31" s="43">
        <v>13</v>
      </c>
      <c r="BI31" s="43">
        <v>54.7</v>
      </c>
      <c r="BJ31" s="43">
        <v>6.3</v>
      </c>
      <c r="BK31" s="43">
        <v>7.4</v>
      </c>
      <c r="BL31" s="43">
        <v>21</v>
      </c>
      <c r="BM31" s="43">
        <v>25.4</v>
      </c>
      <c r="BN31" s="43">
        <v>14.2</v>
      </c>
      <c r="BO31" s="43">
        <v>53.8</v>
      </c>
      <c r="BP31" s="43">
        <v>39.9</v>
      </c>
      <c r="BQ31" s="43">
        <v>40</v>
      </c>
      <c r="BR31" s="43">
        <v>25.6</v>
      </c>
      <c r="BS31" s="44">
        <v>101381</v>
      </c>
      <c r="BT31" s="43">
        <v>12.6</v>
      </c>
      <c r="BU31" s="43">
        <v>28.3</v>
      </c>
      <c r="BV31" s="43">
        <v>1.7</v>
      </c>
      <c r="BW31" s="43">
        <v>8.5</v>
      </c>
      <c r="BX31" s="43">
        <v>22.8</v>
      </c>
      <c r="BY31" s="43">
        <v>14.7</v>
      </c>
      <c r="BZ31" s="43">
        <v>53.3</v>
      </c>
      <c r="CA31" s="43">
        <v>15.2</v>
      </c>
      <c r="CB31" s="43">
        <v>19.5</v>
      </c>
      <c r="CC31" s="43">
        <v>17.100000000000001</v>
      </c>
      <c r="CD31" s="43">
        <v>13.6</v>
      </c>
      <c r="CE31" s="43">
        <v>7.9</v>
      </c>
      <c r="CF31" s="43">
        <v>50.5</v>
      </c>
      <c r="CG31" s="43">
        <v>44.7</v>
      </c>
      <c r="CH31" s="43">
        <v>40.6</v>
      </c>
      <c r="CI31" s="43">
        <v>21.7</v>
      </c>
    </row>
    <row r="32" spans="2:87" ht="14.15" customHeight="1">
      <c r="B32" s="25" t="s">
        <v>239</v>
      </c>
      <c r="C32" s="45">
        <v>36372</v>
      </c>
      <c r="D32" s="43">
        <v>17.600000000000001</v>
      </c>
      <c r="E32" s="43">
        <v>40.799999999999997</v>
      </c>
      <c r="F32" s="43">
        <v>3.5</v>
      </c>
      <c r="G32" s="43">
        <v>25.1</v>
      </c>
      <c r="H32" s="43">
        <v>36.700000000000003</v>
      </c>
      <c r="I32" s="43">
        <v>17.3</v>
      </c>
      <c r="J32" s="43">
        <v>67</v>
      </c>
      <c r="K32" s="43">
        <v>16</v>
      </c>
      <c r="L32" s="43">
        <v>12.7</v>
      </c>
      <c r="M32" s="43">
        <v>36.299999999999997</v>
      </c>
      <c r="N32" s="43">
        <v>48.9</v>
      </c>
      <c r="O32" s="43">
        <v>14.9</v>
      </c>
      <c r="P32" s="43">
        <v>52.2</v>
      </c>
      <c r="Q32" s="43">
        <v>53.5</v>
      </c>
      <c r="R32" s="43">
        <v>46.9</v>
      </c>
      <c r="S32" s="43">
        <v>51.4</v>
      </c>
      <c r="T32" s="44">
        <v>21712</v>
      </c>
      <c r="U32" s="43">
        <v>20.5</v>
      </c>
      <c r="V32" s="43">
        <v>36.200000000000003</v>
      </c>
      <c r="W32" s="43">
        <v>0</v>
      </c>
      <c r="X32" s="43">
        <v>30.4</v>
      </c>
      <c r="Y32" s="43">
        <v>18.5</v>
      </c>
      <c r="Z32" s="43">
        <v>11.1</v>
      </c>
      <c r="AA32" s="43">
        <v>61.7</v>
      </c>
      <c r="AB32" s="43">
        <v>9.3000000000000007</v>
      </c>
      <c r="AC32" s="43">
        <v>20.6</v>
      </c>
      <c r="AD32" s="43">
        <v>13.6</v>
      </c>
      <c r="AE32" s="43">
        <v>26.8</v>
      </c>
      <c r="AF32" s="43">
        <v>26.8</v>
      </c>
      <c r="AG32" s="43">
        <v>67.099999999999994</v>
      </c>
      <c r="AH32" s="43">
        <v>73.900000000000006</v>
      </c>
      <c r="AI32" s="43">
        <v>61</v>
      </c>
      <c r="AJ32" s="43">
        <v>37</v>
      </c>
      <c r="AK32" s="44">
        <v>31637</v>
      </c>
      <c r="AL32" s="43">
        <v>9.3000000000000007</v>
      </c>
      <c r="AM32" s="43">
        <v>45.8</v>
      </c>
      <c r="AN32" s="43">
        <v>0</v>
      </c>
      <c r="AO32" s="43">
        <v>17.899999999999999</v>
      </c>
      <c r="AP32" s="43">
        <v>18.100000000000001</v>
      </c>
      <c r="AQ32" s="43">
        <v>7.7</v>
      </c>
      <c r="AR32" s="43">
        <v>36.299999999999997</v>
      </c>
      <c r="AS32" s="43">
        <v>11.8</v>
      </c>
      <c r="AT32" s="43">
        <v>3.4</v>
      </c>
      <c r="AU32" s="43">
        <v>14.5</v>
      </c>
      <c r="AV32" s="43">
        <v>15.7</v>
      </c>
      <c r="AW32" s="43">
        <v>4.8</v>
      </c>
      <c r="AX32" s="43">
        <v>43.2</v>
      </c>
      <c r="AY32" s="43">
        <v>33.5</v>
      </c>
      <c r="AZ32" s="43">
        <v>24</v>
      </c>
      <c r="BA32" s="43">
        <v>17.3</v>
      </c>
      <c r="BB32" s="44">
        <v>26000</v>
      </c>
      <c r="BC32" s="43">
        <v>17.8</v>
      </c>
      <c r="BD32" s="43">
        <v>35</v>
      </c>
      <c r="BE32" s="43">
        <v>0</v>
      </c>
      <c r="BF32" s="43">
        <v>6.8</v>
      </c>
      <c r="BG32" s="43">
        <v>18.3</v>
      </c>
      <c r="BH32" s="43">
        <v>18.100000000000001</v>
      </c>
      <c r="BI32" s="43">
        <v>53.7</v>
      </c>
      <c r="BJ32" s="43">
        <v>5.9</v>
      </c>
      <c r="BK32" s="43">
        <v>2.2999999999999998</v>
      </c>
      <c r="BL32" s="43">
        <v>19.399999999999999</v>
      </c>
      <c r="BM32" s="43">
        <v>34.700000000000003</v>
      </c>
      <c r="BN32" s="43">
        <v>20.399999999999999</v>
      </c>
      <c r="BO32" s="43">
        <v>66.900000000000006</v>
      </c>
      <c r="BP32" s="43">
        <v>40.1</v>
      </c>
      <c r="BQ32" s="43">
        <v>49.7</v>
      </c>
      <c r="BR32" s="43">
        <v>29.7</v>
      </c>
      <c r="BS32" s="44">
        <v>21466</v>
      </c>
      <c r="BT32" s="43">
        <v>24.4</v>
      </c>
      <c r="BU32" s="43">
        <v>35.5</v>
      </c>
      <c r="BV32" s="43">
        <v>0</v>
      </c>
      <c r="BW32" s="43">
        <v>1.1000000000000001</v>
      </c>
      <c r="BX32" s="43">
        <v>29.6</v>
      </c>
      <c r="BY32" s="43">
        <v>16.2</v>
      </c>
      <c r="BZ32" s="43">
        <v>23.9</v>
      </c>
      <c r="CA32" s="43">
        <v>14</v>
      </c>
      <c r="CB32" s="43">
        <v>17.8</v>
      </c>
      <c r="CC32" s="43">
        <v>21.3</v>
      </c>
      <c r="CD32" s="43">
        <v>18.899999999999999</v>
      </c>
      <c r="CE32" s="43">
        <v>0</v>
      </c>
      <c r="CF32" s="43">
        <v>67.099999999999994</v>
      </c>
      <c r="CG32" s="43">
        <v>62.6</v>
      </c>
      <c r="CH32" s="43">
        <v>23.6</v>
      </c>
      <c r="CI32" s="43">
        <v>13.9</v>
      </c>
    </row>
    <row r="33" spans="2:87" ht="14.15" customHeight="1">
      <c r="B33" s="25" t="s">
        <v>240</v>
      </c>
      <c r="C33" s="45">
        <v>18090</v>
      </c>
      <c r="D33" s="43">
        <v>14</v>
      </c>
      <c r="E33" s="43">
        <v>50.1</v>
      </c>
      <c r="F33" s="43">
        <v>8.6999999999999993</v>
      </c>
      <c r="G33" s="43">
        <v>3.6</v>
      </c>
      <c r="H33" s="43">
        <v>20.100000000000001</v>
      </c>
      <c r="I33" s="43">
        <v>28.1</v>
      </c>
      <c r="J33" s="43">
        <v>66.900000000000006</v>
      </c>
      <c r="K33" s="43">
        <v>25.1</v>
      </c>
      <c r="L33" s="43">
        <v>16.5</v>
      </c>
      <c r="M33" s="43">
        <v>35.200000000000003</v>
      </c>
      <c r="N33" s="43">
        <v>37.799999999999997</v>
      </c>
      <c r="O33" s="43">
        <v>22.5</v>
      </c>
      <c r="P33" s="43">
        <v>50.3</v>
      </c>
      <c r="Q33" s="43">
        <v>62</v>
      </c>
      <c r="R33" s="43">
        <v>18.899999999999999</v>
      </c>
      <c r="S33" s="43">
        <v>29.6</v>
      </c>
      <c r="T33" s="44">
        <v>28795</v>
      </c>
      <c r="U33" s="43">
        <v>3.8</v>
      </c>
      <c r="V33" s="43">
        <v>44.2</v>
      </c>
      <c r="W33" s="43">
        <v>7.7</v>
      </c>
      <c r="X33" s="43">
        <v>12.4</v>
      </c>
      <c r="Y33" s="43">
        <v>24.2</v>
      </c>
      <c r="Z33" s="43">
        <v>12.3</v>
      </c>
      <c r="AA33" s="43">
        <v>46.7</v>
      </c>
      <c r="AB33" s="43">
        <v>28</v>
      </c>
      <c r="AC33" s="43">
        <v>10.6</v>
      </c>
      <c r="AD33" s="43">
        <v>25.1</v>
      </c>
      <c r="AE33" s="43">
        <v>21.3</v>
      </c>
      <c r="AF33" s="43">
        <v>14.4</v>
      </c>
      <c r="AG33" s="43">
        <v>40.5</v>
      </c>
      <c r="AH33" s="43">
        <v>60.9</v>
      </c>
      <c r="AI33" s="43">
        <v>23.8</v>
      </c>
      <c r="AJ33" s="43">
        <v>20.9</v>
      </c>
      <c r="AK33" s="44">
        <v>28755</v>
      </c>
      <c r="AL33" s="43">
        <v>8.5</v>
      </c>
      <c r="AM33" s="43">
        <v>21.5</v>
      </c>
      <c r="AN33" s="43">
        <v>8.5</v>
      </c>
      <c r="AO33" s="43">
        <v>15.7</v>
      </c>
      <c r="AP33" s="43">
        <v>31.1</v>
      </c>
      <c r="AQ33" s="43">
        <v>30.7</v>
      </c>
      <c r="AR33" s="43">
        <v>48.9</v>
      </c>
      <c r="AS33" s="43">
        <v>23.9</v>
      </c>
      <c r="AT33" s="43">
        <v>31</v>
      </c>
      <c r="AU33" s="43">
        <v>13.4</v>
      </c>
      <c r="AV33" s="43">
        <v>30.2</v>
      </c>
      <c r="AW33" s="43">
        <v>21.5</v>
      </c>
      <c r="AX33" s="43">
        <v>35.200000000000003</v>
      </c>
      <c r="AY33" s="43">
        <v>56.4</v>
      </c>
      <c r="AZ33" s="43">
        <v>22.7</v>
      </c>
      <c r="BA33" s="43">
        <v>38.299999999999997</v>
      </c>
      <c r="BB33" s="44">
        <v>18789</v>
      </c>
      <c r="BC33" s="43">
        <v>0</v>
      </c>
      <c r="BD33" s="43">
        <v>18.7</v>
      </c>
      <c r="BE33" s="43">
        <v>0</v>
      </c>
      <c r="BF33" s="43">
        <v>2.2000000000000002</v>
      </c>
      <c r="BG33" s="43">
        <v>18</v>
      </c>
      <c r="BH33" s="43">
        <v>12</v>
      </c>
      <c r="BI33" s="43">
        <v>39.4</v>
      </c>
      <c r="BJ33" s="43">
        <v>11.7</v>
      </c>
      <c r="BK33" s="43">
        <v>13.1</v>
      </c>
      <c r="BL33" s="43">
        <v>27</v>
      </c>
      <c r="BM33" s="43">
        <v>9.9</v>
      </c>
      <c r="BN33" s="43">
        <v>20.6</v>
      </c>
      <c r="BO33" s="43">
        <v>60.7</v>
      </c>
      <c r="BP33" s="43">
        <v>67.5</v>
      </c>
      <c r="BQ33" s="43">
        <v>51.2</v>
      </c>
      <c r="BR33" s="43">
        <v>26.3</v>
      </c>
      <c r="BS33" s="44">
        <v>20729</v>
      </c>
      <c r="BT33" s="43">
        <v>0.7</v>
      </c>
      <c r="BU33" s="43">
        <v>21.5</v>
      </c>
      <c r="BV33" s="43">
        <v>0</v>
      </c>
      <c r="BW33" s="43">
        <v>26.8</v>
      </c>
      <c r="BX33" s="43">
        <v>36.200000000000003</v>
      </c>
      <c r="BY33" s="43">
        <v>15</v>
      </c>
      <c r="BZ33" s="43">
        <v>54.9</v>
      </c>
      <c r="CA33" s="43">
        <v>20.8</v>
      </c>
      <c r="CB33" s="43">
        <v>25.5</v>
      </c>
      <c r="CC33" s="43">
        <v>28.2</v>
      </c>
      <c r="CD33" s="43">
        <v>26.7</v>
      </c>
      <c r="CE33" s="43">
        <v>5.7</v>
      </c>
      <c r="CF33" s="43">
        <v>39.5</v>
      </c>
      <c r="CG33" s="43">
        <v>59.3</v>
      </c>
      <c r="CH33" s="43">
        <v>40.299999999999997</v>
      </c>
      <c r="CI33" s="43">
        <v>21.5</v>
      </c>
    </row>
    <row r="34" spans="2:87" ht="13">
      <c r="C34" s="9"/>
      <c r="D34" s="9"/>
      <c r="E34" s="9"/>
      <c r="F34" s="9"/>
      <c r="G34" s="9"/>
      <c r="H34" s="9"/>
      <c r="I34" s="9"/>
    </row>
    <row r="35" spans="2:87" ht="13">
      <c r="B35" s="10"/>
      <c r="C35" s="9"/>
      <c r="D35" s="9"/>
      <c r="E35" s="9"/>
      <c r="F35" s="9"/>
      <c r="G35" s="9"/>
      <c r="H35" s="9"/>
      <c r="I35" s="9"/>
    </row>
    <row r="36" spans="2:87" ht="13">
      <c r="B36" s="10"/>
      <c r="C36" s="2"/>
      <c r="D36" s="2"/>
      <c r="E36" s="2"/>
      <c r="F36" s="2"/>
      <c r="G36" s="2"/>
      <c r="H36" s="2"/>
      <c r="I36" s="2"/>
    </row>
    <row r="37" spans="2:87" ht="18" customHeight="1">
      <c r="B37" s="406" t="s">
        <v>1628</v>
      </c>
    </row>
    <row r="38" spans="2:87" s="437" customFormat="1" ht="18" customHeight="1">
      <c r="B38" s="436" t="s">
        <v>491</v>
      </c>
      <c r="C38" s="436" t="s">
        <v>98</v>
      </c>
      <c r="D38" s="436" t="s">
        <v>241</v>
      </c>
    </row>
    <row r="39" spans="2:87" ht="25">
      <c r="B39" s="21" t="s">
        <v>373</v>
      </c>
      <c r="C39" s="435">
        <v>64.099999999999994</v>
      </c>
      <c r="D39" s="42">
        <v>56.1</v>
      </c>
      <c r="E39" s="73"/>
    </row>
    <row r="40" spans="2:87" ht="25">
      <c r="B40" s="21" t="s">
        <v>375</v>
      </c>
      <c r="C40" s="62">
        <v>63.1</v>
      </c>
      <c r="D40" s="42">
        <v>49.2</v>
      </c>
      <c r="E40" s="73"/>
    </row>
    <row r="41" spans="2:87" ht="25">
      <c r="B41" s="21" t="s">
        <v>374</v>
      </c>
      <c r="C41" s="62">
        <v>57.6</v>
      </c>
      <c r="D41" s="42">
        <v>42.9</v>
      </c>
      <c r="E41" s="73"/>
    </row>
    <row r="42" spans="2:87">
      <c r="B42" s="21" t="s">
        <v>367</v>
      </c>
      <c r="C42" s="62">
        <v>53.2</v>
      </c>
      <c r="D42" s="42">
        <v>55.7</v>
      </c>
      <c r="E42" s="73"/>
    </row>
    <row r="43" spans="2:87">
      <c r="B43" s="21" t="s">
        <v>363</v>
      </c>
      <c r="C43" s="62">
        <v>45.3</v>
      </c>
      <c r="D43" s="42">
        <v>42</v>
      </c>
      <c r="E43" s="73"/>
    </row>
    <row r="44" spans="2:87" ht="25">
      <c r="B44" s="21" t="s">
        <v>362</v>
      </c>
      <c r="C44" s="62">
        <v>35.9</v>
      </c>
      <c r="D44" s="42">
        <v>26.1</v>
      </c>
      <c r="E44" s="73"/>
    </row>
    <row r="45" spans="2:87">
      <c r="B45" s="21" t="s">
        <v>376</v>
      </c>
      <c r="C45" s="62">
        <v>34.799999999999997</v>
      </c>
      <c r="D45" s="42">
        <v>32.799999999999997</v>
      </c>
      <c r="E45" s="73"/>
    </row>
    <row r="46" spans="2:87" ht="25">
      <c r="B46" s="21" t="s">
        <v>365</v>
      </c>
      <c r="C46" s="62">
        <v>28.4</v>
      </c>
      <c r="D46" s="42">
        <v>25.6</v>
      </c>
      <c r="E46" s="73"/>
    </row>
    <row r="47" spans="2:87" ht="25">
      <c r="B47" s="21" t="s">
        <v>371</v>
      </c>
      <c r="C47" s="62">
        <v>25.7</v>
      </c>
      <c r="D47" s="42">
        <v>26.5</v>
      </c>
      <c r="E47" s="73"/>
    </row>
    <row r="48" spans="2:87">
      <c r="B48" s="21" t="s">
        <v>370</v>
      </c>
      <c r="C48" s="62">
        <v>21.7</v>
      </c>
      <c r="D48" s="42">
        <v>20.9</v>
      </c>
      <c r="E48" s="73"/>
    </row>
    <row r="49" spans="2:5" ht="37.5">
      <c r="B49" s="21" t="s">
        <v>372</v>
      </c>
      <c r="C49" s="62">
        <v>20.399999999999999</v>
      </c>
      <c r="D49" s="42">
        <v>18.100000000000001</v>
      </c>
      <c r="E49" s="73"/>
    </row>
    <row r="50" spans="2:5" ht="25">
      <c r="B50" s="21" t="s">
        <v>369</v>
      </c>
      <c r="C50" s="62">
        <v>17.7</v>
      </c>
      <c r="D50" s="42">
        <v>13</v>
      </c>
      <c r="E50" s="73"/>
    </row>
    <row r="51" spans="2:5">
      <c r="B51" s="21" t="s">
        <v>349</v>
      </c>
      <c r="C51" s="62">
        <v>17</v>
      </c>
      <c r="D51" s="42">
        <v>15.6</v>
      </c>
      <c r="E51" s="73"/>
    </row>
    <row r="52" spans="2:5" ht="25">
      <c r="B52" s="21" t="s">
        <v>368</v>
      </c>
      <c r="C52" s="62">
        <v>16.899999999999999</v>
      </c>
      <c r="D52" s="42">
        <v>16.600000000000001</v>
      </c>
      <c r="E52" s="73"/>
    </row>
    <row r="53" spans="2:5">
      <c r="B53" s="21" t="s">
        <v>366</v>
      </c>
      <c r="C53" s="62">
        <v>15.8</v>
      </c>
      <c r="D53" s="42">
        <v>14</v>
      </c>
      <c r="E53" s="73"/>
    </row>
    <row r="54" spans="2:5">
      <c r="B54" s="21" t="s">
        <v>364</v>
      </c>
      <c r="C54" s="62">
        <v>7.6</v>
      </c>
      <c r="D54" s="42">
        <v>5.2</v>
      </c>
      <c r="E54" s="73"/>
    </row>
    <row r="55" spans="2:5">
      <c r="B55" s="53"/>
      <c r="C55" s="2"/>
      <c r="D55" s="2"/>
    </row>
    <row r="56" spans="2:5" ht="18" customHeight="1">
      <c r="B56" s="406" t="s">
        <v>1629</v>
      </c>
    </row>
    <row r="57" spans="2:5" ht="25.5" customHeight="1">
      <c r="B57" s="436" t="s">
        <v>491</v>
      </c>
      <c r="C57" s="438" t="s">
        <v>513</v>
      </c>
      <c r="D57" s="438" t="s">
        <v>514</v>
      </c>
    </row>
    <row r="58" spans="2:5" ht="25">
      <c r="B58" s="21" t="s">
        <v>373</v>
      </c>
      <c r="C58" s="62">
        <v>64.099999999999994</v>
      </c>
      <c r="D58" s="42">
        <v>67.5</v>
      </c>
      <c r="E58" s="73"/>
    </row>
    <row r="59" spans="2:5" ht="25">
      <c r="B59" s="21" t="s">
        <v>375</v>
      </c>
      <c r="C59" s="62">
        <v>63.1</v>
      </c>
      <c r="D59" s="42">
        <v>62.5</v>
      </c>
      <c r="E59" s="73"/>
    </row>
    <row r="60" spans="2:5" ht="25">
      <c r="B60" s="21" t="s">
        <v>374</v>
      </c>
      <c r="C60" s="62">
        <v>57.6</v>
      </c>
      <c r="D60" s="42">
        <v>58.5</v>
      </c>
      <c r="E60" s="73"/>
    </row>
    <row r="61" spans="2:5">
      <c r="B61" s="21" t="s">
        <v>367</v>
      </c>
      <c r="C61" s="62">
        <v>53.2</v>
      </c>
      <c r="D61" s="42">
        <v>43.2</v>
      </c>
      <c r="E61" s="73"/>
    </row>
    <row r="62" spans="2:5">
      <c r="B62" s="21" t="s">
        <v>363</v>
      </c>
      <c r="C62" s="62">
        <v>45.3</v>
      </c>
      <c r="D62" s="42">
        <v>30.8</v>
      </c>
      <c r="E62" s="73"/>
    </row>
    <row r="63" spans="2:5" ht="25">
      <c r="B63" s="21" t="s">
        <v>362</v>
      </c>
      <c r="C63" s="62">
        <v>35.9</v>
      </c>
      <c r="D63" s="42">
        <v>19.100000000000001</v>
      </c>
      <c r="E63" s="73"/>
    </row>
    <row r="64" spans="2:5">
      <c r="B64" s="21" t="s">
        <v>376</v>
      </c>
      <c r="C64" s="62">
        <v>34.799999999999997</v>
      </c>
      <c r="D64" s="42">
        <v>18.600000000000001</v>
      </c>
      <c r="E64" s="73"/>
    </row>
    <row r="65" spans="2:5" ht="25">
      <c r="B65" s="21" t="s">
        <v>365</v>
      </c>
      <c r="C65" s="62">
        <v>28.4</v>
      </c>
      <c r="D65" s="42">
        <v>27.4</v>
      </c>
      <c r="E65" s="73"/>
    </row>
    <row r="66" spans="2:5" ht="25">
      <c r="B66" s="21" t="s">
        <v>371</v>
      </c>
      <c r="C66" s="62">
        <v>25.7</v>
      </c>
      <c r="D66" s="42">
        <v>16</v>
      </c>
      <c r="E66" s="73"/>
    </row>
    <row r="67" spans="2:5">
      <c r="B67" s="21" t="s">
        <v>370</v>
      </c>
      <c r="C67" s="62">
        <v>21.7</v>
      </c>
      <c r="D67" s="42">
        <v>25.4</v>
      </c>
      <c r="E67" s="73"/>
    </row>
    <row r="68" spans="2:5" ht="37.5">
      <c r="B68" s="21" t="s">
        <v>372</v>
      </c>
      <c r="C68" s="62">
        <v>20.399999999999999</v>
      </c>
      <c r="D68" s="42">
        <v>10.3</v>
      </c>
      <c r="E68" s="73"/>
    </row>
    <row r="69" spans="2:5" ht="25">
      <c r="B69" s="21" t="s">
        <v>369</v>
      </c>
      <c r="C69" s="62">
        <v>17.7</v>
      </c>
      <c r="D69" s="42">
        <v>27.3</v>
      </c>
      <c r="E69" s="73"/>
    </row>
    <row r="70" spans="2:5">
      <c r="B70" s="21" t="s">
        <v>349</v>
      </c>
      <c r="C70" s="62">
        <v>17</v>
      </c>
      <c r="D70" s="42">
        <v>19.899999999999999</v>
      </c>
      <c r="E70" s="73"/>
    </row>
    <row r="71" spans="2:5" ht="25">
      <c r="B71" s="21" t="s">
        <v>368</v>
      </c>
      <c r="C71" s="62">
        <v>16.899999999999999</v>
      </c>
      <c r="D71" s="42">
        <v>20.9</v>
      </c>
      <c r="E71" s="73"/>
    </row>
    <row r="72" spans="2:5">
      <c r="B72" s="21" t="s">
        <v>366</v>
      </c>
      <c r="C72" s="62">
        <v>15.8</v>
      </c>
      <c r="D72" s="42">
        <v>15.8</v>
      </c>
      <c r="E72" s="73"/>
    </row>
    <row r="73" spans="2:5">
      <c r="B73" s="21" t="s">
        <v>364</v>
      </c>
      <c r="C73" s="62">
        <v>7.6</v>
      </c>
      <c r="D73" s="42">
        <v>2.8</v>
      </c>
      <c r="E73" s="73"/>
    </row>
  </sheetData>
  <autoFilter ref="B38:C38">
    <sortState ref="B37:C52">
      <sortCondition descending="1" ref="C36"/>
    </sortState>
  </autoFilter>
  <mergeCells count="8">
    <mergeCell ref="BS12:CI12"/>
    <mergeCell ref="C12:S12"/>
    <mergeCell ref="T12:AJ12"/>
    <mergeCell ref="B12:B13"/>
    <mergeCell ref="F2:G2"/>
    <mergeCell ref="F3:G3"/>
    <mergeCell ref="AK12:BA12"/>
    <mergeCell ref="BB12:BR12"/>
  </mergeCells>
  <hyperlinks>
    <hyperlink ref="F3" r:id="rId1" location="'Índice Digitalizacion Acelerada'!A1"/>
    <hyperlink ref="F2" r:id="rId2" location="'Índice ámbitos y subámbitos'!A1"/>
    <hyperlink ref="F2:G2" location="'Índice Digitalizacion Acelerada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B1:AK52"/>
  <sheetViews>
    <sheetView showGridLines="0" zoomScaleNormal="100" workbookViewId="0">
      <selection activeCell="C3" sqref="C3"/>
    </sheetView>
  </sheetViews>
  <sheetFormatPr baseColWidth="10" defaultColWidth="11.54296875" defaultRowHeight="12.5"/>
  <cols>
    <col min="1" max="1" width="1.81640625" style="3" customWidth="1"/>
    <col min="2" max="2" width="40.453125" style="3" customWidth="1"/>
    <col min="3" max="3" width="24.1796875" style="3" customWidth="1"/>
    <col min="4" max="4" width="20.81640625" style="3" customWidth="1"/>
    <col min="5" max="5" width="21.453125" style="3" customWidth="1"/>
    <col min="6" max="7" width="22.54296875" style="3" customWidth="1"/>
    <col min="8" max="8" width="22" style="3" customWidth="1"/>
    <col min="9" max="55" width="22.81640625" style="3" customWidth="1"/>
    <col min="56" max="16384" width="11.54296875" style="3"/>
  </cols>
  <sheetData>
    <row r="1" spans="2:37" ht="15" customHeight="1"/>
    <row r="2" spans="2:37" ht="15" customHeight="1">
      <c r="F2" s="893" t="s">
        <v>245</v>
      </c>
      <c r="G2" s="893"/>
    </row>
    <row r="3" spans="2:37" ht="15" customHeight="1">
      <c r="F3" s="893" t="s">
        <v>248</v>
      </c>
      <c r="G3" s="893"/>
    </row>
    <row r="4" spans="2:37" s="405" customFormat="1" ht="13.4" customHeight="1">
      <c r="B4" s="403"/>
      <c r="C4" s="403"/>
      <c r="D4" s="404"/>
      <c r="E4" s="403"/>
    </row>
    <row r="5" spans="2:37" s="411" customFormat="1" ht="15.5">
      <c r="B5" s="414" t="s">
        <v>246</v>
      </c>
      <c r="C5" s="411" t="s">
        <v>218</v>
      </c>
      <c r="I5" s="413"/>
    </row>
    <row r="6" spans="2:37" s="411" customFormat="1" ht="15.5">
      <c r="B6" s="416" t="s">
        <v>247</v>
      </c>
      <c r="C6" s="411" t="s">
        <v>314</v>
      </c>
    </row>
    <row r="7" spans="2:37" s="411" customFormat="1" ht="15.5">
      <c r="B7" s="416" t="s">
        <v>84</v>
      </c>
      <c r="C7" s="402" t="s">
        <v>1631</v>
      </c>
    </row>
    <row r="8" spans="2:37" s="411" customFormat="1" ht="15.5">
      <c r="B8" s="416" t="s">
        <v>220</v>
      </c>
      <c r="C8" s="402" t="s">
        <v>1599</v>
      </c>
    </row>
    <row r="9" spans="2:37" s="411" customFormat="1" ht="15.5">
      <c r="B9" s="416" t="s">
        <v>127</v>
      </c>
      <c r="C9" s="411" t="s">
        <v>6</v>
      </c>
    </row>
    <row r="10" spans="2:37" s="411" customFormat="1" ht="15.5">
      <c r="B10" s="416" t="s">
        <v>244</v>
      </c>
      <c r="C10" s="411" t="s">
        <v>1630</v>
      </c>
    </row>
    <row r="11" spans="2:37">
      <c r="I11" s="5"/>
    </row>
    <row r="12" spans="2:37" s="682" customFormat="1" ht="22.75" customHeight="1">
      <c r="B12" s="930"/>
      <c r="C12" s="897">
        <v>2019</v>
      </c>
      <c r="D12" s="897"/>
      <c r="E12" s="897"/>
      <c r="F12" s="897"/>
      <c r="G12" s="897"/>
      <c r="H12" s="897"/>
      <c r="I12" s="897"/>
      <c r="J12" s="897">
        <v>2018</v>
      </c>
      <c r="K12" s="897"/>
      <c r="L12" s="897"/>
      <c r="M12" s="897"/>
      <c r="N12" s="897"/>
      <c r="O12" s="897"/>
      <c r="P12" s="897"/>
      <c r="Q12" s="897">
        <v>2017</v>
      </c>
      <c r="R12" s="897"/>
      <c r="S12" s="897"/>
      <c r="T12" s="897"/>
      <c r="U12" s="897"/>
      <c r="V12" s="897"/>
      <c r="W12" s="897"/>
      <c r="X12" s="897">
        <v>2016</v>
      </c>
      <c r="Y12" s="897"/>
      <c r="Z12" s="897"/>
      <c r="AA12" s="897"/>
      <c r="AB12" s="897"/>
      <c r="AC12" s="897"/>
      <c r="AD12" s="897"/>
      <c r="AE12" s="897">
        <v>2015</v>
      </c>
      <c r="AF12" s="897"/>
      <c r="AG12" s="897"/>
      <c r="AH12" s="897"/>
      <c r="AI12" s="897"/>
      <c r="AJ12" s="897"/>
      <c r="AK12" s="897"/>
    </row>
    <row r="13" spans="2:37" s="437" customFormat="1" ht="37.5">
      <c r="B13" s="931"/>
      <c r="C13" s="434" t="s">
        <v>361</v>
      </c>
      <c r="D13" s="434" t="s">
        <v>381</v>
      </c>
      <c r="E13" s="434" t="s">
        <v>382</v>
      </c>
      <c r="F13" s="434" t="s">
        <v>383</v>
      </c>
      <c r="G13" s="434" t="s">
        <v>384</v>
      </c>
      <c r="H13" s="434" t="s">
        <v>385</v>
      </c>
      <c r="I13" s="434" t="s">
        <v>386</v>
      </c>
      <c r="J13" s="434" t="s">
        <v>361</v>
      </c>
      <c r="K13" s="434" t="s">
        <v>381</v>
      </c>
      <c r="L13" s="434" t="s">
        <v>382</v>
      </c>
      <c r="M13" s="434" t="s">
        <v>383</v>
      </c>
      <c r="N13" s="434" t="s">
        <v>384</v>
      </c>
      <c r="O13" s="434" t="s">
        <v>385</v>
      </c>
      <c r="P13" s="434" t="s">
        <v>386</v>
      </c>
      <c r="Q13" s="434" t="s">
        <v>361</v>
      </c>
      <c r="R13" s="434" t="s">
        <v>381</v>
      </c>
      <c r="S13" s="434" t="s">
        <v>382</v>
      </c>
      <c r="T13" s="434" t="s">
        <v>383</v>
      </c>
      <c r="U13" s="434" t="s">
        <v>384</v>
      </c>
      <c r="V13" s="434" t="s">
        <v>385</v>
      </c>
      <c r="W13" s="434" t="s">
        <v>386</v>
      </c>
      <c r="X13" s="434" t="s">
        <v>361</v>
      </c>
      <c r="Y13" s="434" t="s">
        <v>381</v>
      </c>
      <c r="Z13" s="434" t="s">
        <v>382</v>
      </c>
      <c r="AA13" s="434" t="s">
        <v>383</v>
      </c>
      <c r="AB13" s="434" t="s">
        <v>384</v>
      </c>
      <c r="AC13" s="434" t="s">
        <v>385</v>
      </c>
      <c r="AD13" s="434" t="s">
        <v>386</v>
      </c>
      <c r="AE13" s="434" t="s">
        <v>361</v>
      </c>
      <c r="AF13" s="434" t="s">
        <v>381</v>
      </c>
      <c r="AG13" s="434" t="s">
        <v>382</v>
      </c>
      <c r="AH13" s="434" t="s">
        <v>383</v>
      </c>
      <c r="AI13" s="434" t="s">
        <v>384</v>
      </c>
      <c r="AJ13" s="434" t="s">
        <v>385</v>
      </c>
      <c r="AK13" s="434" t="s">
        <v>386</v>
      </c>
    </row>
    <row r="14" spans="2:37">
      <c r="B14" s="25" t="s">
        <v>241</v>
      </c>
      <c r="C14" s="50">
        <v>16382059</v>
      </c>
      <c r="D14" s="37">
        <v>22.7</v>
      </c>
      <c r="E14" s="37">
        <v>27.7</v>
      </c>
      <c r="F14" s="37">
        <v>33.6</v>
      </c>
      <c r="G14" s="37">
        <v>8</v>
      </c>
      <c r="H14" s="37">
        <v>4.5999999999999996</v>
      </c>
      <c r="I14" s="37">
        <v>3.6</v>
      </c>
      <c r="J14" s="47">
        <v>15053921</v>
      </c>
      <c r="K14" s="37">
        <v>20</v>
      </c>
      <c r="L14" s="37">
        <v>27.7</v>
      </c>
      <c r="M14" s="37">
        <v>35</v>
      </c>
      <c r="N14" s="37">
        <v>7.6</v>
      </c>
      <c r="O14" s="37">
        <v>4.7</v>
      </c>
      <c r="P14" s="37">
        <v>5</v>
      </c>
      <c r="Q14" s="47">
        <v>13785317</v>
      </c>
      <c r="R14" s="37">
        <v>20.2</v>
      </c>
      <c r="S14" s="37">
        <v>27</v>
      </c>
      <c r="T14" s="37">
        <v>35.1</v>
      </c>
      <c r="U14" s="37">
        <v>6.7</v>
      </c>
      <c r="V14" s="37">
        <v>4.5</v>
      </c>
      <c r="W14" s="37">
        <v>6.5</v>
      </c>
      <c r="X14" s="47">
        <v>12001749</v>
      </c>
      <c r="Y14" s="37">
        <v>18.7</v>
      </c>
      <c r="Z14" s="37">
        <v>26.3</v>
      </c>
      <c r="AA14" s="37">
        <v>37.799999999999997</v>
      </c>
      <c r="AB14" s="37">
        <v>8.9</v>
      </c>
      <c r="AC14" s="37">
        <v>5.6</v>
      </c>
      <c r="AD14" s="37">
        <v>2.7</v>
      </c>
      <c r="AE14" s="47">
        <v>11060876</v>
      </c>
      <c r="AF14" s="37">
        <v>17.600000000000001</v>
      </c>
      <c r="AG14" s="37">
        <v>27.5</v>
      </c>
      <c r="AH14" s="37">
        <v>38</v>
      </c>
      <c r="AI14" s="37">
        <v>8.6999999999999993</v>
      </c>
      <c r="AJ14" s="37">
        <v>5.3</v>
      </c>
      <c r="AK14" s="37">
        <v>2.9</v>
      </c>
    </row>
    <row r="15" spans="2:37">
      <c r="B15" s="25" t="s">
        <v>223</v>
      </c>
      <c r="C15" s="51">
        <v>2691190</v>
      </c>
      <c r="D15" s="38">
        <v>25.5</v>
      </c>
      <c r="E15" s="38">
        <v>26.6</v>
      </c>
      <c r="F15" s="38">
        <v>32</v>
      </c>
      <c r="G15" s="38">
        <v>6.9</v>
      </c>
      <c r="H15" s="38">
        <v>3.7</v>
      </c>
      <c r="I15" s="38">
        <v>5.3</v>
      </c>
      <c r="J15" s="48">
        <v>2378343</v>
      </c>
      <c r="K15" s="38">
        <v>24.2</v>
      </c>
      <c r="L15" s="38">
        <v>31</v>
      </c>
      <c r="M15" s="38">
        <v>29.3</v>
      </c>
      <c r="N15" s="38">
        <v>6.8</v>
      </c>
      <c r="O15" s="38">
        <v>2.7</v>
      </c>
      <c r="P15" s="38">
        <v>5.9</v>
      </c>
      <c r="Q15" s="48">
        <v>2250988</v>
      </c>
      <c r="R15" s="38">
        <v>22.9</v>
      </c>
      <c r="S15" s="38">
        <v>28.7</v>
      </c>
      <c r="T15" s="38">
        <v>33.299999999999997</v>
      </c>
      <c r="U15" s="38">
        <v>4.4000000000000004</v>
      </c>
      <c r="V15" s="38">
        <v>3</v>
      </c>
      <c r="W15" s="38">
        <v>7.6</v>
      </c>
      <c r="X15" s="48">
        <v>1799189</v>
      </c>
      <c r="Y15" s="38">
        <v>25.2</v>
      </c>
      <c r="Z15" s="38">
        <v>25.7</v>
      </c>
      <c r="AA15" s="38">
        <v>34.799999999999997</v>
      </c>
      <c r="AB15" s="38">
        <v>6.8</v>
      </c>
      <c r="AC15" s="38">
        <v>2.4</v>
      </c>
      <c r="AD15" s="38">
        <v>5</v>
      </c>
      <c r="AE15" s="48">
        <v>1515873</v>
      </c>
      <c r="AF15" s="38">
        <v>17.600000000000001</v>
      </c>
      <c r="AG15" s="38">
        <v>29.7</v>
      </c>
      <c r="AH15" s="38">
        <v>36.799999999999997</v>
      </c>
      <c r="AI15" s="38">
        <v>7.6</v>
      </c>
      <c r="AJ15" s="38">
        <v>5.3</v>
      </c>
      <c r="AK15" s="38">
        <v>3</v>
      </c>
    </row>
    <row r="16" spans="2:37">
      <c r="B16" s="25" t="s">
        <v>224</v>
      </c>
      <c r="C16" s="51">
        <v>480300</v>
      </c>
      <c r="D16" s="38">
        <v>18.7</v>
      </c>
      <c r="E16" s="38">
        <v>30.5</v>
      </c>
      <c r="F16" s="38">
        <v>35.9</v>
      </c>
      <c r="G16" s="38">
        <v>5.6</v>
      </c>
      <c r="H16" s="38">
        <v>5.6</v>
      </c>
      <c r="I16" s="38">
        <v>3.7</v>
      </c>
      <c r="J16" s="48">
        <v>464964</v>
      </c>
      <c r="K16" s="38">
        <v>25.7</v>
      </c>
      <c r="L16" s="38">
        <v>25</v>
      </c>
      <c r="M16" s="38">
        <v>34.5</v>
      </c>
      <c r="N16" s="38">
        <v>6.5</v>
      </c>
      <c r="O16" s="38">
        <v>5.9</v>
      </c>
      <c r="P16" s="38">
        <v>2.5</v>
      </c>
      <c r="Q16" s="48">
        <v>433718</v>
      </c>
      <c r="R16" s="38">
        <v>26.2</v>
      </c>
      <c r="S16" s="38">
        <v>29.9</v>
      </c>
      <c r="T16" s="38">
        <v>32.200000000000003</v>
      </c>
      <c r="U16" s="38">
        <v>4</v>
      </c>
      <c r="V16" s="38">
        <v>2.5</v>
      </c>
      <c r="W16" s="38">
        <v>5.3</v>
      </c>
      <c r="X16" s="48">
        <v>371517</v>
      </c>
      <c r="Y16" s="38">
        <v>20.3</v>
      </c>
      <c r="Z16" s="38">
        <v>25.6</v>
      </c>
      <c r="AA16" s="38">
        <v>37.700000000000003</v>
      </c>
      <c r="AB16" s="38">
        <v>11.6</v>
      </c>
      <c r="AC16" s="38">
        <v>3.3</v>
      </c>
      <c r="AD16" s="38">
        <v>1.4</v>
      </c>
      <c r="AE16" s="48">
        <v>330498</v>
      </c>
      <c r="AF16" s="38">
        <v>23.7</v>
      </c>
      <c r="AG16" s="38">
        <v>31.4</v>
      </c>
      <c r="AH16" s="38">
        <v>35.200000000000003</v>
      </c>
      <c r="AI16" s="38">
        <v>6.3</v>
      </c>
      <c r="AJ16" s="38">
        <v>2.7</v>
      </c>
      <c r="AK16" s="38">
        <v>0.8</v>
      </c>
    </row>
    <row r="17" spans="2:37">
      <c r="B17" s="25" t="s">
        <v>317</v>
      </c>
      <c r="C17" s="51">
        <v>340504</v>
      </c>
      <c r="D17" s="38">
        <v>26</v>
      </c>
      <c r="E17" s="38">
        <v>30.3</v>
      </c>
      <c r="F17" s="38">
        <v>34.4</v>
      </c>
      <c r="G17" s="38">
        <v>4.5</v>
      </c>
      <c r="H17" s="38">
        <v>2.8</v>
      </c>
      <c r="I17" s="38">
        <v>2</v>
      </c>
      <c r="J17" s="48">
        <v>315494</v>
      </c>
      <c r="K17" s="38">
        <v>19.100000000000001</v>
      </c>
      <c r="L17" s="38">
        <v>29.1</v>
      </c>
      <c r="M17" s="38">
        <v>38.9</v>
      </c>
      <c r="N17" s="38">
        <v>6.7</v>
      </c>
      <c r="O17" s="38">
        <v>2.7</v>
      </c>
      <c r="P17" s="38">
        <v>3.5</v>
      </c>
      <c r="Q17" s="48">
        <v>317010</v>
      </c>
      <c r="R17" s="38">
        <v>19.100000000000001</v>
      </c>
      <c r="S17" s="38">
        <v>30</v>
      </c>
      <c r="T17" s="38">
        <v>36.6</v>
      </c>
      <c r="U17" s="38">
        <v>7.9</v>
      </c>
      <c r="V17" s="38">
        <v>1.7</v>
      </c>
      <c r="W17" s="38">
        <v>4.8</v>
      </c>
      <c r="X17" s="48">
        <v>268345</v>
      </c>
      <c r="Y17" s="38">
        <v>16.2</v>
      </c>
      <c r="Z17" s="38">
        <v>28.9</v>
      </c>
      <c r="AA17" s="38">
        <v>42.6</v>
      </c>
      <c r="AB17" s="38">
        <v>5.7</v>
      </c>
      <c r="AC17" s="38">
        <v>6.1</v>
      </c>
      <c r="AD17" s="38">
        <v>0.4</v>
      </c>
      <c r="AE17" s="48">
        <v>238317</v>
      </c>
      <c r="AF17" s="38">
        <v>9.9</v>
      </c>
      <c r="AG17" s="38">
        <v>32.5</v>
      </c>
      <c r="AH17" s="38">
        <v>44.2</v>
      </c>
      <c r="AI17" s="38">
        <v>4.8</v>
      </c>
      <c r="AJ17" s="38">
        <v>7.2</v>
      </c>
      <c r="AK17" s="38">
        <v>1.4</v>
      </c>
    </row>
    <row r="18" spans="2:37">
      <c r="B18" s="25" t="s">
        <v>318</v>
      </c>
      <c r="C18" s="51">
        <v>480070</v>
      </c>
      <c r="D18" s="38">
        <v>24</v>
      </c>
      <c r="E18" s="38">
        <v>26.9</v>
      </c>
      <c r="F18" s="38">
        <v>33.4</v>
      </c>
      <c r="G18" s="38">
        <v>11.9</v>
      </c>
      <c r="H18" s="38">
        <v>1.6</v>
      </c>
      <c r="I18" s="38">
        <v>2.2000000000000002</v>
      </c>
      <c r="J18" s="48">
        <v>439043</v>
      </c>
      <c r="K18" s="38">
        <v>15.3</v>
      </c>
      <c r="L18" s="38">
        <v>23.8</v>
      </c>
      <c r="M18" s="38">
        <v>39.200000000000003</v>
      </c>
      <c r="N18" s="38">
        <v>9.9</v>
      </c>
      <c r="O18" s="38">
        <v>6.4</v>
      </c>
      <c r="P18" s="38">
        <v>5.5</v>
      </c>
      <c r="Q18" s="48">
        <v>418345</v>
      </c>
      <c r="R18" s="38">
        <v>14.8</v>
      </c>
      <c r="S18" s="38">
        <v>29.2</v>
      </c>
      <c r="T18" s="38">
        <v>38.799999999999997</v>
      </c>
      <c r="U18" s="38">
        <v>9.6</v>
      </c>
      <c r="V18" s="38">
        <v>5</v>
      </c>
      <c r="W18" s="38">
        <v>2.7</v>
      </c>
      <c r="X18" s="48">
        <v>363683</v>
      </c>
      <c r="Y18" s="38">
        <v>14.8</v>
      </c>
      <c r="Z18" s="38">
        <v>16.100000000000001</v>
      </c>
      <c r="AA18" s="38">
        <v>45.3</v>
      </c>
      <c r="AB18" s="38">
        <v>17.600000000000001</v>
      </c>
      <c r="AC18" s="38">
        <v>3.9</v>
      </c>
      <c r="AD18" s="38">
        <v>2.2000000000000002</v>
      </c>
      <c r="AE18" s="48">
        <v>321557</v>
      </c>
      <c r="AF18" s="38">
        <v>12.4</v>
      </c>
      <c r="AG18" s="38">
        <v>25</v>
      </c>
      <c r="AH18" s="38">
        <v>38.5</v>
      </c>
      <c r="AI18" s="38">
        <v>15.3</v>
      </c>
      <c r="AJ18" s="38">
        <v>7.8</v>
      </c>
      <c r="AK18" s="38">
        <v>1</v>
      </c>
    </row>
    <row r="19" spans="2:37">
      <c r="B19" s="25" t="s">
        <v>227</v>
      </c>
      <c r="C19" s="51">
        <v>609271</v>
      </c>
      <c r="D19" s="38">
        <v>31.6</v>
      </c>
      <c r="E19" s="38">
        <v>23.1</v>
      </c>
      <c r="F19" s="38">
        <v>32.200000000000003</v>
      </c>
      <c r="G19" s="38">
        <v>5.0999999999999996</v>
      </c>
      <c r="H19" s="38">
        <v>1.9</v>
      </c>
      <c r="I19" s="38">
        <v>6</v>
      </c>
      <c r="J19" s="48">
        <v>457705</v>
      </c>
      <c r="K19" s="38">
        <v>27.1</v>
      </c>
      <c r="L19" s="38">
        <v>22.5</v>
      </c>
      <c r="M19" s="38">
        <v>29.6</v>
      </c>
      <c r="N19" s="38">
        <v>10.3</v>
      </c>
      <c r="O19" s="38">
        <v>5.2</v>
      </c>
      <c r="P19" s="38">
        <v>5.3</v>
      </c>
      <c r="Q19" s="48">
        <v>519777</v>
      </c>
      <c r="R19" s="38">
        <v>27.2</v>
      </c>
      <c r="S19" s="38">
        <v>27.7</v>
      </c>
      <c r="T19" s="38">
        <v>30</v>
      </c>
      <c r="U19" s="38">
        <v>4.7</v>
      </c>
      <c r="V19" s="38">
        <v>5.5</v>
      </c>
      <c r="W19" s="38">
        <v>4.8</v>
      </c>
      <c r="X19" s="48">
        <v>396383</v>
      </c>
      <c r="Y19" s="38">
        <v>25.3</v>
      </c>
      <c r="Z19" s="38">
        <v>20.100000000000001</v>
      </c>
      <c r="AA19" s="38">
        <v>39.5</v>
      </c>
      <c r="AB19" s="38">
        <v>8.1</v>
      </c>
      <c r="AC19" s="38">
        <v>6.3</v>
      </c>
      <c r="AD19" s="38">
        <v>0.7</v>
      </c>
      <c r="AE19" s="48">
        <v>343280</v>
      </c>
      <c r="AF19" s="38">
        <v>28.6</v>
      </c>
      <c r="AG19" s="38">
        <v>24.3</v>
      </c>
      <c r="AH19" s="38">
        <v>29</v>
      </c>
      <c r="AI19" s="38">
        <v>10</v>
      </c>
      <c r="AJ19" s="38">
        <v>5.2</v>
      </c>
      <c r="AK19" s="38">
        <v>2.9</v>
      </c>
    </row>
    <row r="20" spans="2:37">
      <c r="B20" s="25" t="s">
        <v>228</v>
      </c>
      <c r="C20" s="51">
        <v>199358</v>
      </c>
      <c r="D20" s="38">
        <v>19.899999999999999</v>
      </c>
      <c r="E20" s="38">
        <v>24.4</v>
      </c>
      <c r="F20" s="38">
        <v>43</v>
      </c>
      <c r="G20" s="38">
        <v>7.4</v>
      </c>
      <c r="H20" s="38">
        <v>3</v>
      </c>
      <c r="I20" s="38">
        <v>2.2999999999999998</v>
      </c>
      <c r="J20" s="48">
        <v>194892</v>
      </c>
      <c r="K20" s="38">
        <v>22.2</v>
      </c>
      <c r="L20" s="38">
        <v>27.1</v>
      </c>
      <c r="M20" s="38">
        <v>36.9</v>
      </c>
      <c r="N20" s="38">
        <v>5.8</v>
      </c>
      <c r="O20" s="38">
        <v>4.5999999999999996</v>
      </c>
      <c r="P20" s="38">
        <v>3.4</v>
      </c>
      <c r="Q20" s="48">
        <v>200659</v>
      </c>
      <c r="R20" s="38">
        <v>17.3</v>
      </c>
      <c r="S20" s="38">
        <v>26.9</v>
      </c>
      <c r="T20" s="38">
        <v>38.5</v>
      </c>
      <c r="U20" s="38">
        <v>9.1999999999999993</v>
      </c>
      <c r="V20" s="38">
        <v>3.5</v>
      </c>
      <c r="W20" s="38">
        <v>4.7</v>
      </c>
      <c r="X20" s="48">
        <v>149481</v>
      </c>
      <c r="Y20" s="38">
        <v>15.1</v>
      </c>
      <c r="Z20" s="38">
        <v>28.6</v>
      </c>
      <c r="AA20" s="38">
        <v>43.4</v>
      </c>
      <c r="AB20" s="38">
        <v>10</v>
      </c>
      <c r="AC20" s="38">
        <v>2.2999999999999998</v>
      </c>
      <c r="AD20" s="38">
        <v>0.6</v>
      </c>
      <c r="AE20" s="48">
        <v>151749</v>
      </c>
      <c r="AF20" s="38">
        <v>13</v>
      </c>
      <c r="AG20" s="38">
        <v>33.200000000000003</v>
      </c>
      <c r="AH20" s="38">
        <v>40.1</v>
      </c>
      <c r="AI20" s="38">
        <v>8.1999999999999993</v>
      </c>
      <c r="AJ20" s="38">
        <v>4.0999999999999996</v>
      </c>
      <c r="AK20" s="38">
        <v>1.5</v>
      </c>
    </row>
    <row r="21" spans="2:37">
      <c r="B21" s="25" t="s">
        <v>229</v>
      </c>
      <c r="C21" s="51">
        <v>769959</v>
      </c>
      <c r="D21" s="38">
        <v>20.8</v>
      </c>
      <c r="E21" s="38">
        <v>29.5</v>
      </c>
      <c r="F21" s="38">
        <v>37</v>
      </c>
      <c r="G21" s="38">
        <v>6.5</v>
      </c>
      <c r="H21" s="38">
        <v>2.6</v>
      </c>
      <c r="I21" s="38">
        <v>3.6</v>
      </c>
      <c r="J21" s="48">
        <v>732706</v>
      </c>
      <c r="K21" s="38">
        <v>17.100000000000001</v>
      </c>
      <c r="L21" s="38">
        <v>31.9</v>
      </c>
      <c r="M21" s="38">
        <v>35.200000000000003</v>
      </c>
      <c r="N21" s="38">
        <v>6.2</v>
      </c>
      <c r="O21" s="38">
        <v>3.5</v>
      </c>
      <c r="P21" s="38">
        <v>6.2</v>
      </c>
      <c r="Q21" s="48">
        <v>624915</v>
      </c>
      <c r="R21" s="38">
        <v>20.3</v>
      </c>
      <c r="S21" s="38">
        <v>23.9</v>
      </c>
      <c r="T21" s="38">
        <v>40</v>
      </c>
      <c r="U21" s="38">
        <v>5.6</v>
      </c>
      <c r="V21" s="38">
        <v>2.2000000000000002</v>
      </c>
      <c r="W21" s="38">
        <v>8</v>
      </c>
      <c r="X21" s="48">
        <v>539671</v>
      </c>
      <c r="Y21" s="38">
        <v>16.600000000000001</v>
      </c>
      <c r="Z21" s="38">
        <v>26.6</v>
      </c>
      <c r="AA21" s="38">
        <v>40.200000000000003</v>
      </c>
      <c r="AB21" s="38">
        <v>10.7</v>
      </c>
      <c r="AC21" s="38">
        <v>5.9</v>
      </c>
      <c r="AD21" s="38">
        <v>0</v>
      </c>
      <c r="AE21" s="48">
        <v>569902</v>
      </c>
      <c r="AF21" s="38">
        <v>21.5</v>
      </c>
      <c r="AG21" s="38">
        <v>27.4</v>
      </c>
      <c r="AH21" s="38">
        <v>30.1</v>
      </c>
      <c r="AI21" s="38">
        <v>12.2</v>
      </c>
      <c r="AJ21" s="38">
        <v>5.2</v>
      </c>
      <c r="AK21" s="38">
        <v>3.6</v>
      </c>
    </row>
    <row r="22" spans="2:37">
      <c r="B22" s="25" t="s">
        <v>230</v>
      </c>
      <c r="C22" s="51">
        <v>650407</v>
      </c>
      <c r="D22" s="38">
        <v>17.5</v>
      </c>
      <c r="E22" s="38">
        <v>36.5</v>
      </c>
      <c r="F22" s="38">
        <v>30.4</v>
      </c>
      <c r="G22" s="38">
        <v>7.2</v>
      </c>
      <c r="H22" s="38">
        <v>3.6</v>
      </c>
      <c r="I22" s="38">
        <v>4.9000000000000004</v>
      </c>
      <c r="J22" s="48">
        <v>560459</v>
      </c>
      <c r="K22" s="38">
        <v>18.5</v>
      </c>
      <c r="L22" s="38">
        <v>29.7</v>
      </c>
      <c r="M22" s="38">
        <v>35.799999999999997</v>
      </c>
      <c r="N22" s="38">
        <v>6.1</v>
      </c>
      <c r="O22" s="38">
        <v>4</v>
      </c>
      <c r="P22" s="38">
        <v>6</v>
      </c>
      <c r="Q22" s="48">
        <v>555544</v>
      </c>
      <c r="R22" s="38">
        <v>33.700000000000003</v>
      </c>
      <c r="S22" s="38">
        <v>22.4</v>
      </c>
      <c r="T22" s="38">
        <v>29.4</v>
      </c>
      <c r="U22" s="38">
        <v>5.4</v>
      </c>
      <c r="V22" s="38">
        <v>4.9000000000000004</v>
      </c>
      <c r="W22" s="38">
        <v>4.2</v>
      </c>
      <c r="X22" s="48">
        <v>476126</v>
      </c>
      <c r="Y22" s="38">
        <v>19.8</v>
      </c>
      <c r="Z22" s="38">
        <v>31.5</v>
      </c>
      <c r="AA22" s="38">
        <v>40.1</v>
      </c>
      <c r="AB22" s="38">
        <v>5.3</v>
      </c>
      <c r="AC22" s="38">
        <v>2.7</v>
      </c>
      <c r="AD22" s="38">
        <v>0.6</v>
      </c>
      <c r="AE22" s="48">
        <v>458799</v>
      </c>
      <c r="AF22" s="38">
        <v>19.600000000000001</v>
      </c>
      <c r="AG22" s="38">
        <v>32.799999999999997</v>
      </c>
      <c r="AH22" s="38">
        <v>37.799999999999997</v>
      </c>
      <c r="AI22" s="38">
        <v>3.5</v>
      </c>
      <c r="AJ22" s="38">
        <v>6</v>
      </c>
      <c r="AK22" s="38">
        <v>0.3</v>
      </c>
    </row>
    <row r="23" spans="2:37">
      <c r="B23" s="25" t="s">
        <v>231</v>
      </c>
      <c r="C23" s="51">
        <v>2909813</v>
      </c>
      <c r="D23" s="38">
        <v>22.8</v>
      </c>
      <c r="E23" s="38">
        <v>25.9</v>
      </c>
      <c r="F23" s="38">
        <v>33.299999999999997</v>
      </c>
      <c r="G23" s="38">
        <v>9.3000000000000007</v>
      </c>
      <c r="H23" s="38">
        <v>6.2</v>
      </c>
      <c r="I23" s="38">
        <v>2.5</v>
      </c>
      <c r="J23" s="48">
        <v>2722777</v>
      </c>
      <c r="K23" s="38">
        <v>17.399999999999999</v>
      </c>
      <c r="L23" s="38">
        <v>29.2</v>
      </c>
      <c r="M23" s="38">
        <v>36.1</v>
      </c>
      <c r="N23" s="38">
        <v>8.8000000000000007</v>
      </c>
      <c r="O23" s="38">
        <v>5.5</v>
      </c>
      <c r="P23" s="38">
        <v>3</v>
      </c>
      <c r="Q23" s="48">
        <v>2486518</v>
      </c>
      <c r="R23" s="38">
        <v>14.9</v>
      </c>
      <c r="S23" s="38">
        <v>25.4</v>
      </c>
      <c r="T23" s="38">
        <v>39</v>
      </c>
      <c r="U23" s="38">
        <v>6.7</v>
      </c>
      <c r="V23" s="38">
        <v>7.2</v>
      </c>
      <c r="W23" s="38">
        <v>6.8</v>
      </c>
      <c r="X23" s="48">
        <v>2254206</v>
      </c>
      <c r="Y23" s="38">
        <v>16.2</v>
      </c>
      <c r="Z23" s="38">
        <v>24.4</v>
      </c>
      <c r="AA23" s="38">
        <v>38.6</v>
      </c>
      <c r="AB23" s="38">
        <v>8.8000000000000007</v>
      </c>
      <c r="AC23" s="38">
        <v>8.3000000000000007</v>
      </c>
      <c r="AD23" s="38">
        <v>3.7</v>
      </c>
      <c r="AE23" s="48">
        <v>2113665</v>
      </c>
      <c r="AF23" s="38">
        <v>16.899999999999999</v>
      </c>
      <c r="AG23" s="38">
        <v>22.1</v>
      </c>
      <c r="AH23" s="38">
        <v>41.1</v>
      </c>
      <c r="AI23" s="38">
        <v>9.6</v>
      </c>
      <c r="AJ23" s="38">
        <v>5.2</v>
      </c>
      <c r="AK23" s="38">
        <v>5.0999999999999996</v>
      </c>
    </row>
    <row r="24" spans="2:37">
      <c r="B24" s="25" t="s">
        <v>319</v>
      </c>
      <c r="C24" s="51">
        <v>1777747</v>
      </c>
      <c r="D24" s="38">
        <v>26.5</v>
      </c>
      <c r="E24" s="38">
        <v>29.5</v>
      </c>
      <c r="F24" s="38">
        <v>29.6</v>
      </c>
      <c r="G24" s="38">
        <v>6.9</v>
      </c>
      <c r="H24" s="38">
        <v>4.7</v>
      </c>
      <c r="I24" s="38">
        <v>2.9</v>
      </c>
      <c r="J24" s="48">
        <v>1651062</v>
      </c>
      <c r="K24" s="38">
        <v>18.8</v>
      </c>
      <c r="L24" s="38">
        <v>27.4</v>
      </c>
      <c r="M24" s="38">
        <v>37.9</v>
      </c>
      <c r="N24" s="38">
        <v>5.3</v>
      </c>
      <c r="O24" s="38">
        <v>4.3</v>
      </c>
      <c r="P24" s="38">
        <v>6.3</v>
      </c>
      <c r="Q24" s="48">
        <v>1341282</v>
      </c>
      <c r="R24" s="38">
        <v>19.399999999999999</v>
      </c>
      <c r="S24" s="38">
        <v>29.3</v>
      </c>
      <c r="T24" s="38">
        <v>33.200000000000003</v>
      </c>
      <c r="U24" s="38">
        <v>6.8</v>
      </c>
      <c r="V24" s="38">
        <v>3.7</v>
      </c>
      <c r="W24" s="38">
        <v>7.7</v>
      </c>
      <c r="X24" s="48">
        <v>1254807</v>
      </c>
      <c r="Y24" s="38">
        <v>20.6</v>
      </c>
      <c r="Z24" s="38">
        <v>28.1</v>
      </c>
      <c r="AA24" s="38">
        <v>34.299999999999997</v>
      </c>
      <c r="AB24" s="38">
        <v>9.8000000000000007</v>
      </c>
      <c r="AC24" s="38">
        <v>6.4</v>
      </c>
      <c r="AD24" s="38">
        <v>0.8</v>
      </c>
      <c r="AE24" s="48">
        <v>1113093</v>
      </c>
      <c r="AF24" s="38">
        <v>20.7</v>
      </c>
      <c r="AG24" s="38">
        <v>30.2</v>
      </c>
      <c r="AH24" s="38">
        <v>32.299999999999997</v>
      </c>
      <c r="AI24" s="38">
        <v>10.8</v>
      </c>
      <c r="AJ24" s="38">
        <v>4.8</v>
      </c>
      <c r="AK24" s="38">
        <v>1.2</v>
      </c>
    </row>
    <row r="25" spans="2:37">
      <c r="B25" s="25" t="s">
        <v>233</v>
      </c>
      <c r="C25" s="51">
        <v>340573</v>
      </c>
      <c r="D25" s="38">
        <v>24.5</v>
      </c>
      <c r="E25" s="38">
        <v>37</v>
      </c>
      <c r="F25" s="38">
        <v>25.6</v>
      </c>
      <c r="G25" s="38">
        <v>6.1</v>
      </c>
      <c r="H25" s="38">
        <v>3.9</v>
      </c>
      <c r="I25" s="38">
        <v>2.9</v>
      </c>
      <c r="J25" s="48">
        <v>300682</v>
      </c>
      <c r="K25" s="38">
        <v>24.3</v>
      </c>
      <c r="L25" s="38">
        <v>29.7</v>
      </c>
      <c r="M25" s="38">
        <v>34.1</v>
      </c>
      <c r="N25" s="38">
        <v>6.3</v>
      </c>
      <c r="O25" s="38">
        <v>2.1</v>
      </c>
      <c r="P25" s="38">
        <v>3.4</v>
      </c>
      <c r="Q25" s="48">
        <v>273726</v>
      </c>
      <c r="R25" s="38">
        <v>24.2</v>
      </c>
      <c r="S25" s="38">
        <v>31.4</v>
      </c>
      <c r="T25" s="38">
        <v>32.6</v>
      </c>
      <c r="U25" s="38">
        <v>3.8</v>
      </c>
      <c r="V25" s="38">
        <v>1.3</v>
      </c>
      <c r="W25" s="38">
        <v>6.6</v>
      </c>
      <c r="X25" s="48">
        <v>234476</v>
      </c>
      <c r="Y25" s="38">
        <v>17.7</v>
      </c>
      <c r="Z25" s="38">
        <v>31.6</v>
      </c>
      <c r="AA25" s="38">
        <v>37.799999999999997</v>
      </c>
      <c r="AB25" s="38">
        <v>7</v>
      </c>
      <c r="AC25" s="38">
        <v>3.5</v>
      </c>
      <c r="AD25" s="38">
        <v>2.5</v>
      </c>
      <c r="AE25" s="48">
        <v>239412</v>
      </c>
      <c r="AF25" s="38">
        <v>18</v>
      </c>
      <c r="AG25" s="38">
        <v>33.6</v>
      </c>
      <c r="AH25" s="38">
        <v>31.9</v>
      </c>
      <c r="AI25" s="38">
        <v>6.9</v>
      </c>
      <c r="AJ25" s="38">
        <v>3.2</v>
      </c>
      <c r="AK25" s="38">
        <v>6.4</v>
      </c>
    </row>
    <row r="26" spans="2:37">
      <c r="B26" s="25" t="s">
        <v>234</v>
      </c>
      <c r="C26" s="51">
        <v>779228</v>
      </c>
      <c r="D26" s="38">
        <v>19.3</v>
      </c>
      <c r="E26" s="38">
        <v>27.8</v>
      </c>
      <c r="F26" s="38">
        <v>37.200000000000003</v>
      </c>
      <c r="G26" s="38">
        <v>9.3000000000000007</v>
      </c>
      <c r="H26" s="38">
        <v>2.2999999999999998</v>
      </c>
      <c r="I26" s="38">
        <v>4.2</v>
      </c>
      <c r="J26" s="48">
        <v>805554</v>
      </c>
      <c r="K26" s="38">
        <v>17.7</v>
      </c>
      <c r="L26" s="38">
        <v>26.9</v>
      </c>
      <c r="M26" s="38">
        <v>38</v>
      </c>
      <c r="N26" s="38">
        <v>8.6999999999999993</v>
      </c>
      <c r="O26" s="38">
        <v>3.7</v>
      </c>
      <c r="P26" s="38">
        <v>5</v>
      </c>
      <c r="Q26" s="48">
        <v>642623</v>
      </c>
      <c r="R26" s="38">
        <v>19.8</v>
      </c>
      <c r="S26" s="38">
        <v>27.1</v>
      </c>
      <c r="T26" s="38">
        <v>34</v>
      </c>
      <c r="U26" s="38">
        <v>11.7</v>
      </c>
      <c r="V26" s="38">
        <v>2.4</v>
      </c>
      <c r="W26" s="38">
        <v>5</v>
      </c>
      <c r="X26" s="48">
        <v>611911</v>
      </c>
      <c r="Y26" s="38">
        <v>17</v>
      </c>
      <c r="Z26" s="38">
        <v>24.6</v>
      </c>
      <c r="AA26" s="38">
        <v>40.4</v>
      </c>
      <c r="AB26" s="38">
        <v>8.9</v>
      </c>
      <c r="AC26" s="38">
        <v>7.7</v>
      </c>
      <c r="AD26" s="38">
        <v>1.3</v>
      </c>
      <c r="AE26" s="48">
        <v>601796</v>
      </c>
      <c r="AF26" s="38">
        <v>18.600000000000001</v>
      </c>
      <c r="AG26" s="38">
        <v>26.9</v>
      </c>
      <c r="AH26" s="38">
        <v>44.1</v>
      </c>
      <c r="AI26" s="38">
        <v>3.5</v>
      </c>
      <c r="AJ26" s="38">
        <v>7</v>
      </c>
      <c r="AK26" s="38">
        <v>0</v>
      </c>
    </row>
    <row r="27" spans="2:37">
      <c r="B27" s="25" t="s">
        <v>321</v>
      </c>
      <c r="C27" s="63">
        <v>2749487</v>
      </c>
      <c r="D27" s="64">
        <v>20.399999999999999</v>
      </c>
      <c r="E27" s="64">
        <v>26</v>
      </c>
      <c r="F27" s="64">
        <v>34.1</v>
      </c>
      <c r="G27" s="64">
        <v>9.4</v>
      </c>
      <c r="H27" s="64">
        <v>6.6</v>
      </c>
      <c r="I27" s="64">
        <v>3.5</v>
      </c>
      <c r="J27" s="65">
        <v>2536644</v>
      </c>
      <c r="K27" s="64">
        <v>20.8</v>
      </c>
      <c r="L27" s="64">
        <v>25.2</v>
      </c>
      <c r="M27" s="64">
        <v>33.200000000000003</v>
      </c>
      <c r="N27" s="64">
        <v>9.1</v>
      </c>
      <c r="O27" s="64">
        <v>6.3</v>
      </c>
      <c r="P27" s="64">
        <v>5.5</v>
      </c>
      <c r="Q27" s="65">
        <v>2323548</v>
      </c>
      <c r="R27" s="64">
        <v>18.399999999999999</v>
      </c>
      <c r="S27" s="64">
        <v>25.4</v>
      </c>
      <c r="T27" s="64">
        <v>35.1</v>
      </c>
      <c r="U27" s="64">
        <v>8.6999999999999993</v>
      </c>
      <c r="V27" s="64">
        <v>5.4</v>
      </c>
      <c r="W27" s="64">
        <v>7</v>
      </c>
      <c r="X27" s="65">
        <v>2012536</v>
      </c>
      <c r="Y27" s="64">
        <v>16.3</v>
      </c>
      <c r="Z27" s="64">
        <v>28</v>
      </c>
      <c r="AA27" s="64">
        <v>36.6</v>
      </c>
      <c r="AB27" s="64">
        <v>10.3</v>
      </c>
      <c r="AC27" s="64">
        <v>5.5</v>
      </c>
      <c r="AD27" s="64">
        <v>3.3</v>
      </c>
      <c r="AE27" s="65">
        <v>1910134</v>
      </c>
      <c r="AF27" s="64">
        <v>15.5</v>
      </c>
      <c r="AG27" s="64">
        <v>26.4</v>
      </c>
      <c r="AH27" s="64">
        <v>39.6</v>
      </c>
      <c r="AI27" s="64">
        <v>8.3000000000000007</v>
      </c>
      <c r="AJ27" s="64">
        <v>5.6</v>
      </c>
      <c r="AK27" s="64">
        <v>4.5999999999999996</v>
      </c>
    </row>
    <row r="28" spans="2:37">
      <c r="B28" s="25" t="s">
        <v>322</v>
      </c>
      <c r="C28" s="51">
        <v>423393</v>
      </c>
      <c r="D28" s="38">
        <v>26.3</v>
      </c>
      <c r="E28" s="38">
        <v>24.7</v>
      </c>
      <c r="F28" s="38">
        <v>37.200000000000003</v>
      </c>
      <c r="G28" s="38">
        <v>7.4</v>
      </c>
      <c r="H28" s="38">
        <v>2.1</v>
      </c>
      <c r="I28" s="38">
        <v>2.2999999999999998</v>
      </c>
      <c r="J28" s="48">
        <v>390817</v>
      </c>
      <c r="K28" s="38">
        <v>22</v>
      </c>
      <c r="L28" s="38">
        <v>27.4</v>
      </c>
      <c r="M28" s="38">
        <v>40</v>
      </c>
      <c r="N28" s="38">
        <v>3.8</v>
      </c>
      <c r="O28" s="38">
        <v>2.5</v>
      </c>
      <c r="P28" s="38">
        <v>4.3</v>
      </c>
      <c r="Q28" s="48">
        <v>346968</v>
      </c>
      <c r="R28" s="38">
        <v>29.1</v>
      </c>
      <c r="S28" s="38">
        <v>29.3</v>
      </c>
      <c r="T28" s="38">
        <v>30</v>
      </c>
      <c r="U28" s="38">
        <v>3.2</v>
      </c>
      <c r="V28" s="38">
        <v>3.2</v>
      </c>
      <c r="W28" s="38">
        <v>5.3</v>
      </c>
      <c r="X28" s="48">
        <v>283879</v>
      </c>
      <c r="Y28" s="38">
        <v>21.3</v>
      </c>
      <c r="Z28" s="38">
        <v>30.4</v>
      </c>
      <c r="AA28" s="38">
        <v>36.5</v>
      </c>
      <c r="AB28" s="38">
        <v>5.6</v>
      </c>
      <c r="AC28" s="38">
        <v>5.6</v>
      </c>
      <c r="AD28" s="38">
        <v>0.6</v>
      </c>
      <c r="AE28" s="48">
        <v>244765</v>
      </c>
      <c r="AF28" s="38">
        <v>19.399999999999999</v>
      </c>
      <c r="AG28" s="38">
        <v>29.2</v>
      </c>
      <c r="AH28" s="38">
        <v>39.6</v>
      </c>
      <c r="AI28" s="38">
        <v>6.9</v>
      </c>
      <c r="AJ28" s="38">
        <v>4.5999999999999996</v>
      </c>
      <c r="AK28" s="38">
        <v>0.4</v>
      </c>
    </row>
    <row r="29" spans="2:37">
      <c r="B29" s="25" t="s">
        <v>323</v>
      </c>
      <c r="C29" s="51">
        <v>260787</v>
      </c>
      <c r="D29" s="38">
        <v>17.600000000000001</v>
      </c>
      <c r="E29" s="38">
        <v>27.8</v>
      </c>
      <c r="F29" s="38">
        <v>37.299999999999997</v>
      </c>
      <c r="G29" s="38">
        <v>9.1</v>
      </c>
      <c r="H29" s="38">
        <v>4</v>
      </c>
      <c r="I29" s="38">
        <v>4.2</v>
      </c>
      <c r="J29" s="48">
        <v>246261</v>
      </c>
      <c r="K29" s="38">
        <v>14.9</v>
      </c>
      <c r="L29" s="38">
        <v>25.8</v>
      </c>
      <c r="M29" s="38">
        <v>38.200000000000003</v>
      </c>
      <c r="N29" s="38">
        <v>8.8000000000000007</v>
      </c>
      <c r="O29" s="38">
        <v>5.8</v>
      </c>
      <c r="P29" s="38">
        <v>6.4</v>
      </c>
      <c r="Q29" s="48">
        <v>227400</v>
      </c>
      <c r="R29" s="38">
        <v>19.2</v>
      </c>
      <c r="S29" s="38">
        <v>28</v>
      </c>
      <c r="T29" s="38">
        <v>37.4</v>
      </c>
      <c r="U29" s="38">
        <v>5.6</v>
      </c>
      <c r="V29" s="38">
        <v>5.2</v>
      </c>
      <c r="W29" s="38">
        <v>4.5999999999999996</v>
      </c>
      <c r="X29" s="48">
        <v>199979</v>
      </c>
      <c r="Y29" s="38">
        <v>17.2</v>
      </c>
      <c r="Z29" s="38">
        <v>31.8</v>
      </c>
      <c r="AA29" s="38">
        <v>35.4</v>
      </c>
      <c r="AB29" s="38">
        <v>6.9</v>
      </c>
      <c r="AC29" s="38">
        <v>7.3</v>
      </c>
      <c r="AD29" s="38">
        <v>1.4</v>
      </c>
      <c r="AE29" s="48">
        <v>157355</v>
      </c>
      <c r="AF29" s="38">
        <v>9.1</v>
      </c>
      <c r="AG29" s="38">
        <v>27.8</v>
      </c>
      <c r="AH29" s="38">
        <v>45.8</v>
      </c>
      <c r="AI29" s="38">
        <v>10.5</v>
      </c>
      <c r="AJ29" s="38">
        <v>5.7</v>
      </c>
      <c r="AK29" s="38">
        <v>1.1000000000000001</v>
      </c>
    </row>
    <row r="30" spans="2:37">
      <c r="B30" s="25" t="s">
        <v>237</v>
      </c>
      <c r="C30" s="51">
        <v>778517</v>
      </c>
      <c r="D30" s="38">
        <v>14.6</v>
      </c>
      <c r="E30" s="38">
        <v>27.8</v>
      </c>
      <c r="F30" s="38">
        <v>39.700000000000003</v>
      </c>
      <c r="G30" s="38">
        <v>9.6999999999999993</v>
      </c>
      <c r="H30" s="38">
        <v>5.3</v>
      </c>
      <c r="I30" s="38">
        <v>3</v>
      </c>
      <c r="J30" s="48">
        <v>719867</v>
      </c>
      <c r="K30" s="38">
        <v>15.6</v>
      </c>
      <c r="L30" s="38">
        <v>22.8</v>
      </c>
      <c r="M30" s="38">
        <v>40.700000000000003</v>
      </c>
      <c r="N30" s="38">
        <v>7.7</v>
      </c>
      <c r="O30" s="38">
        <v>7.5</v>
      </c>
      <c r="P30" s="38">
        <v>5.7</v>
      </c>
      <c r="Q30" s="48">
        <v>688922</v>
      </c>
      <c r="R30" s="38">
        <v>16.100000000000001</v>
      </c>
      <c r="S30" s="38">
        <v>25.9</v>
      </c>
      <c r="T30" s="38">
        <v>36.799999999999997</v>
      </c>
      <c r="U30" s="38">
        <v>9.3000000000000007</v>
      </c>
      <c r="V30" s="38">
        <v>5.0999999999999996</v>
      </c>
      <c r="W30" s="38">
        <v>6.9</v>
      </c>
      <c r="X30" s="48">
        <v>686357</v>
      </c>
      <c r="Y30" s="38">
        <v>14.5</v>
      </c>
      <c r="Z30" s="38">
        <v>27.3</v>
      </c>
      <c r="AA30" s="38">
        <v>40.299999999999997</v>
      </c>
      <c r="AB30" s="38">
        <v>7.4</v>
      </c>
      <c r="AC30" s="38">
        <v>6.8</v>
      </c>
      <c r="AD30" s="38">
        <v>3.8</v>
      </c>
      <c r="AE30" s="48">
        <v>648551</v>
      </c>
      <c r="AF30" s="38">
        <v>12.8</v>
      </c>
      <c r="AG30" s="38">
        <v>29.6</v>
      </c>
      <c r="AH30" s="38">
        <v>40.299999999999997</v>
      </c>
      <c r="AI30" s="38">
        <v>11.2</v>
      </c>
      <c r="AJ30" s="38">
        <v>5</v>
      </c>
      <c r="AK30" s="38">
        <v>1.2</v>
      </c>
    </row>
    <row r="31" spans="2:37">
      <c r="B31" s="25" t="s">
        <v>324</v>
      </c>
      <c r="C31" s="51">
        <v>96935</v>
      </c>
      <c r="D31" s="38">
        <v>20.8</v>
      </c>
      <c r="E31" s="38">
        <v>33.799999999999997</v>
      </c>
      <c r="F31" s="38">
        <v>37.200000000000003</v>
      </c>
      <c r="G31" s="38">
        <v>3.3</v>
      </c>
      <c r="H31" s="38">
        <v>3.1</v>
      </c>
      <c r="I31" s="38">
        <v>1.8</v>
      </c>
      <c r="J31" s="48">
        <v>96648</v>
      </c>
      <c r="K31" s="38">
        <v>19.2</v>
      </c>
      <c r="L31" s="38">
        <v>29.6</v>
      </c>
      <c r="M31" s="38">
        <v>35.9</v>
      </c>
      <c r="N31" s="38">
        <v>7.5</v>
      </c>
      <c r="O31" s="38">
        <v>2.2000000000000002</v>
      </c>
      <c r="P31" s="38">
        <v>5.7</v>
      </c>
      <c r="Q31" s="48">
        <v>89319</v>
      </c>
      <c r="R31" s="38">
        <v>23.2</v>
      </c>
      <c r="S31" s="38">
        <v>28.1</v>
      </c>
      <c r="T31" s="38">
        <v>33.4</v>
      </c>
      <c r="U31" s="38">
        <v>4.4000000000000004</v>
      </c>
      <c r="V31" s="38">
        <v>5</v>
      </c>
      <c r="W31" s="38">
        <v>5.9</v>
      </c>
      <c r="X31" s="48">
        <v>68602</v>
      </c>
      <c r="Y31" s="38">
        <v>19</v>
      </c>
      <c r="Z31" s="38">
        <v>25.9</v>
      </c>
      <c r="AA31" s="38">
        <v>42.5</v>
      </c>
      <c r="AB31" s="38">
        <v>9.1999999999999993</v>
      </c>
      <c r="AC31" s="38">
        <v>2</v>
      </c>
      <c r="AD31" s="38">
        <v>1.3</v>
      </c>
      <c r="AE31" s="48">
        <v>71741</v>
      </c>
      <c r="AF31" s="38">
        <v>20.100000000000001</v>
      </c>
      <c r="AG31" s="38">
        <v>26.2</v>
      </c>
      <c r="AH31" s="38">
        <v>39.200000000000003</v>
      </c>
      <c r="AI31" s="38">
        <v>10.7</v>
      </c>
      <c r="AJ31" s="38">
        <v>3.8</v>
      </c>
      <c r="AK31" s="38">
        <v>0</v>
      </c>
    </row>
    <row r="32" spans="2:37">
      <c r="B32" s="25" t="s">
        <v>239</v>
      </c>
      <c r="C32" s="51">
        <v>30533</v>
      </c>
      <c r="D32" s="38">
        <v>6.6</v>
      </c>
      <c r="E32" s="38">
        <v>49.7</v>
      </c>
      <c r="F32" s="38">
        <v>37.5</v>
      </c>
      <c r="G32" s="38">
        <v>6.2</v>
      </c>
      <c r="H32" s="49" t="s">
        <v>387</v>
      </c>
      <c r="I32" s="49" t="s">
        <v>387</v>
      </c>
      <c r="J32" s="48">
        <v>18620</v>
      </c>
      <c r="K32" s="38">
        <v>12.9</v>
      </c>
      <c r="L32" s="38">
        <v>18.5</v>
      </c>
      <c r="M32" s="38">
        <v>36.6</v>
      </c>
      <c r="N32" s="38">
        <v>6.3</v>
      </c>
      <c r="O32" s="38">
        <v>10.3</v>
      </c>
      <c r="P32" s="38">
        <v>15.3</v>
      </c>
      <c r="Q32" s="48">
        <v>18275</v>
      </c>
      <c r="R32" s="38">
        <v>25.7</v>
      </c>
      <c r="S32" s="38">
        <v>36.4</v>
      </c>
      <c r="T32" s="38">
        <v>20.2</v>
      </c>
      <c r="U32" s="38">
        <v>2.7</v>
      </c>
      <c r="V32" s="38">
        <v>4.0999999999999996</v>
      </c>
      <c r="W32" s="38">
        <v>10.8</v>
      </c>
      <c r="X32" s="48">
        <v>16463</v>
      </c>
      <c r="Y32" s="38">
        <v>15.1</v>
      </c>
      <c r="Z32" s="38">
        <v>14</v>
      </c>
      <c r="AA32" s="38">
        <v>42.8</v>
      </c>
      <c r="AB32" s="38">
        <v>9.6</v>
      </c>
      <c r="AC32" s="38">
        <v>8.4</v>
      </c>
      <c r="AD32" s="38">
        <v>10.1</v>
      </c>
      <c r="AE32" s="48">
        <v>13376</v>
      </c>
      <c r="AF32" s="38">
        <v>17.100000000000001</v>
      </c>
      <c r="AG32" s="38">
        <v>20.399999999999999</v>
      </c>
      <c r="AH32" s="38">
        <v>53.5</v>
      </c>
      <c r="AI32" s="38">
        <v>9</v>
      </c>
      <c r="AJ32" s="38">
        <v>0</v>
      </c>
      <c r="AK32" s="38">
        <v>0</v>
      </c>
    </row>
    <row r="33" spans="2:37">
      <c r="B33" s="25" t="s">
        <v>240</v>
      </c>
      <c r="C33" s="51">
        <v>13987</v>
      </c>
      <c r="D33" s="38">
        <v>14</v>
      </c>
      <c r="E33" s="38">
        <v>38.9</v>
      </c>
      <c r="F33" s="38">
        <v>23.7</v>
      </c>
      <c r="G33" s="38">
        <v>10</v>
      </c>
      <c r="H33" s="38">
        <v>4.3</v>
      </c>
      <c r="I33" s="38">
        <v>9.1</v>
      </c>
      <c r="J33" s="48">
        <v>21382</v>
      </c>
      <c r="K33" s="38">
        <v>13.2</v>
      </c>
      <c r="L33" s="38">
        <v>29.2</v>
      </c>
      <c r="M33" s="38">
        <v>34.700000000000003</v>
      </c>
      <c r="N33" s="38">
        <v>3.6</v>
      </c>
      <c r="O33" s="38">
        <v>7.2</v>
      </c>
      <c r="P33" s="38">
        <v>12.1</v>
      </c>
      <c r="Q33" s="48">
        <v>25779</v>
      </c>
      <c r="R33" s="38">
        <v>23.4</v>
      </c>
      <c r="S33" s="38">
        <v>19.2</v>
      </c>
      <c r="T33" s="38">
        <v>52.8</v>
      </c>
      <c r="U33" s="38">
        <v>0.8</v>
      </c>
      <c r="V33" s="38">
        <v>0</v>
      </c>
      <c r="W33" s="38">
        <v>3.8</v>
      </c>
      <c r="X33" s="48">
        <v>14140</v>
      </c>
      <c r="Y33" s="38">
        <v>22.1</v>
      </c>
      <c r="Z33" s="38">
        <v>22.1</v>
      </c>
      <c r="AA33" s="38">
        <v>25.6</v>
      </c>
      <c r="AB33" s="38">
        <v>23.4</v>
      </c>
      <c r="AC33" s="38">
        <v>0</v>
      </c>
      <c r="AD33" s="38">
        <v>6.7</v>
      </c>
      <c r="AE33" s="48">
        <v>17012</v>
      </c>
      <c r="AF33" s="38">
        <v>17.3</v>
      </c>
      <c r="AG33" s="38">
        <v>62.1</v>
      </c>
      <c r="AH33" s="38">
        <v>12.5</v>
      </c>
      <c r="AI33" s="38">
        <v>4.2</v>
      </c>
      <c r="AJ33" s="38">
        <v>0</v>
      </c>
      <c r="AK33" s="38">
        <v>3.9</v>
      </c>
    </row>
    <row r="34" spans="2:37" ht="13">
      <c r="C34" s="9"/>
      <c r="D34" s="9"/>
      <c r="E34" s="9"/>
      <c r="F34" s="9"/>
      <c r="G34" s="9"/>
      <c r="H34" s="9"/>
      <c r="I34" s="9"/>
    </row>
    <row r="35" spans="2:37" ht="13">
      <c r="B35" s="10"/>
      <c r="C35" s="2"/>
      <c r="D35" s="2"/>
      <c r="E35" s="2"/>
      <c r="F35" s="2"/>
      <c r="G35" s="2"/>
      <c r="H35" s="2"/>
      <c r="I35" s="2"/>
    </row>
    <row r="36" spans="2:37" ht="13">
      <c r="B36" s="10"/>
      <c r="C36" s="2"/>
      <c r="D36" s="2"/>
      <c r="E36" s="2"/>
      <c r="F36" s="2"/>
      <c r="G36" s="2"/>
      <c r="H36" s="2"/>
      <c r="I36" s="2"/>
    </row>
    <row r="37" spans="2:37" ht="18" customHeight="1">
      <c r="B37" s="406" t="s">
        <v>1632</v>
      </c>
      <c r="D37" s="4"/>
      <c r="E37" s="4"/>
      <c r="F37" s="4"/>
      <c r="G37" s="4"/>
      <c r="H37" s="2"/>
      <c r="I37" s="2"/>
    </row>
    <row r="38" spans="2:37" s="86" customFormat="1" ht="18" customHeight="1">
      <c r="B38" s="432" t="s">
        <v>241</v>
      </c>
      <c r="C38" s="433" t="s">
        <v>304</v>
      </c>
      <c r="D38" s="433" t="s">
        <v>303</v>
      </c>
      <c r="E38" s="433" t="s">
        <v>302</v>
      </c>
      <c r="F38" s="433" t="s">
        <v>295</v>
      </c>
      <c r="G38" s="433" t="s">
        <v>294</v>
      </c>
      <c r="H38" s="440"/>
      <c r="I38" s="440"/>
    </row>
    <row r="39" spans="2:37">
      <c r="B39" s="21" t="s">
        <v>381</v>
      </c>
      <c r="C39" s="2">
        <v>17.600000000000001</v>
      </c>
      <c r="D39" s="2">
        <v>18.7</v>
      </c>
      <c r="E39" s="2">
        <v>20.2</v>
      </c>
      <c r="F39" s="2">
        <v>20</v>
      </c>
      <c r="G39" s="2">
        <v>22.7</v>
      </c>
      <c r="H39" s="2"/>
      <c r="I39" s="2"/>
    </row>
    <row r="40" spans="2:37">
      <c r="B40" s="21" t="s">
        <v>382</v>
      </c>
      <c r="C40" s="2">
        <v>27.5</v>
      </c>
      <c r="D40" s="2">
        <v>26.3</v>
      </c>
      <c r="E40" s="2">
        <v>27</v>
      </c>
      <c r="F40" s="2">
        <v>27.7</v>
      </c>
      <c r="G40" s="2">
        <v>27.7</v>
      </c>
      <c r="H40" s="2"/>
      <c r="I40" s="2"/>
    </row>
    <row r="41" spans="2:37">
      <c r="B41" s="21" t="s">
        <v>383</v>
      </c>
      <c r="C41" s="2">
        <v>38</v>
      </c>
      <c r="D41" s="2">
        <v>37.799999999999997</v>
      </c>
      <c r="E41" s="2">
        <v>35.1</v>
      </c>
      <c r="F41" s="2">
        <v>35</v>
      </c>
      <c r="G41" s="2">
        <v>33.6</v>
      </c>
      <c r="H41" s="2"/>
      <c r="I41" s="2"/>
    </row>
    <row r="42" spans="2:37">
      <c r="B42" s="21" t="s">
        <v>384</v>
      </c>
      <c r="C42" s="2">
        <v>8.6999999999999993</v>
      </c>
      <c r="D42" s="2">
        <v>8.9</v>
      </c>
      <c r="E42" s="2">
        <v>6.7</v>
      </c>
      <c r="F42" s="2">
        <v>7.6</v>
      </c>
      <c r="G42" s="2">
        <v>8</v>
      </c>
      <c r="H42" s="2"/>
      <c r="I42" s="2"/>
    </row>
    <row r="43" spans="2:37">
      <c r="B43" s="21" t="s">
        <v>385</v>
      </c>
      <c r="C43" s="2">
        <v>5.3</v>
      </c>
      <c r="D43" s="2">
        <v>5.6</v>
      </c>
      <c r="E43" s="2">
        <v>4.5</v>
      </c>
      <c r="F43" s="2">
        <v>4.7</v>
      </c>
      <c r="G43" s="2">
        <v>4.5999999999999996</v>
      </c>
      <c r="H43" s="2"/>
      <c r="I43" s="2"/>
    </row>
    <row r="44" spans="2:37">
      <c r="B44" s="21" t="s">
        <v>386</v>
      </c>
      <c r="C44" s="2">
        <v>2.9</v>
      </c>
      <c r="D44" s="2">
        <v>2.7</v>
      </c>
      <c r="E44" s="2">
        <v>6.5</v>
      </c>
      <c r="F44" s="2">
        <v>5</v>
      </c>
      <c r="G44" s="2">
        <v>3.6</v>
      </c>
      <c r="H44" s="2"/>
      <c r="I44" s="2"/>
    </row>
    <row r="45" spans="2:37" s="86" customFormat="1" ht="18" customHeight="1">
      <c r="B45" s="432" t="s">
        <v>301</v>
      </c>
      <c r="C45" s="433" t="s">
        <v>304</v>
      </c>
      <c r="D45" s="433" t="s">
        <v>303</v>
      </c>
      <c r="E45" s="433" t="s">
        <v>302</v>
      </c>
      <c r="F45" s="433" t="s">
        <v>295</v>
      </c>
      <c r="G45" s="433" t="s">
        <v>294</v>
      </c>
      <c r="H45" s="440"/>
      <c r="I45" s="440"/>
    </row>
    <row r="46" spans="2:37">
      <c r="B46" s="21" t="s">
        <v>381</v>
      </c>
      <c r="C46" s="2">
        <v>15.5</v>
      </c>
      <c r="D46" s="2">
        <v>16.3</v>
      </c>
      <c r="E46" s="2">
        <v>18.399999999999999</v>
      </c>
      <c r="F46" s="2">
        <v>20.8</v>
      </c>
      <c r="G46" s="2">
        <v>20.399999999999999</v>
      </c>
      <c r="H46" s="2"/>
      <c r="I46" s="2"/>
    </row>
    <row r="47" spans="2:37">
      <c r="B47" s="21" t="s">
        <v>382</v>
      </c>
      <c r="C47" s="2">
        <v>26.4</v>
      </c>
      <c r="D47" s="2">
        <v>28</v>
      </c>
      <c r="E47" s="2">
        <v>25.4</v>
      </c>
      <c r="F47" s="2">
        <v>25.2</v>
      </c>
      <c r="G47" s="2">
        <v>26</v>
      </c>
      <c r="H47" s="2"/>
      <c r="I47" s="2"/>
    </row>
    <row r="48" spans="2:37">
      <c r="B48" s="21" t="s">
        <v>383</v>
      </c>
      <c r="C48" s="2">
        <v>39.6</v>
      </c>
      <c r="D48" s="2">
        <v>36.6</v>
      </c>
      <c r="E48" s="2">
        <v>35.1</v>
      </c>
      <c r="F48" s="2">
        <v>33.200000000000003</v>
      </c>
      <c r="G48" s="2">
        <v>34.1</v>
      </c>
      <c r="H48" s="2"/>
      <c r="I48" s="2"/>
    </row>
    <row r="49" spans="2:9">
      <c r="B49" s="21" t="s">
        <v>384</v>
      </c>
      <c r="C49" s="2">
        <v>8.3000000000000007</v>
      </c>
      <c r="D49" s="2">
        <v>10.3</v>
      </c>
      <c r="E49" s="2">
        <v>8.6999999999999993</v>
      </c>
      <c r="F49" s="2">
        <v>9.1</v>
      </c>
      <c r="G49" s="2">
        <v>9.4</v>
      </c>
      <c r="H49" s="2"/>
      <c r="I49" s="2"/>
    </row>
    <row r="50" spans="2:9">
      <c r="B50" s="21" t="s">
        <v>385</v>
      </c>
      <c r="C50" s="2">
        <v>5.6</v>
      </c>
      <c r="D50" s="2">
        <v>5.5</v>
      </c>
      <c r="E50" s="2">
        <v>5.4</v>
      </c>
      <c r="F50" s="2">
        <v>6.3</v>
      </c>
      <c r="G50" s="2">
        <v>6.6</v>
      </c>
      <c r="H50" s="2"/>
      <c r="I50" s="2"/>
    </row>
    <row r="51" spans="2:9">
      <c r="B51" s="21" t="s">
        <v>386</v>
      </c>
      <c r="C51" s="2">
        <v>4.5999999999999996</v>
      </c>
      <c r="D51" s="2">
        <v>3.3</v>
      </c>
      <c r="E51" s="2">
        <v>7</v>
      </c>
      <c r="F51" s="2">
        <v>5.5</v>
      </c>
      <c r="G51" s="2">
        <v>3.5</v>
      </c>
      <c r="H51" s="2"/>
      <c r="I51" s="2"/>
    </row>
    <row r="52" spans="2:9">
      <c r="B52" s="53"/>
      <c r="C52" s="2"/>
      <c r="D52" s="2"/>
      <c r="E52" s="2"/>
      <c r="F52" s="2"/>
      <c r="G52" s="2"/>
      <c r="H52" s="2"/>
      <c r="I52" s="2"/>
    </row>
  </sheetData>
  <mergeCells count="8">
    <mergeCell ref="B12:B13"/>
    <mergeCell ref="F2:G2"/>
    <mergeCell ref="F3:G3"/>
    <mergeCell ref="AE12:AK12"/>
    <mergeCell ref="C12:I12"/>
    <mergeCell ref="J12:P12"/>
    <mergeCell ref="Q12:W12"/>
    <mergeCell ref="X12:AD12"/>
  </mergeCells>
  <hyperlinks>
    <hyperlink ref="F3" r:id="rId1" location="'Índice Digitalizacion Acelerada'!A1"/>
    <hyperlink ref="F2" r:id="rId2" location="'Índice ámbitos y subámbitos'!A1"/>
    <hyperlink ref="F2:G2" location="'Índice Digitalizacion Acelerada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B1:AK43"/>
  <sheetViews>
    <sheetView showGridLines="0" zoomScaleNormal="100" workbookViewId="0">
      <selection activeCell="B3" sqref="B3"/>
    </sheetView>
  </sheetViews>
  <sheetFormatPr baseColWidth="10" defaultColWidth="11.54296875" defaultRowHeight="12.5"/>
  <cols>
    <col min="1" max="1" width="1.81640625" style="3" customWidth="1"/>
    <col min="2" max="2" width="40.453125" style="3" customWidth="1"/>
    <col min="3" max="4" width="20.81640625" style="3" customWidth="1"/>
    <col min="5" max="5" width="21.453125" style="3" customWidth="1"/>
    <col min="6" max="7" width="22.54296875" style="3" customWidth="1"/>
    <col min="8" max="8" width="22" style="3" customWidth="1"/>
    <col min="9" max="26" width="22.81640625" style="3" customWidth="1"/>
    <col min="27" max="16384" width="11.54296875" style="3"/>
  </cols>
  <sheetData>
    <row r="1" spans="2:37" ht="15" customHeight="1"/>
    <row r="2" spans="2:37" ht="15" customHeight="1">
      <c r="F2" s="893" t="s">
        <v>245</v>
      </c>
      <c r="G2" s="893"/>
    </row>
    <row r="3" spans="2:37" ht="15" customHeight="1">
      <c r="F3" s="893" t="s">
        <v>248</v>
      </c>
      <c r="G3" s="893"/>
    </row>
    <row r="4" spans="2:37" s="405" customFormat="1" ht="13.4" customHeight="1">
      <c r="B4" s="403"/>
      <c r="C4" s="403"/>
      <c r="D4" s="404"/>
      <c r="E4" s="403"/>
    </row>
    <row r="5" spans="2:37" s="411" customFormat="1" ht="15.5">
      <c r="B5" s="414" t="s">
        <v>246</v>
      </c>
      <c r="C5" s="411" t="s">
        <v>218</v>
      </c>
    </row>
    <row r="6" spans="2:37" s="411" customFormat="1" ht="15.5">
      <c r="B6" s="416" t="s">
        <v>247</v>
      </c>
      <c r="C6" s="411" t="s">
        <v>314</v>
      </c>
    </row>
    <row r="7" spans="2:37" s="411" customFormat="1" ht="15.5">
      <c r="B7" s="416" t="s">
        <v>84</v>
      </c>
      <c r="C7" s="402" t="s">
        <v>1633</v>
      </c>
    </row>
    <row r="8" spans="2:37" s="411" customFormat="1" ht="15.5">
      <c r="B8" s="416" t="s">
        <v>220</v>
      </c>
      <c r="C8" s="402" t="s">
        <v>1599</v>
      </c>
    </row>
    <row r="9" spans="2:37" s="411" customFormat="1" ht="15.5">
      <c r="B9" s="416" t="s">
        <v>127</v>
      </c>
      <c r="C9" s="411" t="s">
        <v>6</v>
      </c>
    </row>
    <row r="10" spans="2:37" s="411" customFormat="1" ht="15.5">
      <c r="B10" s="416" t="s">
        <v>244</v>
      </c>
      <c r="C10" s="411" t="s">
        <v>479</v>
      </c>
    </row>
    <row r="12" spans="2:37" s="401" customFormat="1" ht="22.75" customHeight="1">
      <c r="B12" s="930"/>
      <c r="C12" s="670">
        <v>2019</v>
      </c>
      <c r="D12" s="670">
        <v>2018</v>
      </c>
      <c r="E12" s="670">
        <v>2017</v>
      </c>
      <c r="F12" s="670">
        <v>2016</v>
      </c>
      <c r="G12" s="602">
        <v>2015</v>
      </c>
      <c r="H12" s="479"/>
      <c r="I12" s="488"/>
      <c r="J12" s="479"/>
      <c r="K12" s="479"/>
      <c r="L12" s="479"/>
      <c r="M12" s="479"/>
      <c r="N12" s="479"/>
      <c r="O12" s="479"/>
      <c r="P12" s="479"/>
      <c r="Q12" s="479"/>
      <c r="R12" s="479"/>
      <c r="S12" s="479"/>
      <c r="T12" s="479"/>
      <c r="U12" s="479"/>
      <c r="V12" s="479"/>
      <c r="W12" s="479"/>
      <c r="X12" s="479"/>
      <c r="Y12" s="479"/>
      <c r="Z12" s="479"/>
      <c r="AA12" s="479"/>
      <c r="AB12" s="479"/>
      <c r="AC12" s="479"/>
      <c r="AD12" s="479"/>
      <c r="AE12" s="479"/>
      <c r="AF12" s="479"/>
      <c r="AG12" s="479"/>
      <c r="AH12" s="479"/>
      <c r="AI12" s="479"/>
      <c r="AJ12" s="479"/>
      <c r="AK12" s="479"/>
    </row>
    <row r="13" spans="2:37" s="437" customFormat="1" ht="50">
      <c r="B13" s="931"/>
      <c r="C13" s="434" t="s">
        <v>410</v>
      </c>
      <c r="D13" s="434" t="s">
        <v>411</v>
      </c>
      <c r="E13" s="434" t="s">
        <v>411</v>
      </c>
      <c r="F13" s="434" t="s">
        <v>411</v>
      </c>
      <c r="G13" s="441" t="s">
        <v>411</v>
      </c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</row>
    <row r="14" spans="2:37" ht="14.15" customHeight="1">
      <c r="B14" s="33" t="s">
        <v>241</v>
      </c>
      <c r="C14" s="39">
        <v>15.5</v>
      </c>
      <c r="D14" s="37">
        <v>13.1</v>
      </c>
      <c r="E14" s="37">
        <v>15.5</v>
      </c>
      <c r="F14" s="37">
        <v>14.7</v>
      </c>
      <c r="G14" s="37">
        <v>12.8</v>
      </c>
      <c r="H14" s="73"/>
    </row>
    <row r="15" spans="2:37" ht="14.15" customHeight="1">
      <c r="B15" s="33" t="s">
        <v>223</v>
      </c>
      <c r="C15" s="40">
        <v>15.3</v>
      </c>
      <c r="D15" s="38">
        <v>12</v>
      </c>
      <c r="E15" s="38">
        <v>12.8</v>
      </c>
      <c r="F15" s="38">
        <v>15.3</v>
      </c>
      <c r="G15" s="38">
        <v>10.4</v>
      </c>
      <c r="H15" s="73"/>
    </row>
    <row r="16" spans="2:37" ht="14.15" customHeight="1">
      <c r="B16" s="33" t="s">
        <v>224</v>
      </c>
      <c r="C16" s="40">
        <v>15.2</v>
      </c>
      <c r="D16" s="38">
        <v>11.5</v>
      </c>
      <c r="E16" s="38">
        <v>14.6</v>
      </c>
      <c r="F16" s="38">
        <v>12.1</v>
      </c>
      <c r="G16" s="38">
        <v>14</v>
      </c>
      <c r="H16" s="73"/>
    </row>
    <row r="17" spans="2:8" ht="14.15" customHeight="1">
      <c r="B17" s="33" t="s">
        <v>317</v>
      </c>
      <c r="C17" s="40">
        <v>13.1</v>
      </c>
      <c r="D17" s="38">
        <v>9.3000000000000007</v>
      </c>
      <c r="E17" s="38">
        <v>15.4</v>
      </c>
      <c r="F17" s="38">
        <v>11.3</v>
      </c>
      <c r="G17" s="38">
        <v>11.2</v>
      </c>
      <c r="H17" s="73"/>
    </row>
    <row r="18" spans="2:8" ht="14.15" customHeight="1">
      <c r="B18" s="33" t="s">
        <v>318</v>
      </c>
      <c r="C18" s="40">
        <v>13.2</v>
      </c>
      <c r="D18" s="38">
        <v>13.4</v>
      </c>
      <c r="E18" s="38">
        <v>15.2</v>
      </c>
      <c r="F18" s="38">
        <v>18.600000000000001</v>
      </c>
      <c r="G18" s="38">
        <v>16.5</v>
      </c>
      <c r="H18" s="73"/>
    </row>
    <row r="19" spans="2:8" ht="14.15" customHeight="1">
      <c r="B19" s="33" t="s">
        <v>227</v>
      </c>
      <c r="C19" s="40">
        <v>11.3</v>
      </c>
      <c r="D19" s="38">
        <v>12.3</v>
      </c>
      <c r="E19" s="38">
        <v>15.3</v>
      </c>
      <c r="F19" s="38">
        <v>13.8</v>
      </c>
      <c r="G19" s="38">
        <v>11.9</v>
      </c>
      <c r="H19" s="73"/>
    </row>
    <row r="20" spans="2:8" ht="14.15" customHeight="1">
      <c r="B20" s="33" t="s">
        <v>228</v>
      </c>
      <c r="C20" s="40">
        <v>16.7</v>
      </c>
      <c r="D20" s="38">
        <v>13.5</v>
      </c>
      <c r="E20" s="38">
        <v>14.8</v>
      </c>
      <c r="F20" s="38">
        <v>12.6</v>
      </c>
      <c r="G20" s="38">
        <v>10.8</v>
      </c>
      <c r="H20" s="73"/>
    </row>
    <row r="21" spans="2:8" ht="14.15" customHeight="1">
      <c r="B21" s="33" t="s">
        <v>229</v>
      </c>
      <c r="C21" s="40">
        <v>13.2</v>
      </c>
      <c r="D21" s="38">
        <v>12.3</v>
      </c>
      <c r="E21" s="38">
        <v>13.1</v>
      </c>
      <c r="F21" s="38">
        <v>12.6</v>
      </c>
      <c r="G21" s="38">
        <v>10.3</v>
      </c>
      <c r="H21" s="73"/>
    </row>
    <row r="22" spans="2:8" ht="14.15" customHeight="1">
      <c r="B22" s="33" t="s">
        <v>230</v>
      </c>
      <c r="C22" s="40">
        <v>14.7</v>
      </c>
      <c r="D22" s="38">
        <v>14</v>
      </c>
      <c r="E22" s="38">
        <v>18.600000000000001</v>
      </c>
      <c r="F22" s="38">
        <v>14.4</v>
      </c>
      <c r="G22" s="38">
        <v>12.7</v>
      </c>
      <c r="H22" s="73"/>
    </row>
    <row r="23" spans="2:8" ht="14.15" customHeight="1">
      <c r="B23" s="33" t="s">
        <v>231</v>
      </c>
      <c r="C23" s="40">
        <v>17.399999999999999</v>
      </c>
      <c r="D23" s="38">
        <v>14.5</v>
      </c>
      <c r="E23" s="38">
        <v>16.8</v>
      </c>
      <c r="F23" s="38">
        <v>18</v>
      </c>
      <c r="G23" s="38">
        <v>14.4</v>
      </c>
      <c r="H23" s="73"/>
    </row>
    <row r="24" spans="2:8" ht="14.15" customHeight="1">
      <c r="B24" s="33" t="s">
        <v>319</v>
      </c>
      <c r="C24" s="40">
        <v>16.899999999999999</v>
      </c>
      <c r="D24" s="38">
        <v>15</v>
      </c>
      <c r="E24" s="38">
        <v>19.2</v>
      </c>
      <c r="F24" s="38">
        <v>15.5</v>
      </c>
      <c r="G24" s="38">
        <v>15.7</v>
      </c>
      <c r="H24" s="73"/>
    </row>
    <row r="25" spans="2:8" ht="14.15" customHeight="1">
      <c r="B25" s="33" t="s">
        <v>233</v>
      </c>
      <c r="C25" s="40">
        <v>10</v>
      </c>
      <c r="D25" s="38">
        <v>11.9</v>
      </c>
      <c r="E25" s="38">
        <v>14.2</v>
      </c>
      <c r="F25" s="38">
        <v>15.5</v>
      </c>
      <c r="G25" s="38">
        <v>13.3</v>
      </c>
      <c r="H25" s="73"/>
    </row>
    <row r="26" spans="2:8" ht="14.15" customHeight="1">
      <c r="B26" s="33" t="s">
        <v>234</v>
      </c>
      <c r="C26" s="853">
        <v>11.2</v>
      </c>
      <c r="D26" s="854">
        <v>9.9</v>
      </c>
      <c r="E26" s="854">
        <v>9.4</v>
      </c>
      <c r="F26" s="854">
        <v>12.4</v>
      </c>
      <c r="G26" s="854">
        <v>11.7</v>
      </c>
      <c r="H26" s="73"/>
    </row>
    <row r="27" spans="2:8" ht="14.15" customHeight="1">
      <c r="B27" s="33" t="s">
        <v>98</v>
      </c>
      <c r="C27" s="20">
        <v>19.2</v>
      </c>
      <c r="D27" s="20">
        <v>16</v>
      </c>
      <c r="E27" s="20">
        <v>18.3</v>
      </c>
      <c r="F27" s="20">
        <v>15.4</v>
      </c>
      <c r="G27" s="20">
        <v>14.7</v>
      </c>
      <c r="H27" s="73"/>
    </row>
    <row r="28" spans="2:8" ht="14.15" customHeight="1">
      <c r="B28" s="33" t="s">
        <v>322</v>
      </c>
      <c r="C28" s="693">
        <v>13.2</v>
      </c>
      <c r="D28" s="648">
        <v>10.5</v>
      </c>
      <c r="E28" s="648">
        <v>11.4</v>
      </c>
      <c r="F28" s="648">
        <v>10.4</v>
      </c>
      <c r="G28" s="648">
        <v>11.8</v>
      </c>
      <c r="H28" s="73"/>
    </row>
    <row r="29" spans="2:8" ht="14.15" customHeight="1">
      <c r="B29" s="33" t="s">
        <v>323</v>
      </c>
      <c r="C29" s="40">
        <v>15.7</v>
      </c>
      <c r="D29" s="38">
        <v>8.4</v>
      </c>
      <c r="E29" s="38">
        <v>22.3</v>
      </c>
      <c r="F29" s="38">
        <v>12.9</v>
      </c>
      <c r="G29" s="38">
        <v>12.2</v>
      </c>
      <c r="H29" s="73"/>
    </row>
    <row r="30" spans="2:8" ht="14.15" customHeight="1">
      <c r="B30" s="33" t="s">
        <v>237</v>
      </c>
      <c r="C30" s="40">
        <v>13.7</v>
      </c>
      <c r="D30" s="38">
        <v>10</v>
      </c>
      <c r="E30" s="38">
        <v>12.2</v>
      </c>
      <c r="F30" s="38">
        <v>8.4</v>
      </c>
      <c r="G30" s="38">
        <v>8.3000000000000007</v>
      </c>
      <c r="H30" s="73"/>
    </row>
    <row r="31" spans="2:8" ht="14.15" customHeight="1">
      <c r="B31" s="33" t="s">
        <v>324</v>
      </c>
      <c r="C31" s="40">
        <v>11.9</v>
      </c>
      <c r="D31" s="38">
        <v>10.6</v>
      </c>
      <c r="E31" s="38">
        <v>12</v>
      </c>
      <c r="F31" s="38">
        <v>9.1</v>
      </c>
      <c r="G31" s="38">
        <v>7</v>
      </c>
      <c r="H31" s="73"/>
    </row>
    <row r="32" spans="2:8" ht="14.15" customHeight="1">
      <c r="B32" s="33" t="s">
        <v>239</v>
      </c>
      <c r="C32" s="40">
        <v>15.8</v>
      </c>
      <c r="D32" s="38">
        <v>13</v>
      </c>
      <c r="E32" s="38">
        <v>34.5</v>
      </c>
      <c r="F32" s="38">
        <v>13</v>
      </c>
      <c r="G32" s="38">
        <v>7.3</v>
      </c>
      <c r="H32" s="73"/>
    </row>
    <row r="33" spans="2:8" ht="14.15" customHeight="1">
      <c r="B33" s="33" t="s">
        <v>240</v>
      </c>
      <c r="C33" s="40">
        <v>14.4</v>
      </c>
      <c r="D33" s="38">
        <v>17.399999999999999</v>
      </c>
      <c r="E33" s="38">
        <v>16</v>
      </c>
      <c r="F33" s="38">
        <v>12.8</v>
      </c>
      <c r="G33" s="38">
        <v>7.5</v>
      </c>
      <c r="H33" s="73"/>
    </row>
    <row r="34" spans="2:8" ht="13">
      <c r="C34" s="9"/>
      <c r="D34" s="9"/>
      <c r="E34" s="9"/>
      <c r="F34" s="9"/>
      <c r="G34" s="9"/>
      <c r="H34" s="9"/>
    </row>
    <row r="35" spans="2:8" ht="13">
      <c r="C35" s="9"/>
      <c r="D35" s="9"/>
      <c r="E35" s="9"/>
      <c r="F35" s="9"/>
      <c r="G35" s="9"/>
      <c r="H35" s="9"/>
    </row>
    <row r="37" spans="2:8" ht="18" customHeight="1">
      <c r="B37" s="406" t="s">
        <v>1634</v>
      </c>
      <c r="D37" s="4"/>
    </row>
    <row r="38" spans="2:8" s="401" customFormat="1" ht="18" customHeight="1">
      <c r="B38" s="432" t="s">
        <v>293</v>
      </c>
      <c r="C38" s="433" t="s">
        <v>241</v>
      </c>
      <c r="D38" s="433" t="s">
        <v>98</v>
      </c>
    </row>
    <row r="39" spans="2:8" ht="15" customHeight="1">
      <c r="B39" s="683">
        <v>2015</v>
      </c>
      <c r="C39" s="40">
        <v>12.8</v>
      </c>
      <c r="D39" s="40">
        <v>14.7</v>
      </c>
    </row>
    <row r="40" spans="2:8" ht="15" customHeight="1">
      <c r="B40" s="683">
        <v>2016</v>
      </c>
      <c r="C40" s="40">
        <v>14.7</v>
      </c>
      <c r="D40" s="40">
        <v>15.4</v>
      </c>
    </row>
    <row r="41" spans="2:8" ht="15" customHeight="1">
      <c r="B41" s="683">
        <v>2017</v>
      </c>
      <c r="C41" s="40">
        <v>15.5</v>
      </c>
      <c r="D41" s="40">
        <v>18.3</v>
      </c>
    </row>
    <row r="42" spans="2:8" ht="15" customHeight="1">
      <c r="B42" s="683">
        <v>2018</v>
      </c>
      <c r="C42" s="40">
        <v>13.1</v>
      </c>
      <c r="D42" s="40">
        <v>16</v>
      </c>
    </row>
    <row r="43" spans="2:8" ht="15" customHeight="1">
      <c r="B43" s="683">
        <v>2019</v>
      </c>
      <c r="C43" s="40">
        <v>15.5</v>
      </c>
      <c r="D43" s="40">
        <v>19.2</v>
      </c>
    </row>
  </sheetData>
  <mergeCells count="3">
    <mergeCell ref="F2:G2"/>
    <mergeCell ref="F3:G3"/>
    <mergeCell ref="B12:B13"/>
  </mergeCells>
  <hyperlinks>
    <hyperlink ref="F3" r:id="rId1" location="'Índice Digitalizacion Acelerada'!A1"/>
    <hyperlink ref="F2" r:id="rId2" location="'Índice ámbitos y subámbitos'!A1"/>
    <hyperlink ref="F2:G2" location="'Índice Digitalizacion Acelerada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B1:AK66"/>
  <sheetViews>
    <sheetView showGridLines="0" zoomScaleNormal="100" workbookViewId="0">
      <selection activeCell="B3" sqref="B3"/>
    </sheetView>
  </sheetViews>
  <sheetFormatPr baseColWidth="10" defaultColWidth="11.54296875" defaultRowHeight="12.5"/>
  <cols>
    <col min="1" max="1" width="1.81640625" style="3" customWidth="1"/>
    <col min="2" max="2" width="40.453125" style="3" customWidth="1"/>
    <col min="3" max="4" width="20.81640625" style="3" customWidth="1"/>
    <col min="5" max="5" width="21.453125" style="3" customWidth="1"/>
    <col min="6" max="7" width="22.54296875" style="3" customWidth="1"/>
    <col min="8" max="8" width="22" style="3" customWidth="1"/>
    <col min="9" max="39" width="22.81640625" style="3" customWidth="1"/>
    <col min="40" max="16384" width="11.54296875" style="3"/>
  </cols>
  <sheetData>
    <row r="1" spans="2:37" ht="15" customHeight="1"/>
    <row r="2" spans="2:37" ht="15" customHeight="1">
      <c r="F2" s="893" t="s">
        <v>245</v>
      </c>
      <c r="G2" s="893"/>
    </row>
    <row r="3" spans="2:37" ht="15" customHeight="1">
      <c r="F3" s="893" t="s">
        <v>248</v>
      </c>
      <c r="G3" s="893"/>
    </row>
    <row r="4" spans="2:37" s="405" customFormat="1" ht="13.4" customHeight="1">
      <c r="B4" s="403"/>
      <c r="C4" s="403"/>
      <c r="D4" s="404"/>
      <c r="E4" s="403"/>
    </row>
    <row r="5" spans="2:37" s="411" customFormat="1" ht="15.5">
      <c r="B5" s="414" t="s">
        <v>246</v>
      </c>
      <c r="C5" s="411" t="s">
        <v>218</v>
      </c>
      <c r="I5" s="413"/>
    </row>
    <row r="6" spans="2:37" s="411" customFormat="1" ht="15.5">
      <c r="B6" s="416" t="s">
        <v>247</v>
      </c>
      <c r="C6" s="411" t="s">
        <v>314</v>
      </c>
    </row>
    <row r="7" spans="2:37" s="411" customFormat="1" ht="15.5">
      <c r="B7" s="416" t="s">
        <v>84</v>
      </c>
      <c r="C7" s="402" t="s">
        <v>1635</v>
      </c>
    </row>
    <row r="8" spans="2:37" s="411" customFormat="1" ht="15.5">
      <c r="B8" s="416" t="s">
        <v>220</v>
      </c>
      <c r="C8" s="402" t="s">
        <v>1599</v>
      </c>
    </row>
    <row r="9" spans="2:37" s="411" customFormat="1" ht="15.5">
      <c r="B9" s="416" t="s">
        <v>127</v>
      </c>
      <c r="C9" s="411" t="s">
        <v>6</v>
      </c>
    </row>
    <row r="10" spans="2:37" s="411" customFormat="1" ht="15.5">
      <c r="B10" s="416" t="s">
        <v>244</v>
      </c>
      <c r="C10" s="411" t="s">
        <v>479</v>
      </c>
    </row>
    <row r="11" spans="2:37">
      <c r="I11" s="5"/>
    </row>
    <row r="12" spans="2:37" s="667" customFormat="1" ht="22.75" customHeight="1">
      <c r="B12" s="894"/>
      <c r="C12" s="897">
        <v>2019</v>
      </c>
      <c r="D12" s="897"/>
      <c r="E12" s="897"/>
      <c r="F12" s="897"/>
      <c r="G12" s="897"/>
      <c r="H12" s="897"/>
      <c r="I12" s="897"/>
      <c r="J12" s="897">
        <v>2018</v>
      </c>
      <c r="K12" s="897"/>
      <c r="L12" s="897"/>
      <c r="M12" s="897"/>
      <c r="N12" s="897"/>
      <c r="O12" s="897"/>
      <c r="P12" s="897"/>
      <c r="Q12" s="897">
        <v>2017</v>
      </c>
      <c r="R12" s="897"/>
      <c r="S12" s="897"/>
      <c r="T12" s="897"/>
      <c r="U12" s="897"/>
      <c r="V12" s="897"/>
      <c r="W12" s="900"/>
      <c r="X12" s="675"/>
      <c r="Y12" s="675"/>
      <c r="Z12" s="675"/>
      <c r="AA12" s="675"/>
      <c r="AB12" s="675"/>
      <c r="AC12" s="675"/>
      <c r="AD12" s="675"/>
      <c r="AE12" s="675"/>
      <c r="AF12" s="675"/>
      <c r="AG12" s="675"/>
      <c r="AH12" s="675"/>
      <c r="AI12" s="675"/>
      <c r="AJ12" s="675"/>
      <c r="AK12" s="675"/>
    </row>
    <row r="13" spans="2:37" s="437" customFormat="1" ht="150">
      <c r="B13" s="895"/>
      <c r="C13" s="434" t="s">
        <v>222</v>
      </c>
      <c r="D13" s="434" t="s">
        <v>394</v>
      </c>
      <c r="E13" s="434" t="s">
        <v>395</v>
      </c>
      <c r="F13" s="434" t="s">
        <v>396</v>
      </c>
      <c r="G13" s="434" t="s">
        <v>397</v>
      </c>
      <c r="H13" s="434" t="s">
        <v>398</v>
      </c>
      <c r="I13" s="434" t="s">
        <v>399</v>
      </c>
      <c r="J13" s="434" t="s">
        <v>393</v>
      </c>
      <c r="K13" s="434" t="s">
        <v>400</v>
      </c>
      <c r="L13" s="434" t="s">
        <v>401</v>
      </c>
      <c r="M13" s="434" t="s">
        <v>402</v>
      </c>
      <c r="N13" s="434" t="s">
        <v>403</v>
      </c>
      <c r="O13" s="434" t="s">
        <v>404</v>
      </c>
      <c r="P13" s="434" t="s">
        <v>405</v>
      </c>
      <c r="Q13" s="434" t="s">
        <v>393</v>
      </c>
      <c r="R13" s="434" t="s">
        <v>406</v>
      </c>
      <c r="S13" s="434" t="s">
        <v>407</v>
      </c>
      <c r="T13" s="434" t="s">
        <v>402</v>
      </c>
      <c r="U13" s="434" t="s">
        <v>408</v>
      </c>
      <c r="V13" s="434" t="s">
        <v>409</v>
      </c>
      <c r="W13" s="441" t="s">
        <v>405</v>
      </c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</row>
    <row r="14" spans="2:37" ht="14.15" customHeight="1">
      <c r="B14" s="25" t="s">
        <v>241</v>
      </c>
      <c r="C14" s="50">
        <v>31768287</v>
      </c>
      <c r="D14" s="37">
        <v>25.8</v>
      </c>
      <c r="E14" s="37">
        <v>20.399999999999999</v>
      </c>
      <c r="F14" s="37">
        <v>15.8</v>
      </c>
      <c r="G14" s="37">
        <v>11.9</v>
      </c>
      <c r="H14" s="37">
        <v>8.5</v>
      </c>
      <c r="I14" s="37">
        <v>7.7</v>
      </c>
      <c r="J14" s="47">
        <v>29999865</v>
      </c>
      <c r="K14" s="37">
        <v>27.6</v>
      </c>
      <c r="L14" s="37">
        <v>21</v>
      </c>
      <c r="M14" s="37">
        <v>15.9</v>
      </c>
      <c r="N14" s="37">
        <v>13.5</v>
      </c>
      <c r="O14" s="37">
        <v>9.6</v>
      </c>
      <c r="P14" s="37">
        <v>7.3</v>
      </c>
      <c r="Q14" s="47">
        <v>29321773</v>
      </c>
      <c r="R14" s="37">
        <v>21.4</v>
      </c>
      <c r="S14" s="37">
        <v>17.399999999999999</v>
      </c>
      <c r="T14" s="37">
        <v>12.4</v>
      </c>
      <c r="U14" s="37">
        <v>8.9</v>
      </c>
      <c r="V14" s="37">
        <v>6.3</v>
      </c>
      <c r="W14" s="37">
        <v>5.0999999999999996</v>
      </c>
    </row>
    <row r="15" spans="2:37" ht="14.15" customHeight="1">
      <c r="B15" s="25" t="s">
        <v>223</v>
      </c>
      <c r="C15" s="51">
        <v>5654702</v>
      </c>
      <c r="D15" s="38">
        <v>23.3</v>
      </c>
      <c r="E15" s="38">
        <v>19.899999999999999</v>
      </c>
      <c r="F15" s="38">
        <v>13</v>
      </c>
      <c r="G15" s="38">
        <v>12</v>
      </c>
      <c r="H15" s="38">
        <v>9.1999999999999993</v>
      </c>
      <c r="I15" s="38">
        <v>6.5</v>
      </c>
      <c r="J15" s="48">
        <v>5355865</v>
      </c>
      <c r="K15" s="38">
        <v>23.4</v>
      </c>
      <c r="L15" s="38">
        <v>18.8</v>
      </c>
      <c r="M15" s="38">
        <v>13.2</v>
      </c>
      <c r="N15" s="38">
        <v>12.3</v>
      </c>
      <c r="O15" s="38">
        <v>10.199999999999999</v>
      </c>
      <c r="P15" s="38">
        <v>5.6</v>
      </c>
      <c r="Q15" s="48">
        <v>5285127</v>
      </c>
      <c r="R15" s="38">
        <v>19.600000000000001</v>
      </c>
      <c r="S15" s="38">
        <v>16</v>
      </c>
      <c r="T15" s="38">
        <v>10.8</v>
      </c>
      <c r="U15" s="38">
        <v>9.6999999999999993</v>
      </c>
      <c r="V15" s="38">
        <v>6.9</v>
      </c>
      <c r="W15" s="38">
        <v>5.8</v>
      </c>
    </row>
    <row r="16" spans="2:37" ht="14.15" customHeight="1">
      <c r="B16" s="25" t="s">
        <v>224</v>
      </c>
      <c r="C16" s="51">
        <v>888327</v>
      </c>
      <c r="D16" s="38">
        <v>30.3</v>
      </c>
      <c r="E16" s="38">
        <v>23.2</v>
      </c>
      <c r="F16" s="38">
        <v>21.6</v>
      </c>
      <c r="G16" s="38">
        <v>11.1</v>
      </c>
      <c r="H16" s="38">
        <v>8</v>
      </c>
      <c r="I16" s="38">
        <v>7.4</v>
      </c>
      <c r="J16" s="48">
        <v>859515</v>
      </c>
      <c r="K16" s="38">
        <v>34.4</v>
      </c>
      <c r="L16" s="38">
        <v>26.2</v>
      </c>
      <c r="M16" s="38">
        <v>23.5</v>
      </c>
      <c r="N16" s="38">
        <v>13.7</v>
      </c>
      <c r="O16" s="38">
        <v>8.1</v>
      </c>
      <c r="P16" s="38">
        <v>11.5</v>
      </c>
      <c r="Q16" s="48">
        <v>836574</v>
      </c>
      <c r="R16" s="38">
        <v>27</v>
      </c>
      <c r="S16" s="38">
        <v>22.7</v>
      </c>
      <c r="T16" s="38">
        <v>17.3</v>
      </c>
      <c r="U16" s="38">
        <v>8.1</v>
      </c>
      <c r="V16" s="38">
        <v>5.3</v>
      </c>
      <c r="W16" s="38">
        <v>5.2</v>
      </c>
    </row>
    <row r="17" spans="2:23" ht="14.15" customHeight="1">
      <c r="B17" s="25" t="s">
        <v>317</v>
      </c>
      <c r="C17" s="51">
        <v>687224</v>
      </c>
      <c r="D17" s="38">
        <v>25.7</v>
      </c>
      <c r="E17" s="38">
        <v>19.8</v>
      </c>
      <c r="F17" s="38">
        <v>13.8</v>
      </c>
      <c r="G17" s="38">
        <v>8.5</v>
      </c>
      <c r="H17" s="38">
        <v>5.5</v>
      </c>
      <c r="I17" s="38">
        <v>5</v>
      </c>
      <c r="J17" s="48">
        <v>665440</v>
      </c>
      <c r="K17" s="38">
        <v>19.7</v>
      </c>
      <c r="L17" s="38">
        <v>16.2</v>
      </c>
      <c r="M17" s="38">
        <v>10.6</v>
      </c>
      <c r="N17" s="38">
        <v>6.2</v>
      </c>
      <c r="O17" s="38">
        <v>3.8</v>
      </c>
      <c r="P17" s="38">
        <v>3.4</v>
      </c>
      <c r="Q17" s="48">
        <v>644126</v>
      </c>
      <c r="R17" s="38">
        <v>25.4</v>
      </c>
      <c r="S17" s="38">
        <v>21.3</v>
      </c>
      <c r="T17" s="38">
        <v>15.2</v>
      </c>
      <c r="U17" s="38">
        <v>10.4</v>
      </c>
      <c r="V17" s="38">
        <v>7.8</v>
      </c>
      <c r="W17" s="38">
        <v>6.7</v>
      </c>
    </row>
    <row r="18" spans="2:23" ht="14.15" customHeight="1">
      <c r="B18" s="25" t="s">
        <v>318</v>
      </c>
      <c r="C18" s="51">
        <v>863902</v>
      </c>
      <c r="D18" s="38">
        <v>26.4</v>
      </c>
      <c r="E18" s="38">
        <v>19.5</v>
      </c>
      <c r="F18" s="38">
        <v>17.3</v>
      </c>
      <c r="G18" s="38">
        <v>7.6</v>
      </c>
      <c r="H18" s="38">
        <v>4.0999999999999996</v>
      </c>
      <c r="I18" s="38">
        <v>5.3</v>
      </c>
      <c r="J18" s="48">
        <v>808693</v>
      </c>
      <c r="K18" s="38">
        <v>22.5</v>
      </c>
      <c r="L18" s="38">
        <v>16.600000000000001</v>
      </c>
      <c r="M18" s="38">
        <v>13.3</v>
      </c>
      <c r="N18" s="38">
        <v>8.5</v>
      </c>
      <c r="O18" s="38">
        <v>3.8</v>
      </c>
      <c r="P18" s="38">
        <v>6.3</v>
      </c>
      <c r="Q18" s="48">
        <v>778498</v>
      </c>
      <c r="R18" s="38">
        <v>14.6</v>
      </c>
      <c r="S18" s="38">
        <v>13.2</v>
      </c>
      <c r="T18" s="38">
        <v>5</v>
      </c>
      <c r="U18" s="38">
        <v>5.4</v>
      </c>
      <c r="V18" s="38">
        <v>4.5999999999999996</v>
      </c>
      <c r="W18" s="38">
        <v>2.5</v>
      </c>
    </row>
    <row r="19" spans="2:23" ht="14.15" customHeight="1">
      <c r="B19" s="25" t="s">
        <v>227</v>
      </c>
      <c r="C19" s="51">
        <v>1556520</v>
      </c>
      <c r="D19" s="38">
        <v>28.4</v>
      </c>
      <c r="E19" s="38">
        <v>23.6</v>
      </c>
      <c r="F19" s="38">
        <v>17.3</v>
      </c>
      <c r="G19" s="38">
        <v>18</v>
      </c>
      <c r="H19" s="38">
        <v>13.2</v>
      </c>
      <c r="I19" s="38">
        <v>12.9</v>
      </c>
      <c r="J19" s="48">
        <v>1442086</v>
      </c>
      <c r="K19" s="38">
        <v>24.6</v>
      </c>
      <c r="L19" s="38">
        <v>19.100000000000001</v>
      </c>
      <c r="M19" s="38">
        <v>11.6</v>
      </c>
      <c r="N19" s="38">
        <v>10.4</v>
      </c>
      <c r="O19" s="38">
        <v>6.8</v>
      </c>
      <c r="P19" s="38">
        <v>5.6</v>
      </c>
      <c r="Q19" s="48">
        <v>1405058</v>
      </c>
      <c r="R19" s="38">
        <v>17.899999999999999</v>
      </c>
      <c r="S19" s="38">
        <v>15.8</v>
      </c>
      <c r="T19" s="38">
        <v>10.199999999999999</v>
      </c>
      <c r="U19" s="38">
        <v>9.8000000000000007</v>
      </c>
      <c r="V19" s="38">
        <v>7.2</v>
      </c>
      <c r="W19" s="38">
        <v>4.9000000000000004</v>
      </c>
    </row>
    <row r="20" spans="2:23" ht="14.15" customHeight="1">
      <c r="B20" s="25" t="s">
        <v>228</v>
      </c>
      <c r="C20" s="51">
        <v>388928</v>
      </c>
      <c r="D20" s="38">
        <v>22.7</v>
      </c>
      <c r="E20" s="38">
        <v>17.2</v>
      </c>
      <c r="F20" s="38">
        <v>14.5</v>
      </c>
      <c r="G20" s="38">
        <v>9.1999999999999993</v>
      </c>
      <c r="H20" s="38">
        <v>5.8</v>
      </c>
      <c r="I20" s="38">
        <v>5.7</v>
      </c>
      <c r="J20" s="48">
        <v>361041</v>
      </c>
      <c r="K20" s="38">
        <v>23.6</v>
      </c>
      <c r="L20" s="38">
        <v>17.8</v>
      </c>
      <c r="M20" s="38">
        <v>13.7</v>
      </c>
      <c r="N20" s="38">
        <v>8.6999999999999993</v>
      </c>
      <c r="O20" s="38">
        <v>6.7</v>
      </c>
      <c r="P20" s="38">
        <v>4</v>
      </c>
      <c r="Q20" s="48">
        <v>360653</v>
      </c>
      <c r="R20" s="38">
        <v>21.7</v>
      </c>
      <c r="S20" s="38">
        <v>17.3</v>
      </c>
      <c r="T20" s="38">
        <v>13</v>
      </c>
      <c r="U20" s="38">
        <v>10.5</v>
      </c>
      <c r="V20" s="38">
        <v>7.4</v>
      </c>
      <c r="W20" s="38">
        <v>5.7</v>
      </c>
    </row>
    <row r="21" spans="2:23" ht="14.15" customHeight="1">
      <c r="B21" s="25" t="s">
        <v>229</v>
      </c>
      <c r="C21" s="51">
        <v>1551215</v>
      </c>
      <c r="D21" s="38">
        <v>26.1</v>
      </c>
      <c r="E21" s="38">
        <v>19.7</v>
      </c>
      <c r="F21" s="38">
        <v>16.899999999999999</v>
      </c>
      <c r="G21" s="38">
        <v>11.1</v>
      </c>
      <c r="H21" s="38">
        <v>7.9</v>
      </c>
      <c r="I21" s="38">
        <v>8.1</v>
      </c>
      <c r="J21" s="48">
        <v>1465970</v>
      </c>
      <c r="K21" s="38">
        <v>29.8</v>
      </c>
      <c r="L21" s="38">
        <v>22</v>
      </c>
      <c r="M21" s="38">
        <v>18.100000000000001</v>
      </c>
      <c r="N21" s="38">
        <v>13.5</v>
      </c>
      <c r="O21" s="38">
        <v>8.4</v>
      </c>
      <c r="P21" s="38">
        <v>8.4</v>
      </c>
      <c r="Q21" s="48">
        <v>1445107</v>
      </c>
      <c r="R21" s="38">
        <v>23.4</v>
      </c>
      <c r="S21" s="38">
        <v>19.3</v>
      </c>
      <c r="T21" s="38">
        <v>14.4</v>
      </c>
      <c r="U21" s="38">
        <v>9.8000000000000007</v>
      </c>
      <c r="V21" s="38">
        <v>7.5</v>
      </c>
      <c r="W21" s="38">
        <v>5</v>
      </c>
    </row>
    <row r="22" spans="2:23" ht="14.15" customHeight="1">
      <c r="B22" s="25" t="s">
        <v>230</v>
      </c>
      <c r="C22" s="51">
        <v>1306205</v>
      </c>
      <c r="D22" s="38">
        <v>28.1</v>
      </c>
      <c r="E22" s="38">
        <v>21.4</v>
      </c>
      <c r="F22" s="38">
        <v>18.3</v>
      </c>
      <c r="G22" s="38">
        <v>11.2</v>
      </c>
      <c r="H22" s="38">
        <v>7.6</v>
      </c>
      <c r="I22" s="38">
        <v>6.8</v>
      </c>
      <c r="J22" s="48">
        <v>1212020</v>
      </c>
      <c r="K22" s="38">
        <v>30.8</v>
      </c>
      <c r="L22" s="38">
        <v>20.9</v>
      </c>
      <c r="M22" s="38">
        <v>21.1</v>
      </c>
      <c r="N22" s="38">
        <v>13.1</v>
      </c>
      <c r="O22" s="38">
        <v>8.1</v>
      </c>
      <c r="P22" s="38">
        <v>8</v>
      </c>
      <c r="Q22" s="48">
        <v>1180748</v>
      </c>
      <c r="R22" s="38">
        <v>23</v>
      </c>
      <c r="S22" s="38">
        <v>16.3</v>
      </c>
      <c r="T22" s="38">
        <v>16.399999999999999</v>
      </c>
      <c r="U22" s="38">
        <v>11.1</v>
      </c>
      <c r="V22" s="38">
        <v>6.3</v>
      </c>
      <c r="W22" s="38">
        <v>7.7</v>
      </c>
    </row>
    <row r="23" spans="2:23" ht="14.15" customHeight="1">
      <c r="B23" s="25" t="s">
        <v>231</v>
      </c>
      <c r="C23" s="51">
        <v>5249871</v>
      </c>
      <c r="D23" s="38">
        <v>25.9</v>
      </c>
      <c r="E23" s="38">
        <v>19.3</v>
      </c>
      <c r="F23" s="38">
        <v>17.100000000000001</v>
      </c>
      <c r="G23" s="38">
        <v>10.199999999999999</v>
      </c>
      <c r="H23" s="38">
        <v>6.2</v>
      </c>
      <c r="I23" s="38">
        <v>7.5</v>
      </c>
      <c r="J23" s="48">
        <v>4876838</v>
      </c>
      <c r="K23" s="38">
        <v>28.9</v>
      </c>
      <c r="L23" s="38">
        <v>21.1</v>
      </c>
      <c r="M23" s="38">
        <v>16.899999999999999</v>
      </c>
      <c r="N23" s="38">
        <v>16.3</v>
      </c>
      <c r="O23" s="38">
        <v>10.8</v>
      </c>
      <c r="P23" s="38">
        <v>8.6</v>
      </c>
      <c r="Q23" s="48">
        <v>4711842</v>
      </c>
      <c r="R23" s="38">
        <v>21.2</v>
      </c>
      <c r="S23" s="38">
        <v>16.7</v>
      </c>
      <c r="T23" s="38">
        <v>13.5</v>
      </c>
      <c r="U23" s="38">
        <v>8</v>
      </c>
      <c r="V23" s="38">
        <v>5.7</v>
      </c>
      <c r="W23" s="38">
        <v>5.6</v>
      </c>
    </row>
    <row r="24" spans="2:23" ht="14.15" customHeight="1">
      <c r="B24" s="25" t="s">
        <v>319</v>
      </c>
      <c r="C24" s="51">
        <v>3333721</v>
      </c>
      <c r="D24" s="38">
        <v>27.2</v>
      </c>
      <c r="E24" s="38">
        <v>20.100000000000001</v>
      </c>
      <c r="F24" s="38">
        <v>17.399999999999999</v>
      </c>
      <c r="G24" s="38">
        <v>10.5</v>
      </c>
      <c r="H24" s="38">
        <v>6.9</v>
      </c>
      <c r="I24" s="38">
        <v>7.8</v>
      </c>
      <c r="J24" s="48">
        <v>3207259</v>
      </c>
      <c r="K24" s="38">
        <v>28.5</v>
      </c>
      <c r="L24" s="38">
        <v>21.7</v>
      </c>
      <c r="M24" s="38">
        <v>16.8</v>
      </c>
      <c r="N24" s="38">
        <v>13.1</v>
      </c>
      <c r="O24" s="38">
        <v>9.4</v>
      </c>
      <c r="P24" s="38">
        <v>7.7</v>
      </c>
      <c r="Q24" s="48">
        <v>3096805</v>
      </c>
      <c r="R24" s="38">
        <v>20.9</v>
      </c>
      <c r="S24" s="38">
        <v>16.3</v>
      </c>
      <c r="T24" s="38">
        <v>11.8</v>
      </c>
      <c r="U24" s="38">
        <v>8.1999999999999993</v>
      </c>
      <c r="V24" s="38">
        <v>5.9</v>
      </c>
      <c r="W24" s="38">
        <v>4.2</v>
      </c>
    </row>
    <row r="25" spans="2:23" ht="14.15" customHeight="1">
      <c r="B25" s="25" t="s">
        <v>233</v>
      </c>
      <c r="C25" s="51">
        <v>700649</v>
      </c>
      <c r="D25" s="38">
        <v>24.6</v>
      </c>
      <c r="E25" s="38">
        <v>21.4</v>
      </c>
      <c r="F25" s="38">
        <v>13.1</v>
      </c>
      <c r="G25" s="38">
        <v>15.1</v>
      </c>
      <c r="H25" s="38">
        <v>11.8</v>
      </c>
      <c r="I25" s="38">
        <v>9</v>
      </c>
      <c r="J25" s="48">
        <v>655859</v>
      </c>
      <c r="K25" s="38">
        <v>26</v>
      </c>
      <c r="L25" s="38">
        <v>19.600000000000001</v>
      </c>
      <c r="M25" s="38">
        <v>17.100000000000001</v>
      </c>
      <c r="N25" s="38">
        <v>12.2</v>
      </c>
      <c r="O25" s="38">
        <v>9.9</v>
      </c>
      <c r="P25" s="38">
        <v>5.9</v>
      </c>
      <c r="Q25" s="48">
        <v>646425</v>
      </c>
      <c r="R25" s="38">
        <v>20.100000000000001</v>
      </c>
      <c r="S25" s="38">
        <v>16.899999999999999</v>
      </c>
      <c r="T25" s="38">
        <v>11.6</v>
      </c>
      <c r="U25" s="38">
        <v>11</v>
      </c>
      <c r="V25" s="38">
        <v>8.1999999999999993</v>
      </c>
      <c r="W25" s="38">
        <v>5.2</v>
      </c>
    </row>
    <row r="26" spans="2:23" ht="14.15" customHeight="1">
      <c r="B26" s="25" t="s">
        <v>234</v>
      </c>
      <c r="C26" s="685">
        <v>1686373</v>
      </c>
      <c r="D26" s="686">
        <v>19.2</v>
      </c>
      <c r="E26" s="686">
        <v>14.3</v>
      </c>
      <c r="F26" s="686">
        <v>12.1</v>
      </c>
      <c r="G26" s="686">
        <v>7.2</v>
      </c>
      <c r="H26" s="686">
        <v>4.9000000000000004</v>
      </c>
      <c r="I26" s="686">
        <v>3.3</v>
      </c>
      <c r="J26" s="687">
        <v>1622309</v>
      </c>
      <c r="K26" s="686">
        <v>21</v>
      </c>
      <c r="L26" s="686">
        <v>14.7</v>
      </c>
      <c r="M26" s="686">
        <v>11.8</v>
      </c>
      <c r="N26" s="686">
        <v>10.199999999999999</v>
      </c>
      <c r="O26" s="686">
        <v>7</v>
      </c>
      <c r="P26" s="686">
        <v>4.4000000000000004</v>
      </c>
      <c r="Q26" s="687">
        <v>1609382</v>
      </c>
      <c r="R26" s="686">
        <v>15.9</v>
      </c>
      <c r="S26" s="686">
        <v>12.8</v>
      </c>
      <c r="T26" s="686">
        <v>8.9</v>
      </c>
      <c r="U26" s="686">
        <v>7.6</v>
      </c>
      <c r="V26" s="686">
        <v>4.8</v>
      </c>
      <c r="W26" s="686">
        <v>4.5999999999999996</v>
      </c>
    </row>
    <row r="27" spans="2:23" s="6" customFormat="1" ht="14.15" customHeight="1">
      <c r="B27" s="25" t="s">
        <v>321</v>
      </c>
      <c r="C27" s="66">
        <v>4669945</v>
      </c>
      <c r="D27" s="20">
        <v>29</v>
      </c>
      <c r="E27" s="20">
        <v>24.6</v>
      </c>
      <c r="F27" s="20">
        <v>17.3</v>
      </c>
      <c r="G27" s="20">
        <v>17.5</v>
      </c>
      <c r="H27" s="20">
        <v>13.3</v>
      </c>
      <c r="I27" s="20">
        <v>11.9</v>
      </c>
      <c r="J27" s="66">
        <v>4434791</v>
      </c>
      <c r="K27" s="20">
        <v>33.799999999999997</v>
      </c>
      <c r="L27" s="20">
        <v>26.5</v>
      </c>
      <c r="M27" s="20">
        <v>18.5</v>
      </c>
      <c r="N27" s="20">
        <v>19.5</v>
      </c>
      <c r="O27" s="20">
        <v>15</v>
      </c>
      <c r="P27" s="20">
        <v>11</v>
      </c>
      <c r="Q27" s="66">
        <v>4336862</v>
      </c>
      <c r="R27" s="20">
        <v>25.8</v>
      </c>
      <c r="S27" s="20">
        <v>21.7</v>
      </c>
      <c r="T27" s="20">
        <v>14.4</v>
      </c>
      <c r="U27" s="20">
        <v>9.9</v>
      </c>
      <c r="V27" s="20">
        <v>6.9</v>
      </c>
      <c r="W27" s="20">
        <v>5.4</v>
      </c>
    </row>
    <row r="28" spans="2:23" ht="14.15" customHeight="1">
      <c r="B28" s="25" t="s">
        <v>322</v>
      </c>
      <c r="C28" s="688">
        <v>993136</v>
      </c>
      <c r="D28" s="648">
        <v>20.7</v>
      </c>
      <c r="E28" s="648">
        <v>11.8</v>
      </c>
      <c r="F28" s="648">
        <v>14.4</v>
      </c>
      <c r="G28" s="648">
        <v>9.1999999999999993</v>
      </c>
      <c r="H28" s="648">
        <v>6.6</v>
      </c>
      <c r="I28" s="648">
        <v>5.3</v>
      </c>
      <c r="J28" s="689">
        <v>935057</v>
      </c>
      <c r="K28" s="648">
        <v>22</v>
      </c>
      <c r="L28" s="648">
        <v>15.3</v>
      </c>
      <c r="M28" s="648">
        <v>12.3</v>
      </c>
      <c r="N28" s="648">
        <v>7.9</v>
      </c>
      <c r="O28" s="648">
        <v>6.1</v>
      </c>
      <c r="P28" s="648">
        <v>2.8</v>
      </c>
      <c r="Q28" s="689">
        <v>918189</v>
      </c>
      <c r="R28" s="648">
        <v>18.2</v>
      </c>
      <c r="S28" s="648">
        <v>14.3</v>
      </c>
      <c r="T28" s="648">
        <v>10.3</v>
      </c>
      <c r="U28" s="648">
        <v>8.6999999999999993</v>
      </c>
      <c r="V28" s="648">
        <v>7</v>
      </c>
      <c r="W28" s="648">
        <v>4</v>
      </c>
    </row>
    <row r="29" spans="2:23" ht="14.15" customHeight="1">
      <c r="B29" s="25" t="s">
        <v>323</v>
      </c>
      <c r="C29" s="51">
        <v>453135</v>
      </c>
      <c r="D29" s="38">
        <v>30.1</v>
      </c>
      <c r="E29" s="38">
        <v>25.3</v>
      </c>
      <c r="F29" s="38">
        <v>17.100000000000001</v>
      </c>
      <c r="G29" s="38">
        <v>12.4</v>
      </c>
      <c r="H29" s="38">
        <v>9.6</v>
      </c>
      <c r="I29" s="38">
        <v>6.4</v>
      </c>
      <c r="J29" s="48">
        <v>416329</v>
      </c>
      <c r="K29" s="38">
        <v>33</v>
      </c>
      <c r="L29" s="38">
        <v>24</v>
      </c>
      <c r="M29" s="38">
        <v>17.7</v>
      </c>
      <c r="N29" s="38">
        <v>7.8</v>
      </c>
      <c r="O29" s="38">
        <v>4.3</v>
      </c>
      <c r="P29" s="38">
        <v>5.8</v>
      </c>
      <c r="Q29" s="48">
        <v>406669</v>
      </c>
      <c r="R29" s="38">
        <v>22.2</v>
      </c>
      <c r="S29" s="38">
        <v>18.2</v>
      </c>
      <c r="T29" s="38">
        <v>12.5</v>
      </c>
      <c r="U29" s="38">
        <v>9.4</v>
      </c>
      <c r="V29" s="38">
        <v>6.9</v>
      </c>
      <c r="W29" s="38">
        <v>5.9</v>
      </c>
    </row>
    <row r="30" spans="2:23" ht="14.15" customHeight="1">
      <c r="B30" s="25" t="s">
        <v>237</v>
      </c>
      <c r="C30" s="51">
        <v>1468312</v>
      </c>
      <c r="D30" s="38">
        <v>25.9</v>
      </c>
      <c r="E30" s="38">
        <v>21.6</v>
      </c>
      <c r="F30" s="38">
        <v>12.2</v>
      </c>
      <c r="G30" s="38">
        <v>8.8000000000000007</v>
      </c>
      <c r="H30" s="38">
        <v>6.7</v>
      </c>
      <c r="I30" s="38">
        <v>4.8</v>
      </c>
      <c r="J30" s="48">
        <v>1384356</v>
      </c>
      <c r="K30" s="38">
        <v>28.5</v>
      </c>
      <c r="L30" s="38">
        <v>23.3</v>
      </c>
      <c r="M30" s="38">
        <v>14.8</v>
      </c>
      <c r="N30" s="38">
        <v>10.6</v>
      </c>
      <c r="O30" s="38">
        <v>6.7</v>
      </c>
      <c r="P30" s="38">
        <v>5.8</v>
      </c>
      <c r="Q30" s="48">
        <v>1371754</v>
      </c>
      <c r="R30" s="38">
        <v>23.5</v>
      </c>
      <c r="S30" s="38">
        <v>20</v>
      </c>
      <c r="T30" s="38">
        <v>12</v>
      </c>
      <c r="U30" s="38">
        <v>4.8</v>
      </c>
      <c r="V30" s="38">
        <v>4.0999999999999996</v>
      </c>
      <c r="W30" s="38">
        <v>2.2999999999999998</v>
      </c>
    </row>
    <row r="31" spans="2:23" ht="14.15" customHeight="1">
      <c r="B31" s="25" t="s">
        <v>324</v>
      </c>
      <c r="C31" s="51">
        <v>206573</v>
      </c>
      <c r="D31" s="38">
        <v>23.5</v>
      </c>
      <c r="E31" s="38">
        <v>17.8</v>
      </c>
      <c r="F31" s="38">
        <v>13</v>
      </c>
      <c r="G31" s="38">
        <v>8.8000000000000007</v>
      </c>
      <c r="H31" s="38">
        <v>5.3</v>
      </c>
      <c r="I31" s="38">
        <v>6.9</v>
      </c>
      <c r="J31" s="48">
        <v>191363</v>
      </c>
      <c r="K31" s="38">
        <v>29.5</v>
      </c>
      <c r="L31" s="38">
        <v>21.3</v>
      </c>
      <c r="M31" s="38">
        <v>19.8</v>
      </c>
      <c r="N31" s="38">
        <v>11.8</v>
      </c>
      <c r="O31" s="38">
        <v>7.3</v>
      </c>
      <c r="P31" s="38">
        <v>7.3</v>
      </c>
      <c r="Q31" s="48">
        <v>188791</v>
      </c>
      <c r="R31" s="38">
        <v>20</v>
      </c>
      <c r="S31" s="38">
        <v>15.8</v>
      </c>
      <c r="T31" s="38">
        <v>11.4</v>
      </c>
      <c r="U31" s="38">
        <v>9.3000000000000007</v>
      </c>
      <c r="V31" s="38">
        <v>6.4</v>
      </c>
      <c r="W31" s="38">
        <v>3.8</v>
      </c>
    </row>
    <row r="32" spans="2:23" ht="14.15" customHeight="1">
      <c r="B32" s="25" t="s">
        <v>239</v>
      </c>
      <c r="C32" s="51">
        <v>57990</v>
      </c>
      <c r="D32" s="38">
        <v>23.7</v>
      </c>
      <c r="E32" s="38">
        <v>20.8</v>
      </c>
      <c r="F32" s="38">
        <v>19</v>
      </c>
      <c r="G32" s="38">
        <v>26.6</v>
      </c>
      <c r="H32" s="38">
        <v>24.5</v>
      </c>
      <c r="I32" s="38">
        <v>12.7</v>
      </c>
      <c r="J32" s="48">
        <v>52405</v>
      </c>
      <c r="K32" s="38">
        <v>36.700000000000003</v>
      </c>
      <c r="L32" s="38">
        <v>32.5</v>
      </c>
      <c r="M32" s="38">
        <v>17.899999999999999</v>
      </c>
      <c r="N32" s="38">
        <v>22.3</v>
      </c>
      <c r="O32" s="38">
        <v>17.399999999999999</v>
      </c>
      <c r="P32" s="38">
        <v>10.3</v>
      </c>
      <c r="Q32" s="48">
        <v>49485</v>
      </c>
      <c r="R32" s="38">
        <v>19.600000000000001</v>
      </c>
      <c r="S32" s="38">
        <v>15.2</v>
      </c>
      <c r="T32" s="38">
        <v>11.8</v>
      </c>
      <c r="U32" s="38">
        <v>11.5</v>
      </c>
      <c r="V32" s="38">
        <v>9.6999999999999993</v>
      </c>
      <c r="W32" s="38">
        <v>1.8</v>
      </c>
    </row>
    <row r="33" spans="2:23" ht="14.15" customHeight="1">
      <c r="B33" s="25" t="s">
        <v>240</v>
      </c>
      <c r="C33" s="51">
        <v>51556</v>
      </c>
      <c r="D33" s="38">
        <v>20.6</v>
      </c>
      <c r="E33" s="38">
        <v>12</v>
      </c>
      <c r="F33" s="38">
        <v>12.3</v>
      </c>
      <c r="G33" s="38">
        <v>11.2</v>
      </c>
      <c r="H33" s="38">
        <v>6.1</v>
      </c>
      <c r="I33" s="38">
        <v>7.8</v>
      </c>
      <c r="J33" s="48">
        <v>52667</v>
      </c>
      <c r="K33" s="38">
        <v>17.8</v>
      </c>
      <c r="L33" s="38">
        <v>14.8</v>
      </c>
      <c r="M33" s="38">
        <v>14.1</v>
      </c>
      <c r="N33" s="38">
        <v>10.1</v>
      </c>
      <c r="O33" s="38">
        <v>9.1</v>
      </c>
      <c r="P33" s="38">
        <v>5.8</v>
      </c>
      <c r="Q33" s="48">
        <v>49677</v>
      </c>
      <c r="R33" s="38">
        <v>31.4</v>
      </c>
      <c r="S33" s="38">
        <v>26.1</v>
      </c>
      <c r="T33" s="38">
        <v>23.3</v>
      </c>
      <c r="U33" s="38">
        <v>15.8</v>
      </c>
      <c r="V33" s="38">
        <v>15.8</v>
      </c>
      <c r="W33" s="38">
        <v>13.5</v>
      </c>
    </row>
    <row r="34" spans="2:23" ht="13">
      <c r="C34" s="9"/>
      <c r="D34" s="9"/>
      <c r="E34" s="9"/>
      <c r="F34" s="9"/>
      <c r="G34" s="9"/>
      <c r="H34" s="9"/>
      <c r="I34" s="9"/>
    </row>
    <row r="35" spans="2:23" ht="13">
      <c r="C35" s="9"/>
      <c r="D35" s="9"/>
      <c r="E35" s="9"/>
      <c r="F35" s="9"/>
      <c r="G35" s="9"/>
      <c r="H35" s="9"/>
      <c r="I35" s="9"/>
    </row>
    <row r="36" spans="2:23" ht="13">
      <c r="B36" s="10"/>
      <c r="C36" s="9"/>
      <c r="D36" s="9"/>
      <c r="E36" s="9"/>
      <c r="F36" s="9"/>
      <c r="G36" s="9"/>
      <c r="H36" s="9"/>
      <c r="I36" s="9"/>
    </row>
    <row r="37" spans="2:23" ht="54" customHeight="1">
      <c r="B37" s="932" t="s">
        <v>1636</v>
      </c>
      <c r="C37" s="933"/>
      <c r="D37" s="933"/>
      <c r="E37" s="2"/>
      <c r="F37" s="2"/>
      <c r="G37" s="2"/>
      <c r="H37" s="2"/>
      <c r="I37" s="2"/>
    </row>
    <row r="38" spans="2:23" s="437" customFormat="1" ht="18" customHeight="1">
      <c r="B38" s="489"/>
      <c r="C38" s="489" t="s">
        <v>492</v>
      </c>
      <c r="D38" s="489" t="s">
        <v>494</v>
      </c>
      <c r="F38" s="490"/>
      <c r="G38" s="490"/>
      <c r="H38" s="490"/>
      <c r="I38" s="490"/>
    </row>
    <row r="39" spans="2:23" ht="15" customHeight="1">
      <c r="B39" s="684">
        <v>2019</v>
      </c>
      <c r="C39" s="296">
        <v>25.8</v>
      </c>
      <c r="D39" s="442">
        <v>29</v>
      </c>
    </row>
    <row r="40" spans="2:23" ht="15" customHeight="1">
      <c r="B40" s="684">
        <v>2018</v>
      </c>
      <c r="C40" s="296">
        <v>27.6</v>
      </c>
      <c r="D40" s="38">
        <v>33.799999999999997</v>
      </c>
      <c r="F40" s="2"/>
      <c r="G40" s="2"/>
    </row>
    <row r="41" spans="2:23" ht="15" customHeight="1">
      <c r="B41" s="684">
        <v>2017</v>
      </c>
      <c r="C41" s="296">
        <v>21.4</v>
      </c>
      <c r="D41" s="209">
        <v>25.8</v>
      </c>
    </row>
    <row r="62" spans="2:4" ht="54" customHeight="1">
      <c r="B62" s="932" t="s">
        <v>1637</v>
      </c>
      <c r="C62" s="933"/>
      <c r="D62" s="933"/>
    </row>
    <row r="63" spans="2:4" s="437" customFormat="1" ht="18" customHeight="1">
      <c r="B63" s="489"/>
      <c r="C63" s="434" t="s">
        <v>492</v>
      </c>
      <c r="D63" s="434" t="s">
        <v>494</v>
      </c>
    </row>
    <row r="64" spans="2:4" ht="15" customHeight="1">
      <c r="B64" s="684">
        <v>2019</v>
      </c>
      <c r="C64" s="296">
        <v>11.9</v>
      </c>
      <c r="D64" s="442">
        <v>17.5</v>
      </c>
    </row>
    <row r="65" spans="2:4" ht="15" customHeight="1">
      <c r="B65" s="684">
        <v>2018</v>
      </c>
      <c r="C65" s="296">
        <v>13.5</v>
      </c>
      <c r="D65" s="209">
        <v>19.5</v>
      </c>
    </row>
    <row r="66" spans="2:4" ht="15" customHeight="1">
      <c r="B66" s="684">
        <v>2017</v>
      </c>
      <c r="C66" s="296">
        <v>8.9</v>
      </c>
      <c r="D66" s="209">
        <v>9.9</v>
      </c>
    </row>
  </sheetData>
  <mergeCells count="8">
    <mergeCell ref="Q12:W12"/>
    <mergeCell ref="F2:G2"/>
    <mergeCell ref="F3:G3"/>
    <mergeCell ref="B12:B13"/>
    <mergeCell ref="B62:D62"/>
    <mergeCell ref="B37:D37"/>
    <mergeCell ref="C12:I12"/>
    <mergeCell ref="J12:P12"/>
  </mergeCells>
  <hyperlinks>
    <hyperlink ref="F3" r:id="rId1" location="'Índice Digitalizacion Acelerada'!A1"/>
    <hyperlink ref="F2" r:id="rId2" location="'Índice ámbitos y subámbitos'!A1"/>
    <hyperlink ref="F2:G2" location="'Índice Digitalizacion Acelerada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B1:AK66"/>
  <sheetViews>
    <sheetView showGridLines="0" zoomScaleNormal="100" workbookViewId="0">
      <selection activeCell="C3" sqref="C3"/>
    </sheetView>
  </sheetViews>
  <sheetFormatPr baseColWidth="10" defaultColWidth="11.54296875" defaultRowHeight="12.5"/>
  <cols>
    <col min="1" max="1" width="1.81640625" style="3" customWidth="1"/>
    <col min="2" max="2" width="40.453125" style="3" customWidth="1"/>
    <col min="3" max="4" width="20.81640625" style="3" customWidth="1"/>
    <col min="5" max="5" width="21.453125" style="3" customWidth="1"/>
    <col min="6" max="7" width="22.54296875" style="3" customWidth="1"/>
    <col min="8" max="8" width="22" style="3" customWidth="1"/>
    <col min="9" max="39" width="22.81640625" style="3" customWidth="1"/>
    <col min="40" max="16384" width="11.54296875" style="3"/>
  </cols>
  <sheetData>
    <row r="1" spans="2:37" ht="15" customHeight="1"/>
    <row r="2" spans="2:37" ht="15" customHeight="1">
      <c r="F2" s="893" t="s">
        <v>245</v>
      </c>
      <c r="G2" s="893"/>
    </row>
    <row r="3" spans="2:37" ht="15" customHeight="1">
      <c r="F3" s="893" t="s">
        <v>248</v>
      </c>
      <c r="G3" s="893"/>
    </row>
    <row r="4" spans="2:37" s="405" customFormat="1" ht="13.4" customHeight="1">
      <c r="B4" s="403"/>
      <c r="C4" s="403"/>
      <c r="D4" s="404"/>
      <c r="E4" s="403"/>
    </row>
    <row r="5" spans="2:37" s="411" customFormat="1" ht="15.5">
      <c r="B5" s="414" t="s">
        <v>246</v>
      </c>
      <c r="C5" s="411" t="s">
        <v>218</v>
      </c>
      <c r="I5" s="413"/>
    </row>
    <row r="6" spans="2:37" s="411" customFormat="1" ht="15.5">
      <c r="B6" s="416" t="s">
        <v>247</v>
      </c>
      <c r="C6" s="411" t="s">
        <v>314</v>
      </c>
    </row>
    <row r="7" spans="2:37" s="411" customFormat="1" ht="15.5">
      <c r="B7" s="416" t="s">
        <v>84</v>
      </c>
      <c r="C7" s="402" t="s">
        <v>1638</v>
      </c>
    </row>
    <row r="8" spans="2:37" s="411" customFormat="1" ht="15.5">
      <c r="B8" s="416" t="s">
        <v>220</v>
      </c>
      <c r="C8" s="402" t="s">
        <v>1599</v>
      </c>
    </row>
    <row r="9" spans="2:37" s="411" customFormat="1" ht="15.5">
      <c r="B9" s="416" t="s">
        <v>127</v>
      </c>
      <c r="C9" s="411" t="s">
        <v>6</v>
      </c>
    </row>
    <row r="10" spans="2:37" s="411" customFormat="1" ht="15.5">
      <c r="B10" s="416" t="s">
        <v>244</v>
      </c>
      <c r="C10" s="411" t="s">
        <v>479</v>
      </c>
    </row>
    <row r="11" spans="2:37">
      <c r="I11" s="5"/>
    </row>
    <row r="12" spans="2:37" s="401" customFormat="1" ht="22.75" customHeight="1">
      <c r="B12" s="930"/>
      <c r="C12" s="934" t="s">
        <v>495</v>
      </c>
      <c r="D12" s="935"/>
      <c r="E12" s="935"/>
      <c r="F12" s="908"/>
      <c r="G12" s="934" t="s">
        <v>496</v>
      </c>
      <c r="H12" s="935"/>
      <c r="I12" s="935"/>
      <c r="J12" s="908"/>
      <c r="K12" s="907" t="s">
        <v>497</v>
      </c>
      <c r="L12" s="907"/>
      <c r="M12" s="907"/>
      <c r="N12" s="907"/>
      <c r="O12" s="907" t="s">
        <v>498</v>
      </c>
      <c r="P12" s="907"/>
      <c r="Q12" s="907"/>
      <c r="R12" s="907"/>
      <c r="S12" s="907" t="s">
        <v>499</v>
      </c>
      <c r="T12" s="907"/>
      <c r="U12" s="907"/>
      <c r="V12" s="934"/>
      <c r="W12" s="479"/>
      <c r="X12" s="479"/>
      <c r="Y12" s="479"/>
      <c r="Z12" s="479"/>
      <c r="AA12" s="479"/>
      <c r="AB12" s="479"/>
      <c r="AC12" s="479"/>
      <c r="AD12" s="479"/>
      <c r="AE12" s="479"/>
      <c r="AF12" s="479"/>
      <c r="AG12" s="479"/>
      <c r="AH12" s="479"/>
      <c r="AI12" s="479"/>
      <c r="AJ12" s="479"/>
      <c r="AK12" s="479"/>
    </row>
    <row r="13" spans="2:37" s="437" customFormat="1" ht="75">
      <c r="B13" s="931"/>
      <c r="C13" s="434" t="s">
        <v>391</v>
      </c>
      <c r="D13" s="434" t="s">
        <v>388</v>
      </c>
      <c r="E13" s="434" t="s">
        <v>389</v>
      </c>
      <c r="F13" s="434" t="s">
        <v>390</v>
      </c>
      <c r="G13" s="434" t="s">
        <v>392</v>
      </c>
      <c r="H13" s="434" t="s">
        <v>388</v>
      </c>
      <c r="I13" s="434" t="s">
        <v>389</v>
      </c>
      <c r="J13" s="434" t="s">
        <v>390</v>
      </c>
      <c r="K13" s="434" t="s">
        <v>393</v>
      </c>
      <c r="L13" s="434" t="s">
        <v>388</v>
      </c>
      <c r="M13" s="434" t="s">
        <v>389</v>
      </c>
      <c r="N13" s="434" t="s">
        <v>390</v>
      </c>
      <c r="O13" s="434" t="s">
        <v>393</v>
      </c>
      <c r="P13" s="434" t="s">
        <v>388</v>
      </c>
      <c r="Q13" s="434" t="s">
        <v>389</v>
      </c>
      <c r="R13" s="434" t="s">
        <v>390</v>
      </c>
      <c r="S13" s="434" t="s">
        <v>393</v>
      </c>
      <c r="T13" s="434" t="s">
        <v>388</v>
      </c>
      <c r="U13" s="434" t="s">
        <v>389</v>
      </c>
      <c r="V13" s="441" t="s">
        <v>390</v>
      </c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</row>
    <row r="14" spans="2:37" ht="14.5" customHeight="1">
      <c r="B14" s="25" t="s">
        <v>241</v>
      </c>
      <c r="C14" s="50">
        <v>34910798</v>
      </c>
      <c r="D14" s="37">
        <v>2.5</v>
      </c>
      <c r="E14" s="37">
        <v>8</v>
      </c>
      <c r="F14" s="37">
        <v>2.2999999999999998</v>
      </c>
      <c r="G14" s="47">
        <v>31670610</v>
      </c>
      <c r="H14" s="37">
        <v>2.7</v>
      </c>
      <c r="I14" s="37">
        <v>8.9</v>
      </c>
      <c r="J14" s="37">
        <v>2.5</v>
      </c>
      <c r="K14" s="47">
        <v>29999865</v>
      </c>
      <c r="L14" s="37">
        <v>3.3</v>
      </c>
      <c r="M14" s="37">
        <v>8.1</v>
      </c>
      <c r="N14" s="37">
        <v>2.6</v>
      </c>
      <c r="O14" s="47">
        <v>29321773</v>
      </c>
      <c r="P14" s="37">
        <v>2.9</v>
      </c>
      <c r="Q14" s="37">
        <v>6.9</v>
      </c>
      <c r="R14" s="37">
        <v>1.9</v>
      </c>
      <c r="S14" s="47">
        <v>27981928</v>
      </c>
      <c r="T14" s="37">
        <v>2.8</v>
      </c>
      <c r="U14" s="37">
        <v>5.5</v>
      </c>
      <c r="V14" s="37">
        <v>1.1000000000000001</v>
      </c>
    </row>
    <row r="15" spans="2:37" ht="14.5" customHeight="1">
      <c r="B15" s="25" t="s">
        <v>223</v>
      </c>
      <c r="C15" s="51">
        <v>6295225</v>
      </c>
      <c r="D15" s="38">
        <v>1.5</v>
      </c>
      <c r="E15" s="38">
        <v>7.9</v>
      </c>
      <c r="F15" s="38">
        <v>2.1</v>
      </c>
      <c r="G15" s="48">
        <v>5630773</v>
      </c>
      <c r="H15" s="38">
        <v>1.7</v>
      </c>
      <c r="I15" s="38">
        <v>8.9</v>
      </c>
      <c r="J15" s="38">
        <v>2.4</v>
      </c>
      <c r="K15" s="48">
        <v>5355865</v>
      </c>
      <c r="L15" s="38">
        <v>1.9</v>
      </c>
      <c r="M15" s="38">
        <v>7.5</v>
      </c>
      <c r="N15" s="38">
        <v>1.9</v>
      </c>
      <c r="O15" s="48">
        <v>5285127</v>
      </c>
      <c r="P15" s="38">
        <v>1.9</v>
      </c>
      <c r="Q15" s="38">
        <v>5.4</v>
      </c>
      <c r="R15" s="38">
        <v>1.5</v>
      </c>
      <c r="S15" s="48">
        <v>4962094</v>
      </c>
      <c r="T15" s="38">
        <v>0.7</v>
      </c>
      <c r="U15" s="38">
        <v>5.0999999999999996</v>
      </c>
      <c r="V15" s="38">
        <v>0.8</v>
      </c>
    </row>
    <row r="16" spans="2:37" ht="14.5" customHeight="1">
      <c r="B16" s="25" t="s">
        <v>224</v>
      </c>
      <c r="C16" s="51">
        <v>964226</v>
      </c>
      <c r="D16" s="38">
        <v>3.5</v>
      </c>
      <c r="E16" s="38">
        <v>6.3</v>
      </c>
      <c r="F16" s="38">
        <v>2.6</v>
      </c>
      <c r="G16" s="48">
        <v>885284</v>
      </c>
      <c r="H16" s="38">
        <v>3.9</v>
      </c>
      <c r="I16" s="38">
        <v>6.9</v>
      </c>
      <c r="J16" s="38">
        <v>2.9</v>
      </c>
      <c r="K16" s="48">
        <v>859515</v>
      </c>
      <c r="L16" s="38">
        <v>3.4</v>
      </c>
      <c r="M16" s="38">
        <v>5.7</v>
      </c>
      <c r="N16" s="38">
        <v>2.6</v>
      </c>
      <c r="O16" s="48">
        <v>836574</v>
      </c>
      <c r="P16" s="38">
        <v>3.4</v>
      </c>
      <c r="Q16" s="38">
        <v>5.5</v>
      </c>
      <c r="R16" s="38">
        <v>1.9</v>
      </c>
      <c r="S16" s="48">
        <v>807540</v>
      </c>
      <c r="T16" s="38">
        <v>2.7</v>
      </c>
      <c r="U16" s="38">
        <v>4</v>
      </c>
      <c r="V16" s="38">
        <v>0.6</v>
      </c>
    </row>
    <row r="17" spans="2:22" ht="14.5" customHeight="1">
      <c r="B17" s="25" t="s">
        <v>317</v>
      </c>
      <c r="C17" s="51">
        <v>766377</v>
      </c>
      <c r="D17" s="38">
        <v>2</v>
      </c>
      <c r="E17" s="38">
        <v>7.4</v>
      </c>
      <c r="F17" s="38">
        <v>1.9</v>
      </c>
      <c r="G17" s="48">
        <v>683586</v>
      </c>
      <c r="H17" s="38">
        <v>2.2999999999999998</v>
      </c>
      <c r="I17" s="38">
        <v>8.3000000000000007</v>
      </c>
      <c r="J17" s="38">
        <v>2.2000000000000002</v>
      </c>
      <c r="K17" s="48">
        <v>665440</v>
      </c>
      <c r="L17" s="38">
        <v>2.5</v>
      </c>
      <c r="M17" s="38">
        <v>9.1</v>
      </c>
      <c r="N17" s="38">
        <v>1.2</v>
      </c>
      <c r="O17" s="48">
        <v>644126</v>
      </c>
      <c r="P17" s="38">
        <v>2.2999999999999998</v>
      </c>
      <c r="Q17" s="38">
        <v>8.6999999999999993</v>
      </c>
      <c r="R17" s="38">
        <v>1.8</v>
      </c>
      <c r="S17" s="48">
        <v>608149</v>
      </c>
      <c r="T17" s="38">
        <v>4.0999999999999996</v>
      </c>
      <c r="U17" s="38">
        <v>9.1999999999999993</v>
      </c>
      <c r="V17" s="38">
        <v>0.9</v>
      </c>
    </row>
    <row r="18" spans="2:22" ht="14.5" customHeight="1">
      <c r="B18" s="25" t="s">
        <v>318</v>
      </c>
      <c r="C18" s="51">
        <v>915377</v>
      </c>
      <c r="D18" s="38">
        <v>2.5</v>
      </c>
      <c r="E18" s="38">
        <v>9.9</v>
      </c>
      <c r="F18" s="38">
        <v>1.9</v>
      </c>
      <c r="G18" s="48">
        <v>861134</v>
      </c>
      <c r="H18" s="38">
        <v>2.7</v>
      </c>
      <c r="I18" s="38">
        <v>10.5</v>
      </c>
      <c r="J18" s="38">
        <v>2</v>
      </c>
      <c r="K18" s="48">
        <v>808693</v>
      </c>
      <c r="L18" s="38">
        <v>2.2000000000000002</v>
      </c>
      <c r="M18" s="38">
        <v>7.7</v>
      </c>
      <c r="N18" s="38">
        <v>1.6</v>
      </c>
      <c r="O18" s="48">
        <v>778498</v>
      </c>
      <c r="P18" s="38">
        <v>1.3</v>
      </c>
      <c r="Q18" s="38">
        <v>5.5</v>
      </c>
      <c r="R18" s="38">
        <v>0.7</v>
      </c>
      <c r="S18" s="48">
        <v>710493</v>
      </c>
      <c r="T18" s="38">
        <v>0.8</v>
      </c>
      <c r="U18" s="38">
        <v>2.6</v>
      </c>
      <c r="V18" s="38">
        <v>0.6</v>
      </c>
    </row>
    <row r="19" spans="2:22" ht="14.5" customHeight="1">
      <c r="B19" s="25" t="s">
        <v>227</v>
      </c>
      <c r="C19" s="51">
        <v>1730386</v>
      </c>
      <c r="D19" s="38">
        <v>1.2</v>
      </c>
      <c r="E19" s="38">
        <v>7</v>
      </c>
      <c r="F19" s="38">
        <v>2.4</v>
      </c>
      <c r="G19" s="48">
        <v>1552610</v>
      </c>
      <c r="H19" s="38">
        <v>1.3</v>
      </c>
      <c r="I19" s="38">
        <v>7.8</v>
      </c>
      <c r="J19" s="38">
        <v>2.7</v>
      </c>
      <c r="K19" s="48">
        <v>1442086</v>
      </c>
      <c r="L19" s="38">
        <v>2.2000000000000002</v>
      </c>
      <c r="M19" s="38">
        <v>7.9</v>
      </c>
      <c r="N19" s="38">
        <v>4.3</v>
      </c>
      <c r="O19" s="48">
        <v>1405058</v>
      </c>
      <c r="P19" s="38">
        <v>0.9</v>
      </c>
      <c r="Q19" s="38">
        <v>5.9</v>
      </c>
      <c r="R19" s="38">
        <v>1.5</v>
      </c>
      <c r="S19" s="48">
        <v>1320772</v>
      </c>
      <c r="T19" s="38">
        <v>1.9</v>
      </c>
      <c r="U19" s="38">
        <v>6.2</v>
      </c>
      <c r="V19" s="38">
        <v>1.8</v>
      </c>
    </row>
    <row r="20" spans="2:22" ht="14.5" customHeight="1">
      <c r="B20" s="25" t="s">
        <v>228</v>
      </c>
      <c r="C20" s="51">
        <v>434582</v>
      </c>
      <c r="D20" s="38">
        <v>4.0999999999999996</v>
      </c>
      <c r="E20" s="38">
        <v>7.7</v>
      </c>
      <c r="F20" s="38">
        <v>1.9</v>
      </c>
      <c r="G20" s="48">
        <v>387298</v>
      </c>
      <c r="H20" s="38">
        <v>4.5999999999999996</v>
      </c>
      <c r="I20" s="38">
        <v>8.6</v>
      </c>
      <c r="J20" s="38">
        <v>2.1</v>
      </c>
      <c r="K20" s="48">
        <v>361041</v>
      </c>
      <c r="L20" s="38">
        <v>5</v>
      </c>
      <c r="M20" s="38">
        <v>7.5</v>
      </c>
      <c r="N20" s="38">
        <v>4.0999999999999996</v>
      </c>
      <c r="O20" s="48">
        <v>360653</v>
      </c>
      <c r="P20" s="38">
        <v>5.6</v>
      </c>
      <c r="Q20" s="38">
        <v>8.9</v>
      </c>
      <c r="R20" s="38">
        <v>1.6</v>
      </c>
      <c r="S20" s="48">
        <v>348873</v>
      </c>
      <c r="T20" s="38">
        <v>5</v>
      </c>
      <c r="U20" s="38">
        <v>4.0999999999999996</v>
      </c>
      <c r="V20" s="38">
        <v>1.1000000000000001</v>
      </c>
    </row>
    <row r="21" spans="2:22" ht="14.5" customHeight="1">
      <c r="B21" s="25" t="s">
        <v>229</v>
      </c>
      <c r="C21" s="51">
        <v>1747285</v>
      </c>
      <c r="D21" s="38">
        <v>3.3</v>
      </c>
      <c r="E21" s="38">
        <v>4.5</v>
      </c>
      <c r="F21" s="38">
        <v>1.1000000000000001</v>
      </c>
      <c r="G21" s="48">
        <v>1547593</v>
      </c>
      <c r="H21" s="38">
        <v>3.7</v>
      </c>
      <c r="I21" s="38">
        <v>5.0999999999999996</v>
      </c>
      <c r="J21" s="38">
        <v>1.3</v>
      </c>
      <c r="K21" s="48">
        <v>1465970</v>
      </c>
      <c r="L21" s="38">
        <v>3.1</v>
      </c>
      <c r="M21" s="38">
        <v>6.2</v>
      </c>
      <c r="N21" s="38">
        <v>1.7</v>
      </c>
      <c r="O21" s="48">
        <v>1445107</v>
      </c>
      <c r="P21" s="38">
        <v>3.6</v>
      </c>
      <c r="Q21" s="38">
        <v>6.2</v>
      </c>
      <c r="R21" s="38">
        <v>2</v>
      </c>
      <c r="S21" s="48">
        <v>1405894</v>
      </c>
      <c r="T21" s="38">
        <v>3.1</v>
      </c>
      <c r="U21" s="38">
        <v>4.5999999999999996</v>
      </c>
      <c r="V21" s="38">
        <v>1.1000000000000001</v>
      </c>
    </row>
    <row r="22" spans="2:22" ht="14.5" customHeight="1">
      <c r="B22" s="25" t="s">
        <v>230</v>
      </c>
      <c r="C22" s="51">
        <v>1495152</v>
      </c>
      <c r="D22" s="38">
        <v>0.9</v>
      </c>
      <c r="E22" s="38">
        <v>5.2</v>
      </c>
      <c r="F22" s="38">
        <v>1.3</v>
      </c>
      <c r="G22" s="48">
        <v>1304064</v>
      </c>
      <c r="H22" s="38">
        <v>1.1000000000000001</v>
      </c>
      <c r="I22" s="38">
        <v>5.9</v>
      </c>
      <c r="J22" s="38">
        <v>1.5</v>
      </c>
      <c r="K22" s="48">
        <v>1212020</v>
      </c>
      <c r="L22" s="38">
        <v>0.9</v>
      </c>
      <c r="M22" s="38">
        <v>6.4</v>
      </c>
      <c r="N22" s="38">
        <v>1.2</v>
      </c>
      <c r="O22" s="48">
        <v>1180748</v>
      </c>
      <c r="P22" s="38">
        <v>0.4</v>
      </c>
      <c r="Q22" s="38">
        <v>4.8</v>
      </c>
      <c r="R22" s="38">
        <v>1.2</v>
      </c>
      <c r="S22" s="48">
        <v>1182131</v>
      </c>
      <c r="T22" s="38">
        <v>1.5</v>
      </c>
      <c r="U22" s="38">
        <v>4.5999999999999996</v>
      </c>
      <c r="V22" s="38">
        <v>0.9</v>
      </c>
    </row>
    <row r="23" spans="2:22" ht="14.5" customHeight="1">
      <c r="B23" s="25" t="s">
        <v>231</v>
      </c>
      <c r="C23" s="51">
        <v>5599000</v>
      </c>
      <c r="D23" s="38">
        <v>3.3</v>
      </c>
      <c r="E23" s="38">
        <v>9.8000000000000007</v>
      </c>
      <c r="F23" s="38">
        <v>2.1</v>
      </c>
      <c r="G23" s="48">
        <v>5245593</v>
      </c>
      <c r="H23" s="38">
        <v>3.5</v>
      </c>
      <c r="I23" s="38">
        <v>10.4</v>
      </c>
      <c r="J23" s="38">
        <v>2.2999999999999998</v>
      </c>
      <c r="K23" s="48">
        <v>4876838</v>
      </c>
      <c r="L23" s="38">
        <v>4.5</v>
      </c>
      <c r="M23" s="38">
        <v>8.6999999999999993</v>
      </c>
      <c r="N23" s="38">
        <v>3.3</v>
      </c>
      <c r="O23" s="48">
        <v>4711842</v>
      </c>
      <c r="P23" s="38">
        <v>3.4</v>
      </c>
      <c r="Q23" s="38">
        <v>6.3</v>
      </c>
      <c r="R23" s="38">
        <v>2.4</v>
      </c>
      <c r="S23" s="48">
        <v>4555870</v>
      </c>
      <c r="T23" s="38">
        <v>3.6</v>
      </c>
      <c r="U23" s="38">
        <v>3.4</v>
      </c>
      <c r="V23" s="38">
        <v>0.9</v>
      </c>
    </row>
    <row r="24" spans="2:22" ht="14.5" customHeight="1">
      <c r="B24" s="25" t="s">
        <v>319</v>
      </c>
      <c r="C24" s="51">
        <v>3711496</v>
      </c>
      <c r="D24" s="38">
        <v>2</v>
      </c>
      <c r="E24" s="38">
        <v>8.5</v>
      </c>
      <c r="F24" s="38">
        <v>3.5</v>
      </c>
      <c r="G24" s="48">
        <v>3328068</v>
      </c>
      <c r="H24" s="38">
        <v>2.2000000000000002</v>
      </c>
      <c r="I24" s="38">
        <v>9.4</v>
      </c>
      <c r="J24" s="38">
        <v>3.9</v>
      </c>
      <c r="K24" s="48">
        <v>3207259</v>
      </c>
      <c r="L24" s="38">
        <v>2.8</v>
      </c>
      <c r="M24" s="38">
        <v>8.3000000000000007</v>
      </c>
      <c r="N24" s="38">
        <v>3.8</v>
      </c>
      <c r="O24" s="48">
        <v>3096805</v>
      </c>
      <c r="P24" s="38">
        <v>2.8</v>
      </c>
      <c r="Q24" s="38">
        <v>8.4</v>
      </c>
      <c r="R24" s="38">
        <v>2.1</v>
      </c>
      <c r="S24" s="48">
        <v>2912755</v>
      </c>
      <c r="T24" s="38">
        <v>3.3</v>
      </c>
      <c r="U24" s="38">
        <v>7.9</v>
      </c>
      <c r="V24" s="38">
        <v>1.8</v>
      </c>
    </row>
    <row r="25" spans="2:22" ht="14.5" customHeight="1">
      <c r="B25" s="25" t="s">
        <v>233</v>
      </c>
      <c r="C25" s="51">
        <v>788139</v>
      </c>
      <c r="D25" s="38">
        <v>1.3</v>
      </c>
      <c r="E25" s="38">
        <v>3.5</v>
      </c>
      <c r="F25" s="38">
        <v>2.8</v>
      </c>
      <c r="G25" s="48">
        <v>698352</v>
      </c>
      <c r="H25" s="38">
        <v>1.5</v>
      </c>
      <c r="I25" s="38">
        <v>3.9</v>
      </c>
      <c r="J25" s="38">
        <v>3.2</v>
      </c>
      <c r="K25" s="48">
        <v>655859</v>
      </c>
      <c r="L25" s="38">
        <v>1.4</v>
      </c>
      <c r="M25" s="38">
        <v>5.7</v>
      </c>
      <c r="N25" s="38">
        <v>1.6</v>
      </c>
      <c r="O25" s="48">
        <v>646425</v>
      </c>
      <c r="P25" s="38">
        <v>0.9</v>
      </c>
      <c r="Q25" s="38">
        <v>5.3</v>
      </c>
      <c r="R25" s="38">
        <v>1.5</v>
      </c>
      <c r="S25" s="48">
        <v>615443</v>
      </c>
      <c r="T25" s="38">
        <v>1.2</v>
      </c>
      <c r="U25" s="38">
        <v>4.9000000000000004</v>
      </c>
      <c r="V25" s="38">
        <v>1</v>
      </c>
    </row>
    <row r="26" spans="2:22" ht="14.5" customHeight="1">
      <c r="B26" s="25" t="s">
        <v>234</v>
      </c>
      <c r="C26" s="855">
        <v>1988284</v>
      </c>
      <c r="D26" s="854">
        <v>1.3</v>
      </c>
      <c r="E26" s="854">
        <v>6.4</v>
      </c>
      <c r="F26" s="854">
        <v>1.7</v>
      </c>
      <c r="G26" s="856">
        <v>1669528</v>
      </c>
      <c r="H26" s="854">
        <v>1.5</v>
      </c>
      <c r="I26" s="854">
        <v>7.7</v>
      </c>
      <c r="J26" s="854">
        <v>2</v>
      </c>
      <c r="K26" s="856">
        <v>1622309</v>
      </c>
      <c r="L26" s="854">
        <v>3.2</v>
      </c>
      <c r="M26" s="854">
        <v>7</v>
      </c>
      <c r="N26" s="854">
        <v>3.1</v>
      </c>
      <c r="O26" s="856">
        <v>1609382</v>
      </c>
      <c r="P26" s="854">
        <v>3.2</v>
      </c>
      <c r="Q26" s="854">
        <v>9.6</v>
      </c>
      <c r="R26" s="854">
        <v>2</v>
      </c>
      <c r="S26" s="856">
        <v>1517600</v>
      </c>
      <c r="T26" s="854">
        <v>3.7</v>
      </c>
      <c r="U26" s="854">
        <v>8.4</v>
      </c>
      <c r="V26" s="854">
        <v>1</v>
      </c>
    </row>
    <row r="27" spans="2:22" ht="14.5" customHeight="1">
      <c r="B27" s="25" t="s">
        <v>98</v>
      </c>
      <c r="C27" s="66">
        <v>4946550</v>
      </c>
      <c r="D27" s="20">
        <v>4.5999999999999996</v>
      </c>
      <c r="E27" s="20">
        <v>11</v>
      </c>
      <c r="F27" s="20">
        <v>3</v>
      </c>
      <c r="G27" s="66">
        <v>4655064</v>
      </c>
      <c r="H27" s="20">
        <v>4.9000000000000004</v>
      </c>
      <c r="I27" s="20">
        <v>11.7</v>
      </c>
      <c r="J27" s="20">
        <v>3.2</v>
      </c>
      <c r="K27" s="66">
        <v>4434791</v>
      </c>
      <c r="L27" s="20">
        <v>5.8</v>
      </c>
      <c r="M27" s="20">
        <v>10.7</v>
      </c>
      <c r="N27" s="20">
        <v>3.2</v>
      </c>
      <c r="O27" s="66">
        <v>4336862</v>
      </c>
      <c r="P27" s="20">
        <v>4</v>
      </c>
      <c r="Q27" s="20">
        <v>8.3000000000000007</v>
      </c>
      <c r="R27" s="20">
        <v>2.2000000000000002</v>
      </c>
      <c r="S27" s="66">
        <v>4166548</v>
      </c>
      <c r="T27" s="20">
        <v>4.2</v>
      </c>
      <c r="U27" s="20">
        <v>5.8</v>
      </c>
      <c r="V27" s="20">
        <v>1.4</v>
      </c>
    </row>
    <row r="28" spans="2:22" ht="14.5" customHeight="1">
      <c r="B28" s="25" t="s">
        <v>322</v>
      </c>
      <c r="C28" s="688">
        <v>1103213</v>
      </c>
      <c r="D28" s="648">
        <v>1</v>
      </c>
      <c r="E28" s="648">
        <v>6.2</v>
      </c>
      <c r="F28" s="648">
        <v>2.2000000000000002</v>
      </c>
      <c r="G28" s="689">
        <v>990889</v>
      </c>
      <c r="H28" s="648">
        <v>1.1000000000000001</v>
      </c>
      <c r="I28" s="648">
        <v>6.9</v>
      </c>
      <c r="J28" s="648">
        <v>2.5</v>
      </c>
      <c r="K28" s="689">
        <v>935057</v>
      </c>
      <c r="L28" s="648">
        <v>1.9</v>
      </c>
      <c r="M28" s="648">
        <v>8.1</v>
      </c>
      <c r="N28" s="648">
        <v>1.5</v>
      </c>
      <c r="O28" s="689">
        <v>918189</v>
      </c>
      <c r="P28" s="648">
        <v>1.5</v>
      </c>
      <c r="Q28" s="648">
        <v>7</v>
      </c>
      <c r="R28" s="648">
        <v>2.2000000000000002</v>
      </c>
      <c r="S28" s="689">
        <v>853817</v>
      </c>
      <c r="T28" s="648">
        <v>1.2</v>
      </c>
      <c r="U28" s="648">
        <v>5.7</v>
      </c>
      <c r="V28" s="648">
        <v>0.1</v>
      </c>
    </row>
    <row r="29" spans="2:22" ht="14.5" customHeight="1">
      <c r="B29" s="25" t="s">
        <v>323</v>
      </c>
      <c r="C29" s="51">
        <v>476723</v>
      </c>
      <c r="D29" s="38">
        <v>2.2999999999999998</v>
      </c>
      <c r="E29" s="38">
        <v>7.3</v>
      </c>
      <c r="F29" s="38">
        <v>1</v>
      </c>
      <c r="G29" s="48">
        <v>452659</v>
      </c>
      <c r="H29" s="38">
        <v>2.5</v>
      </c>
      <c r="I29" s="38">
        <v>7.7</v>
      </c>
      <c r="J29" s="38">
        <v>1</v>
      </c>
      <c r="K29" s="48">
        <v>416329</v>
      </c>
      <c r="L29" s="38">
        <v>3.6</v>
      </c>
      <c r="M29" s="38">
        <v>6.5</v>
      </c>
      <c r="N29" s="38">
        <v>1.3</v>
      </c>
      <c r="O29" s="48">
        <v>406669</v>
      </c>
      <c r="P29" s="38">
        <v>4.0999999999999996</v>
      </c>
      <c r="Q29" s="38">
        <v>6.7</v>
      </c>
      <c r="R29" s="38">
        <v>1.5</v>
      </c>
      <c r="S29" s="48">
        <v>380460</v>
      </c>
      <c r="T29" s="38">
        <v>3.3</v>
      </c>
      <c r="U29" s="38">
        <v>4.3</v>
      </c>
      <c r="V29" s="38">
        <v>0.5</v>
      </c>
    </row>
    <row r="30" spans="2:22" ht="14.5" customHeight="1">
      <c r="B30" s="25" t="s">
        <v>237</v>
      </c>
      <c r="C30" s="51">
        <v>1600890</v>
      </c>
      <c r="D30" s="38">
        <v>2.2000000000000002</v>
      </c>
      <c r="E30" s="38">
        <v>6.6</v>
      </c>
      <c r="F30" s="38">
        <v>1.2</v>
      </c>
      <c r="G30" s="48">
        <v>1464417</v>
      </c>
      <c r="H30" s="38">
        <v>2.5</v>
      </c>
      <c r="I30" s="38">
        <v>7.2</v>
      </c>
      <c r="J30" s="38">
        <v>1.3</v>
      </c>
      <c r="K30" s="48">
        <v>1384356</v>
      </c>
      <c r="L30" s="38">
        <v>3.7</v>
      </c>
      <c r="M30" s="38">
        <v>7.9</v>
      </c>
      <c r="N30" s="38">
        <v>1.5</v>
      </c>
      <c r="O30" s="48">
        <v>1371754</v>
      </c>
      <c r="P30" s="38">
        <v>5.5</v>
      </c>
      <c r="Q30" s="38">
        <v>8.9</v>
      </c>
      <c r="R30" s="38">
        <v>1.1000000000000001</v>
      </c>
      <c r="S30" s="48">
        <v>1355281</v>
      </c>
      <c r="T30" s="38">
        <v>4.5999999999999996</v>
      </c>
      <c r="U30" s="38">
        <v>7.6</v>
      </c>
      <c r="V30" s="38">
        <v>0.8</v>
      </c>
    </row>
    <row r="31" spans="2:22" ht="14.5" customHeight="1">
      <c r="B31" s="25" t="s">
        <v>324</v>
      </c>
      <c r="C31" s="51">
        <v>229890</v>
      </c>
      <c r="D31" s="38">
        <v>2.5</v>
      </c>
      <c r="E31" s="38">
        <v>4</v>
      </c>
      <c r="F31" s="38">
        <v>1.1000000000000001</v>
      </c>
      <c r="G31" s="48">
        <v>206054</v>
      </c>
      <c r="H31" s="38">
        <v>2.8</v>
      </c>
      <c r="I31" s="38">
        <v>4.5</v>
      </c>
      <c r="J31" s="38">
        <v>1.2</v>
      </c>
      <c r="K31" s="48">
        <v>191363</v>
      </c>
      <c r="L31" s="38">
        <v>3</v>
      </c>
      <c r="M31" s="38">
        <v>4.3</v>
      </c>
      <c r="N31" s="38">
        <v>1.8</v>
      </c>
      <c r="O31" s="48">
        <v>188791</v>
      </c>
      <c r="P31" s="38">
        <v>3</v>
      </c>
      <c r="Q31" s="38">
        <v>4</v>
      </c>
      <c r="R31" s="38">
        <v>2</v>
      </c>
      <c r="S31" s="48">
        <v>186588</v>
      </c>
      <c r="T31" s="38">
        <v>2.9</v>
      </c>
      <c r="U31" s="38">
        <v>4.4000000000000004</v>
      </c>
      <c r="V31" s="38">
        <v>0</v>
      </c>
    </row>
    <row r="32" spans="2:22" ht="14.5" customHeight="1">
      <c r="B32" s="25" t="s">
        <v>239</v>
      </c>
      <c r="C32" s="51">
        <v>59124</v>
      </c>
      <c r="D32" s="38">
        <v>2.4</v>
      </c>
      <c r="E32" s="38">
        <v>12.2</v>
      </c>
      <c r="F32" s="38">
        <v>4.7</v>
      </c>
      <c r="G32" s="48">
        <v>56087</v>
      </c>
      <c r="H32" s="38">
        <v>2.5</v>
      </c>
      <c r="I32" s="38">
        <v>12.9</v>
      </c>
      <c r="J32" s="38">
        <v>5</v>
      </c>
      <c r="K32" s="48">
        <v>52405</v>
      </c>
      <c r="L32" s="38">
        <v>4.2</v>
      </c>
      <c r="M32" s="38">
        <v>13.4</v>
      </c>
      <c r="N32" s="38">
        <v>4.8</v>
      </c>
      <c r="O32" s="48">
        <v>49485</v>
      </c>
      <c r="P32" s="38">
        <v>1.5</v>
      </c>
      <c r="Q32" s="38">
        <v>18.600000000000001</v>
      </c>
      <c r="R32" s="38">
        <v>4.3</v>
      </c>
      <c r="S32" s="48">
        <v>45035</v>
      </c>
      <c r="T32" s="38">
        <v>0.6</v>
      </c>
      <c r="U32" s="38">
        <v>11.6</v>
      </c>
      <c r="V32" s="38">
        <v>4.3</v>
      </c>
    </row>
    <row r="33" spans="2:22" ht="14.5" customHeight="1">
      <c r="B33" s="25" t="s">
        <v>240</v>
      </c>
      <c r="C33" s="51">
        <v>58879</v>
      </c>
      <c r="D33" s="49" t="s">
        <v>387</v>
      </c>
      <c r="E33" s="38">
        <v>6.8</v>
      </c>
      <c r="F33" s="38">
        <v>2.2999999999999998</v>
      </c>
      <c r="G33" s="48">
        <v>51556</v>
      </c>
      <c r="H33" s="49" t="s">
        <v>387</v>
      </c>
      <c r="I33" s="38">
        <v>7.7</v>
      </c>
      <c r="J33" s="38">
        <v>2.6</v>
      </c>
      <c r="K33" s="48">
        <v>52667</v>
      </c>
      <c r="L33" s="38">
        <v>2.1</v>
      </c>
      <c r="M33" s="38">
        <v>1.1000000000000001</v>
      </c>
      <c r="N33" s="38">
        <v>3.5</v>
      </c>
      <c r="O33" s="48">
        <v>49677</v>
      </c>
      <c r="P33" s="38">
        <v>0.3</v>
      </c>
      <c r="Q33" s="38">
        <v>0</v>
      </c>
      <c r="R33" s="38">
        <v>0</v>
      </c>
      <c r="S33" s="48">
        <v>46584</v>
      </c>
      <c r="T33" s="38">
        <v>0</v>
      </c>
      <c r="U33" s="38">
        <v>0.6</v>
      </c>
      <c r="V33" s="38">
        <v>0</v>
      </c>
    </row>
    <row r="34" spans="2:22" ht="13">
      <c r="C34" s="9"/>
      <c r="D34" s="9"/>
      <c r="E34" s="9"/>
      <c r="F34" s="9"/>
      <c r="G34" s="9"/>
      <c r="H34" s="9"/>
      <c r="I34" s="9"/>
    </row>
    <row r="35" spans="2:22" ht="13">
      <c r="B35" s="10"/>
      <c r="C35" s="9"/>
      <c r="D35" s="9"/>
      <c r="E35" s="9"/>
      <c r="F35" s="9"/>
      <c r="G35" s="9"/>
      <c r="H35" s="9"/>
      <c r="I35" s="9"/>
    </row>
    <row r="36" spans="2:22" ht="13">
      <c r="B36" s="10"/>
      <c r="C36" s="2"/>
      <c r="D36" s="2"/>
      <c r="E36" s="2"/>
      <c r="F36" s="2"/>
      <c r="G36" s="2"/>
      <c r="H36" s="2"/>
      <c r="I36" s="2"/>
    </row>
    <row r="37" spans="2:22" ht="18" customHeight="1">
      <c r="B37" s="406" t="s">
        <v>1639</v>
      </c>
      <c r="C37" s="2"/>
      <c r="D37" s="2"/>
      <c r="E37" s="2"/>
      <c r="F37" s="2"/>
      <c r="G37" s="2"/>
      <c r="H37" s="2"/>
      <c r="I37" s="2"/>
    </row>
    <row r="38" spans="2:22">
      <c r="B38" s="443" t="s">
        <v>1626</v>
      </c>
      <c r="D38" s="2"/>
      <c r="E38" s="2"/>
      <c r="F38" s="2"/>
      <c r="G38" s="2"/>
      <c r="H38" s="2"/>
      <c r="I38" s="2"/>
    </row>
    <row r="39" spans="2:22" s="437" customFormat="1" ht="75">
      <c r="B39" s="489"/>
      <c r="C39" s="489" t="s">
        <v>388</v>
      </c>
      <c r="D39" s="489" t="s">
        <v>389</v>
      </c>
      <c r="E39" s="489" t="s">
        <v>390</v>
      </c>
    </row>
    <row r="40" spans="2:22" ht="16" customHeight="1">
      <c r="B40" s="25" t="s">
        <v>609</v>
      </c>
      <c r="C40" s="37">
        <v>2.5</v>
      </c>
      <c r="D40" s="37">
        <v>8</v>
      </c>
      <c r="E40" s="37">
        <v>2.2999999999999998</v>
      </c>
    </row>
    <row r="41" spans="2:22" ht="16" customHeight="1">
      <c r="B41" s="25" t="s">
        <v>98</v>
      </c>
      <c r="C41" s="38">
        <v>4.5999999999999996</v>
      </c>
      <c r="D41" s="38">
        <v>11</v>
      </c>
      <c r="E41" s="38">
        <v>3</v>
      </c>
    </row>
    <row r="62" spans="2:5" ht="18" customHeight="1">
      <c r="B62" s="406" t="s">
        <v>1641</v>
      </c>
    </row>
    <row r="63" spans="2:5">
      <c r="B63" s="444" t="s">
        <v>1640</v>
      </c>
      <c r="D63" s="2"/>
      <c r="E63" s="2"/>
    </row>
    <row r="64" spans="2:5" s="437" customFormat="1" ht="75">
      <c r="B64" s="434"/>
      <c r="C64" s="434" t="s">
        <v>388</v>
      </c>
      <c r="D64" s="434" t="s">
        <v>389</v>
      </c>
      <c r="E64" s="434" t="s">
        <v>390</v>
      </c>
    </row>
    <row r="65" spans="2:5" ht="16.5" customHeight="1">
      <c r="B65" s="690">
        <v>2016</v>
      </c>
      <c r="C65" s="37">
        <v>4.2</v>
      </c>
      <c r="D65" s="37">
        <v>5.8</v>
      </c>
      <c r="E65" s="37">
        <v>1.4</v>
      </c>
    </row>
    <row r="66" spans="2:5" ht="16.5" customHeight="1">
      <c r="B66" s="690">
        <v>2019</v>
      </c>
      <c r="C66" s="38">
        <v>4.9000000000000004</v>
      </c>
      <c r="D66" s="38">
        <v>11.7</v>
      </c>
      <c r="E66" s="38">
        <v>3.2</v>
      </c>
    </row>
  </sheetData>
  <mergeCells count="8">
    <mergeCell ref="S12:V12"/>
    <mergeCell ref="C12:F12"/>
    <mergeCell ref="G12:J12"/>
    <mergeCell ref="B12:B13"/>
    <mergeCell ref="F2:G2"/>
    <mergeCell ref="F3:G3"/>
    <mergeCell ref="K12:N12"/>
    <mergeCell ref="O12:R12"/>
  </mergeCells>
  <hyperlinks>
    <hyperlink ref="F3" r:id="rId1" location="'Índice Digitalizacion Acelerada'!A1"/>
    <hyperlink ref="F2" r:id="rId2" location="'Índice ámbitos y subámbitos'!A1"/>
    <hyperlink ref="F2:G2" location="'Índice Digitalizacion Acelerada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B1:AK68"/>
  <sheetViews>
    <sheetView showGridLines="0" zoomScaleNormal="100" workbookViewId="0">
      <selection activeCell="B3" sqref="B3"/>
    </sheetView>
  </sheetViews>
  <sheetFormatPr baseColWidth="10" defaultColWidth="11.54296875" defaultRowHeight="12.5"/>
  <cols>
    <col min="1" max="1" width="1.81640625" style="3" customWidth="1"/>
    <col min="2" max="2" width="40.453125" style="3" customWidth="1"/>
    <col min="3" max="4" width="20.81640625" style="3" customWidth="1"/>
    <col min="5" max="5" width="21.453125" style="3" customWidth="1"/>
    <col min="6" max="7" width="22.54296875" style="3" customWidth="1"/>
    <col min="8" max="8" width="22" style="3" customWidth="1"/>
    <col min="9" max="39" width="22.81640625" style="3" customWidth="1"/>
    <col min="40" max="16384" width="11.54296875" style="3"/>
  </cols>
  <sheetData>
    <row r="1" spans="2:37" ht="15" customHeight="1"/>
    <row r="2" spans="2:37" ht="15" customHeight="1">
      <c r="F2" s="893" t="s">
        <v>245</v>
      </c>
      <c r="G2" s="893"/>
    </row>
    <row r="3" spans="2:37" ht="15" customHeight="1">
      <c r="F3" s="893" t="s">
        <v>248</v>
      </c>
      <c r="G3" s="893"/>
    </row>
    <row r="4" spans="2:37" s="405" customFormat="1" ht="13.4" customHeight="1">
      <c r="B4" s="403"/>
      <c r="C4" s="403"/>
      <c r="D4" s="404"/>
      <c r="E4" s="403"/>
    </row>
    <row r="5" spans="2:37" s="411" customFormat="1" ht="15.5">
      <c r="B5" s="414" t="s">
        <v>246</v>
      </c>
      <c r="C5" s="411" t="s">
        <v>218</v>
      </c>
      <c r="I5" s="413"/>
    </row>
    <row r="6" spans="2:37" s="411" customFormat="1" ht="15.5">
      <c r="B6" s="416" t="s">
        <v>247</v>
      </c>
      <c r="C6" s="411" t="s">
        <v>467</v>
      </c>
    </row>
    <row r="7" spans="2:37" s="411" customFormat="1" ht="15.5">
      <c r="B7" s="416" t="s">
        <v>84</v>
      </c>
      <c r="C7" s="402" t="s">
        <v>1643</v>
      </c>
    </row>
    <row r="8" spans="2:37" s="411" customFormat="1" ht="15.5">
      <c r="B8" s="416" t="s">
        <v>220</v>
      </c>
      <c r="C8" s="402" t="s">
        <v>1599</v>
      </c>
    </row>
    <row r="9" spans="2:37" s="411" customFormat="1" ht="15.5">
      <c r="B9" s="416" t="s">
        <v>127</v>
      </c>
      <c r="C9" s="411" t="s">
        <v>6</v>
      </c>
    </row>
    <row r="10" spans="2:37" s="411" customFormat="1" ht="15.5">
      <c r="B10" s="416" t="s">
        <v>244</v>
      </c>
      <c r="C10" s="411" t="s">
        <v>1642</v>
      </c>
    </row>
    <row r="11" spans="2:37">
      <c r="I11" s="5"/>
    </row>
    <row r="12" spans="2:37" s="667" customFormat="1" ht="22.75" customHeight="1">
      <c r="B12" s="936"/>
      <c r="C12" s="897">
        <v>2019</v>
      </c>
      <c r="D12" s="897"/>
      <c r="E12" s="897"/>
      <c r="F12" s="897"/>
      <c r="G12" s="897">
        <v>2018</v>
      </c>
      <c r="H12" s="897"/>
      <c r="I12" s="897"/>
      <c r="J12" s="897"/>
      <c r="K12" s="897">
        <v>2017</v>
      </c>
      <c r="L12" s="897"/>
      <c r="M12" s="897"/>
      <c r="N12" s="897"/>
      <c r="O12" s="897">
        <v>2016</v>
      </c>
      <c r="P12" s="897"/>
      <c r="Q12" s="897"/>
      <c r="R12" s="897"/>
      <c r="S12" s="897">
        <v>2015</v>
      </c>
      <c r="T12" s="897"/>
      <c r="U12" s="897"/>
      <c r="V12" s="900"/>
      <c r="W12" s="675"/>
      <c r="X12" s="675"/>
      <c r="Y12" s="675"/>
      <c r="Z12" s="675"/>
      <c r="AA12" s="675"/>
      <c r="AB12" s="675"/>
      <c r="AC12" s="675"/>
      <c r="AD12" s="675"/>
      <c r="AE12" s="675"/>
      <c r="AF12" s="675"/>
      <c r="AG12" s="675"/>
      <c r="AH12" s="675"/>
      <c r="AI12" s="675"/>
      <c r="AJ12" s="675"/>
      <c r="AK12" s="675"/>
    </row>
    <row r="13" spans="2:37" s="437" customFormat="1" ht="125">
      <c r="B13" s="937"/>
      <c r="C13" s="434" t="s">
        <v>423</v>
      </c>
      <c r="D13" s="434" t="s">
        <v>424</v>
      </c>
      <c r="E13" s="434" t="s">
        <v>425</v>
      </c>
      <c r="F13" s="434" t="s">
        <v>426</v>
      </c>
      <c r="G13" s="491"/>
      <c r="H13" s="491"/>
      <c r="I13" s="491"/>
      <c r="J13" s="491"/>
      <c r="K13" s="434" t="s">
        <v>427</v>
      </c>
      <c r="L13" s="434" t="s">
        <v>428</v>
      </c>
      <c r="M13" s="434" t="s">
        <v>429</v>
      </c>
      <c r="N13" s="434" t="s">
        <v>430</v>
      </c>
      <c r="O13" s="434" t="s">
        <v>431</v>
      </c>
      <c r="P13" s="434" t="s">
        <v>432</v>
      </c>
      <c r="Q13" s="434" t="s">
        <v>433</v>
      </c>
      <c r="R13" s="434" t="s">
        <v>434</v>
      </c>
      <c r="S13" s="434" t="s">
        <v>431</v>
      </c>
      <c r="T13" s="434" t="s">
        <v>435</v>
      </c>
      <c r="U13" s="434" t="s">
        <v>433</v>
      </c>
      <c r="V13" s="441" t="s">
        <v>434</v>
      </c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</row>
    <row r="14" spans="2:37" ht="14.15" customHeight="1">
      <c r="B14" s="25" t="s">
        <v>241</v>
      </c>
      <c r="C14" s="2">
        <v>16.399999999999999</v>
      </c>
      <c r="D14" s="2">
        <v>26.6</v>
      </c>
      <c r="E14" s="2">
        <v>17.5</v>
      </c>
      <c r="F14" s="445">
        <v>23.7</v>
      </c>
      <c r="K14" s="2">
        <v>14.8</v>
      </c>
      <c r="L14" s="2">
        <v>25.9</v>
      </c>
      <c r="M14" s="2">
        <v>16.399999999999999</v>
      </c>
      <c r="N14" s="2">
        <v>22.5</v>
      </c>
      <c r="O14" s="2">
        <v>13.3</v>
      </c>
      <c r="P14" s="2">
        <v>23</v>
      </c>
      <c r="Q14" s="2">
        <v>14.9</v>
      </c>
      <c r="R14" s="2">
        <v>15.5</v>
      </c>
      <c r="S14" s="2">
        <v>13.4</v>
      </c>
      <c r="T14" s="2">
        <v>23.9</v>
      </c>
      <c r="U14" s="2">
        <v>15.2</v>
      </c>
      <c r="V14" s="2">
        <v>12.7</v>
      </c>
    </row>
    <row r="15" spans="2:37" ht="14.15" customHeight="1">
      <c r="B15" s="25" t="s">
        <v>223</v>
      </c>
      <c r="C15" s="2">
        <v>16.7</v>
      </c>
      <c r="D15" s="2">
        <v>26.2</v>
      </c>
      <c r="E15" s="2">
        <v>17.8</v>
      </c>
      <c r="F15" s="2">
        <v>22.5</v>
      </c>
      <c r="K15" s="2">
        <v>15.5</v>
      </c>
      <c r="L15" s="2">
        <v>22.4</v>
      </c>
      <c r="M15" s="2">
        <v>16.3</v>
      </c>
      <c r="N15" s="2">
        <v>20.5</v>
      </c>
      <c r="O15" s="2">
        <v>12.8</v>
      </c>
      <c r="P15" s="2">
        <v>19.8</v>
      </c>
      <c r="Q15" s="2">
        <v>13.9</v>
      </c>
      <c r="R15" s="2">
        <v>11.8</v>
      </c>
      <c r="S15" s="2">
        <v>13.5</v>
      </c>
      <c r="T15" s="2">
        <v>21.8</v>
      </c>
      <c r="U15" s="2">
        <v>14.5</v>
      </c>
      <c r="V15" s="2">
        <v>9</v>
      </c>
    </row>
    <row r="16" spans="2:37" ht="14.15" customHeight="1">
      <c r="B16" s="25" t="s">
        <v>224</v>
      </c>
      <c r="C16" s="2">
        <v>13.2</v>
      </c>
      <c r="D16" s="2">
        <v>24</v>
      </c>
      <c r="E16" s="2">
        <v>15.5</v>
      </c>
      <c r="F16" s="2">
        <v>24.2</v>
      </c>
      <c r="K16" s="2">
        <v>12.6</v>
      </c>
      <c r="L16" s="2">
        <v>27.6</v>
      </c>
      <c r="M16" s="2">
        <v>16</v>
      </c>
      <c r="N16" s="2">
        <v>25.7</v>
      </c>
      <c r="O16" s="2">
        <v>12.1</v>
      </c>
      <c r="P16" s="2">
        <v>22.1</v>
      </c>
      <c r="Q16" s="2">
        <v>11.6</v>
      </c>
      <c r="R16" s="2">
        <v>17.100000000000001</v>
      </c>
      <c r="S16" s="2">
        <v>16.600000000000001</v>
      </c>
      <c r="T16" s="2">
        <v>27.8</v>
      </c>
      <c r="U16" s="2">
        <v>16.5</v>
      </c>
      <c r="V16" s="2">
        <v>14</v>
      </c>
    </row>
    <row r="17" spans="2:22" ht="14.15" customHeight="1">
      <c r="B17" s="25" t="s">
        <v>317</v>
      </c>
      <c r="C17" s="2">
        <v>15.7</v>
      </c>
      <c r="D17" s="2">
        <v>24.4</v>
      </c>
      <c r="E17" s="2">
        <v>13</v>
      </c>
      <c r="F17" s="2">
        <v>23.8</v>
      </c>
      <c r="K17" s="2">
        <v>12.8</v>
      </c>
      <c r="L17" s="2">
        <v>25.6</v>
      </c>
      <c r="M17" s="2">
        <v>13.4</v>
      </c>
      <c r="N17" s="2">
        <v>17.2</v>
      </c>
      <c r="O17" s="2">
        <v>12.5</v>
      </c>
      <c r="P17" s="2">
        <v>26.1</v>
      </c>
      <c r="Q17" s="2">
        <v>15.2</v>
      </c>
      <c r="R17" s="2">
        <v>12.3</v>
      </c>
      <c r="S17" s="2">
        <v>10.9</v>
      </c>
      <c r="T17" s="2">
        <v>20.3</v>
      </c>
      <c r="U17" s="2">
        <v>11.7</v>
      </c>
      <c r="V17" s="2">
        <v>8.6999999999999993</v>
      </c>
    </row>
    <row r="18" spans="2:22" ht="14.15" customHeight="1">
      <c r="B18" s="25" t="s">
        <v>318</v>
      </c>
      <c r="C18" s="2">
        <v>18.8</v>
      </c>
      <c r="D18" s="2">
        <v>26.4</v>
      </c>
      <c r="E18" s="2">
        <v>17.3</v>
      </c>
      <c r="F18" s="2">
        <v>18.899999999999999</v>
      </c>
      <c r="K18" s="2">
        <v>14</v>
      </c>
      <c r="L18" s="2">
        <v>16.600000000000001</v>
      </c>
      <c r="M18" s="2">
        <v>14.1</v>
      </c>
      <c r="N18" s="2">
        <v>10.5</v>
      </c>
      <c r="O18" s="2">
        <v>12.2</v>
      </c>
      <c r="P18" s="2">
        <v>18.7</v>
      </c>
      <c r="Q18" s="2">
        <v>16.2</v>
      </c>
      <c r="R18" s="2">
        <v>7.4</v>
      </c>
      <c r="S18" s="2">
        <v>12.6</v>
      </c>
      <c r="T18" s="2">
        <v>22.4</v>
      </c>
      <c r="U18" s="2">
        <v>14.7</v>
      </c>
      <c r="V18" s="2">
        <v>9.1</v>
      </c>
    </row>
    <row r="19" spans="2:22" ht="14.15" customHeight="1">
      <c r="B19" s="25" t="s">
        <v>227</v>
      </c>
      <c r="C19" s="2">
        <v>17.399999999999999</v>
      </c>
      <c r="D19" s="2">
        <v>29.8</v>
      </c>
      <c r="E19" s="2">
        <v>19</v>
      </c>
      <c r="F19" s="2">
        <v>31.6</v>
      </c>
      <c r="K19" s="2">
        <v>19</v>
      </c>
      <c r="L19" s="2">
        <v>29</v>
      </c>
      <c r="M19" s="2">
        <v>18.3</v>
      </c>
      <c r="N19" s="2">
        <v>29.2</v>
      </c>
      <c r="O19" s="2">
        <v>13.7</v>
      </c>
      <c r="P19" s="2">
        <v>17.600000000000001</v>
      </c>
      <c r="Q19" s="2">
        <v>13.1</v>
      </c>
      <c r="R19" s="2">
        <v>14</v>
      </c>
      <c r="S19" s="2">
        <v>17.2</v>
      </c>
      <c r="T19" s="2">
        <v>22.3</v>
      </c>
      <c r="U19" s="2">
        <v>17.899999999999999</v>
      </c>
      <c r="V19" s="2">
        <v>14.2</v>
      </c>
    </row>
    <row r="20" spans="2:22" ht="14.15" customHeight="1">
      <c r="B20" s="25" t="s">
        <v>228</v>
      </c>
      <c r="C20" s="2">
        <v>16.399999999999999</v>
      </c>
      <c r="D20" s="2">
        <v>29.3</v>
      </c>
      <c r="E20" s="2">
        <v>20.5</v>
      </c>
      <c r="F20" s="2">
        <v>24.8</v>
      </c>
      <c r="K20" s="2">
        <v>12.7</v>
      </c>
      <c r="L20" s="2">
        <v>24.4</v>
      </c>
      <c r="M20" s="2">
        <v>14.4</v>
      </c>
      <c r="N20" s="2">
        <v>22.6</v>
      </c>
      <c r="O20" s="2">
        <v>9.9</v>
      </c>
      <c r="P20" s="2">
        <v>19.899999999999999</v>
      </c>
      <c r="Q20" s="2">
        <v>11.4</v>
      </c>
      <c r="R20" s="2">
        <v>11.7</v>
      </c>
      <c r="S20" s="2">
        <v>9.6</v>
      </c>
      <c r="T20" s="2">
        <v>18.5</v>
      </c>
      <c r="U20" s="2">
        <v>11.9</v>
      </c>
      <c r="V20" s="2">
        <v>10.4</v>
      </c>
    </row>
    <row r="21" spans="2:22" ht="14.15" customHeight="1">
      <c r="B21" s="25" t="s">
        <v>229</v>
      </c>
      <c r="C21" s="2">
        <v>17.7</v>
      </c>
      <c r="D21" s="2">
        <v>28.4</v>
      </c>
      <c r="E21" s="2">
        <v>18.3</v>
      </c>
      <c r="F21" s="2">
        <v>26.5</v>
      </c>
      <c r="K21" s="2">
        <v>13.1</v>
      </c>
      <c r="L21" s="2">
        <v>28.1</v>
      </c>
      <c r="M21" s="2">
        <v>17.3</v>
      </c>
      <c r="N21" s="2">
        <v>25.7</v>
      </c>
      <c r="O21" s="2">
        <v>12.5</v>
      </c>
      <c r="P21" s="2">
        <v>28.2</v>
      </c>
      <c r="Q21" s="2">
        <v>19.399999999999999</v>
      </c>
      <c r="R21" s="2">
        <v>18.8</v>
      </c>
      <c r="S21" s="2">
        <v>12.3</v>
      </c>
      <c r="T21" s="2">
        <v>25.8</v>
      </c>
      <c r="U21" s="2">
        <v>14.9</v>
      </c>
      <c r="V21" s="2">
        <v>14.1</v>
      </c>
    </row>
    <row r="22" spans="2:22" ht="14.15" customHeight="1">
      <c r="B22" s="25" t="s">
        <v>230</v>
      </c>
      <c r="C22" s="2">
        <v>15</v>
      </c>
      <c r="D22" s="2">
        <v>24</v>
      </c>
      <c r="E22" s="2">
        <v>17.100000000000001</v>
      </c>
      <c r="F22" s="2">
        <v>25.1</v>
      </c>
      <c r="K22" s="2">
        <v>12.8</v>
      </c>
      <c r="L22" s="2">
        <v>26.6</v>
      </c>
      <c r="M22" s="2">
        <v>16.2</v>
      </c>
      <c r="N22" s="2">
        <v>27.1</v>
      </c>
      <c r="O22" s="2">
        <v>13.5</v>
      </c>
      <c r="P22" s="2">
        <v>23.9</v>
      </c>
      <c r="Q22" s="2">
        <v>18.8</v>
      </c>
      <c r="R22" s="2">
        <v>24.6</v>
      </c>
      <c r="S22" s="2">
        <v>15.7</v>
      </c>
      <c r="T22" s="2">
        <v>27.4</v>
      </c>
      <c r="U22" s="2">
        <v>19.100000000000001</v>
      </c>
      <c r="V22" s="2">
        <v>20.6</v>
      </c>
    </row>
    <row r="23" spans="2:22" ht="14.15" customHeight="1">
      <c r="B23" s="25" t="s">
        <v>231</v>
      </c>
      <c r="C23" s="2">
        <v>15.8</v>
      </c>
      <c r="D23" s="2">
        <v>25.2</v>
      </c>
      <c r="E23" s="2">
        <v>16.7</v>
      </c>
      <c r="F23" s="2">
        <v>21.3</v>
      </c>
      <c r="K23" s="2">
        <v>16.2</v>
      </c>
      <c r="L23" s="2">
        <v>22.7</v>
      </c>
      <c r="M23" s="2">
        <v>17.2</v>
      </c>
      <c r="N23" s="2">
        <v>16.600000000000001</v>
      </c>
      <c r="O23" s="2">
        <v>15.3</v>
      </c>
      <c r="P23" s="2">
        <v>17.5</v>
      </c>
      <c r="Q23" s="2">
        <v>13.2</v>
      </c>
      <c r="R23" s="2">
        <v>7.1</v>
      </c>
      <c r="S23" s="2">
        <v>10.9</v>
      </c>
      <c r="T23" s="2">
        <v>19.5</v>
      </c>
      <c r="U23" s="2">
        <v>13.2</v>
      </c>
      <c r="V23" s="2">
        <v>7.1</v>
      </c>
    </row>
    <row r="24" spans="2:22" ht="14.15" customHeight="1">
      <c r="B24" s="25" t="s">
        <v>319</v>
      </c>
      <c r="C24" s="2">
        <v>15.7</v>
      </c>
      <c r="D24" s="2">
        <v>25.9</v>
      </c>
      <c r="E24" s="2">
        <v>18.899999999999999</v>
      </c>
      <c r="F24" s="2">
        <v>26.7</v>
      </c>
      <c r="K24" s="2">
        <v>13.2</v>
      </c>
      <c r="L24" s="2">
        <v>27.7</v>
      </c>
      <c r="M24" s="2">
        <v>16.5</v>
      </c>
      <c r="N24" s="2">
        <v>30.5</v>
      </c>
      <c r="O24" s="2">
        <v>11.8</v>
      </c>
      <c r="P24" s="2">
        <v>32.5</v>
      </c>
      <c r="Q24" s="2">
        <v>17.7</v>
      </c>
      <c r="R24" s="2">
        <v>26.1</v>
      </c>
      <c r="S24" s="2">
        <v>12.4</v>
      </c>
      <c r="T24" s="2">
        <v>26.4</v>
      </c>
      <c r="U24" s="2">
        <v>15.2</v>
      </c>
      <c r="V24" s="2">
        <v>17.3</v>
      </c>
    </row>
    <row r="25" spans="2:22" ht="14.15" customHeight="1">
      <c r="B25" s="25" t="s">
        <v>233</v>
      </c>
      <c r="C25" s="2">
        <v>16.5</v>
      </c>
      <c r="D25" s="2">
        <v>28.7</v>
      </c>
      <c r="E25" s="2">
        <v>19.2</v>
      </c>
      <c r="F25" s="2">
        <v>24.8</v>
      </c>
      <c r="K25" s="2">
        <v>15.2</v>
      </c>
      <c r="L25" s="2">
        <v>24.5</v>
      </c>
      <c r="M25" s="2">
        <v>19.2</v>
      </c>
      <c r="N25" s="2">
        <v>23.9</v>
      </c>
      <c r="O25" s="2">
        <v>10.9</v>
      </c>
      <c r="P25" s="2">
        <v>21.9</v>
      </c>
      <c r="Q25" s="2">
        <v>17</v>
      </c>
      <c r="R25" s="2">
        <v>12.6</v>
      </c>
      <c r="S25" s="2">
        <v>13.9</v>
      </c>
      <c r="T25" s="2">
        <v>25.6</v>
      </c>
      <c r="U25" s="2">
        <v>18.8</v>
      </c>
      <c r="V25" s="2">
        <v>15.3</v>
      </c>
    </row>
    <row r="26" spans="2:22" ht="14.15" customHeight="1">
      <c r="B26" s="25" t="s">
        <v>234</v>
      </c>
      <c r="C26" s="2">
        <v>14.1</v>
      </c>
      <c r="D26" s="2">
        <v>22.5</v>
      </c>
      <c r="E26" s="2">
        <v>12.8</v>
      </c>
      <c r="F26" s="2">
        <v>21.9</v>
      </c>
      <c r="K26" s="2">
        <v>13.5</v>
      </c>
      <c r="L26" s="2">
        <v>26.9</v>
      </c>
      <c r="M26" s="2">
        <v>14.5</v>
      </c>
      <c r="N26" s="2">
        <v>17.8</v>
      </c>
      <c r="O26" s="2">
        <v>11.7</v>
      </c>
      <c r="P26" s="2">
        <v>23.6</v>
      </c>
      <c r="Q26" s="2">
        <v>13.2</v>
      </c>
      <c r="R26" s="2">
        <v>13.7</v>
      </c>
      <c r="S26" s="2">
        <v>14.4</v>
      </c>
      <c r="T26" s="2">
        <v>28.3</v>
      </c>
      <c r="U26" s="2">
        <v>15.7</v>
      </c>
      <c r="V26" s="2">
        <v>8.1999999999999993</v>
      </c>
    </row>
    <row r="27" spans="2:22" s="6" customFormat="1" ht="14.15" customHeight="1">
      <c r="B27" s="25" t="s">
        <v>98</v>
      </c>
      <c r="C27" s="20">
        <v>19</v>
      </c>
      <c r="D27" s="20">
        <v>30.3</v>
      </c>
      <c r="E27" s="20">
        <v>19.2</v>
      </c>
      <c r="F27" s="20">
        <v>24.6</v>
      </c>
      <c r="G27" s="19"/>
      <c r="H27" s="19"/>
      <c r="I27" s="19"/>
      <c r="J27" s="19"/>
      <c r="K27" s="20">
        <v>15.3</v>
      </c>
      <c r="L27" s="20">
        <v>31.2</v>
      </c>
      <c r="M27" s="20">
        <v>16.5</v>
      </c>
      <c r="N27" s="20">
        <v>26</v>
      </c>
      <c r="O27" s="20">
        <v>14.7</v>
      </c>
      <c r="P27" s="20">
        <v>25.3</v>
      </c>
      <c r="Q27" s="20">
        <v>16.3</v>
      </c>
      <c r="R27" s="20">
        <v>19.100000000000001</v>
      </c>
      <c r="S27" s="20">
        <v>15.6</v>
      </c>
      <c r="T27" s="20">
        <v>28.1</v>
      </c>
      <c r="U27" s="20">
        <v>16.600000000000001</v>
      </c>
      <c r="V27" s="20">
        <v>17.8</v>
      </c>
    </row>
    <row r="28" spans="2:22" ht="14.15" customHeight="1">
      <c r="B28" s="25" t="s">
        <v>322</v>
      </c>
      <c r="C28" s="2">
        <v>13.1</v>
      </c>
      <c r="D28" s="2">
        <v>18.899999999999999</v>
      </c>
      <c r="E28" s="2">
        <v>15.1</v>
      </c>
      <c r="F28" s="2">
        <v>22.2</v>
      </c>
      <c r="K28" s="2">
        <v>12.8</v>
      </c>
      <c r="L28" s="2">
        <v>22</v>
      </c>
      <c r="M28" s="2">
        <v>16.100000000000001</v>
      </c>
      <c r="N28" s="2">
        <v>24.4</v>
      </c>
      <c r="O28" s="2">
        <v>11.6</v>
      </c>
      <c r="P28" s="2">
        <v>28.5</v>
      </c>
      <c r="Q28" s="2">
        <v>13.8</v>
      </c>
      <c r="R28" s="2">
        <v>16.399999999999999</v>
      </c>
      <c r="S28" s="2">
        <v>13.3</v>
      </c>
      <c r="T28" s="2">
        <v>24.8</v>
      </c>
      <c r="U28" s="2">
        <v>16.600000000000001</v>
      </c>
      <c r="V28" s="2">
        <v>17.600000000000001</v>
      </c>
    </row>
    <row r="29" spans="2:22" ht="14.15" customHeight="1">
      <c r="B29" s="25" t="s">
        <v>323</v>
      </c>
      <c r="C29" s="2">
        <v>16</v>
      </c>
      <c r="D29" s="2">
        <v>29.6</v>
      </c>
      <c r="E29" s="2">
        <v>18.100000000000001</v>
      </c>
      <c r="F29" s="2">
        <v>23.2</v>
      </c>
      <c r="K29" s="2">
        <v>13.8</v>
      </c>
      <c r="L29" s="2">
        <v>30.6</v>
      </c>
      <c r="M29" s="2">
        <v>18.3</v>
      </c>
      <c r="N29" s="2">
        <v>24.4</v>
      </c>
      <c r="O29" s="2">
        <v>17.600000000000001</v>
      </c>
      <c r="P29" s="2">
        <v>29.4</v>
      </c>
      <c r="Q29" s="2">
        <v>17.8</v>
      </c>
      <c r="R29" s="2">
        <v>20</v>
      </c>
      <c r="S29" s="2">
        <v>14.2</v>
      </c>
      <c r="T29" s="2">
        <v>25.4</v>
      </c>
      <c r="U29" s="2">
        <v>15.3</v>
      </c>
      <c r="V29" s="2">
        <v>12.6</v>
      </c>
    </row>
    <row r="30" spans="2:22" ht="14.15" customHeight="1">
      <c r="B30" s="25" t="s">
        <v>237</v>
      </c>
      <c r="C30" s="2">
        <v>13.9</v>
      </c>
      <c r="D30" s="2">
        <v>28.9</v>
      </c>
      <c r="E30" s="2">
        <v>15.2</v>
      </c>
      <c r="F30" s="2">
        <v>17.8</v>
      </c>
      <c r="K30" s="2">
        <v>13.3</v>
      </c>
      <c r="L30" s="2">
        <v>27.1</v>
      </c>
      <c r="M30" s="2">
        <v>14.5</v>
      </c>
      <c r="N30" s="2">
        <v>15.8</v>
      </c>
      <c r="O30" s="2">
        <v>13.3</v>
      </c>
      <c r="P30" s="2">
        <v>21.4</v>
      </c>
      <c r="Q30" s="2">
        <v>10</v>
      </c>
      <c r="R30" s="2">
        <v>21.3</v>
      </c>
      <c r="S30" s="2">
        <v>11.9</v>
      </c>
      <c r="T30" s="2">
        <v>19.399999999999999</v>
      </c>
      <c r="U30" s="2">
        <v>12.7</v>
      </c>
      <c r="V30" s="2">
        <v>12.3</v>
      </c>
    </row>
    <row r="31" spans="2:22" ht="14.15" customHeight="1">
      <c r="B31" s="25" t="s">
        <v>324</v>
      </c>
      <c r="C31" s="2">
        <v>19.600000000000001</v>
      </c>
      <c r="D31" s="2">
        <v>31</v>
      </c>
      <c r="E31" s="2">
        <v>20.2</v>
      </c>
      <c r="F31" s="2">
        <v>29.8</v>
      </c>
      <c r="K31" s="2">
        <v>15</v>
      </c>
      <c r="L31" s="2">
        <v>28.8</v>
      </c>
      <c r="M31" s="2">
        <v>16</v>
      </c>
      <c r="N31" s="2">
        <v>24</v>
      </c>
      <c r="O31" s="2">
        <v>9.5</v>
      </c>
      <c r="P31" s="2">
        <v>20.9</v>
      </c>
      <c r="Q31" s="2">
        <v>15.9</v>
      </c>
      <c r="R31" s="2">
        <v>16.8</v>
      </c>
      <c r="S31" s="2">
        <v>15.7</v>
      </c>
      <c r="T31" s="2">
        <v>28.7</v>
      </c>
      <c r="U31" s="2">
        <v>21.8</v>
      </c>
      <c r="V31" s="2">
        <v>16.3</v>
      </c>
    </row>
    <row r="32" spans="2:22" ht="14.15" customHeight="1">
      <c r="B32" s="25" t="s">
        <v>239</v>
      </c>
      <c r="C32" s="2">
        <v>20.2</v>
      </c>
      <c r="D32" s="2">
        <v>36.6</v>
      </c>
      <c r="E32" s="2">
        <v>34.4</v>
      </c>
      <c r="F32" s="2">
        <v>53.7</v>
      </c>
      <c r="K32" s="2">
        <v>24</v>
      </c>
      <c r="L32" s="2">
        <v>39.1</v>
      </c>
      <c r="M32" s="2">
        <v>19.8</v>
      </c>
      <c r="N32" s="2">
        <v>45.1</v>
      </c>
      <c r="O32" s="2">
        <v>12.3</v>
      </c>
      <c r="P32" s="2">
        <v>20.3</v>
      </c>
      <c r="Q32" s="2">
        <v>16.5</v>
      </c>
      <c r="R32" s="2">
        <v>14.8</v>
      </c>
      <c r="S32" s="2">
        <v>17.899999999999999</v>
      </c>
      <c r="T32" s="2">
        <v>24.5</v>
      </c>
      <c r="U32" s="2">
        <v>15.1</v>
      </c>
      <c r="V32" s="2">
        <v>20</v>
      </c>
    </row>
    <row r="33" spans="2:22" ht="14.15" customHeight="1">
      <c r="B33" s="25" t="s">
        <v>240</v>
      </c>
      <c r="C33" s="2">
        <v>13.3</v>
      </c>
      <c r="D33" s="2">
        <v>18.100000000000001</v>
      </c>
      <c r="E33" s="2">
        <v>7.1</v>
      </c>
      <c r="F33" s="2">
        <v>30.3</v>
      </c>
      <c r="K33" s="2">
        <v>15.1</v>
      </c>
      <c r="L33" s="2">
        <v>36.6</v>
      </c>
      <c r="M33" s="2">
        <v>14.9</v>
      </c>
      <c r="N33" s="2">
        <v>38</v>
      </c>
      <c r="O33" s="2">
        <v>10.8</v>
      </c>
      <c r="P33" s="2">
        <v>22.4</v>
      </c>
      <c r="Q33" s="2">
        <v>16.399999999999999</v>
      </c>
      <c r="R33" s="2">
        <v>12.8</v>
      </c>
      <c r="S33" s="2">
        <v>28.1</v>
      </c>
      <c r="T33" s="2">
        <v>22.2</v>
      </c>
      <c r="U33" s="2">
        <v>16.3</v>
      </c>
      <c r="V33" s="2">
        <v>17.2</v>
      </c>
    </row>
    <row r="34" spans="2:22" ht="13">
      <c r="C34" s="9"/>
      <c r="D34" s="9"/>
      <c r="E34" s="9"/>
      <c r="F34" s="9"/>
      <c r="G34" s="9"/>
      <c r="H34" s="9"/>
      <c r="I34" s="9"/>
    </row>
    <row r="35" spans="2:22" ht="13">
      <c r="B35" s="10"/>
      <c r="C35" s="9"/>
      <c r="D35" s="9"/>
      <c r="E35" s="9"/>
      <c r="F35" s="9"/>
      <c r="G35" s="9"/>
      <c r="H35" s="9"/>
      <c r="I35" s="9"/>
    </row>
    <row r="36" spans="2:22" ht="13">
      <c r="B36" s="10"/>
      <c r="C36" s="2"/>
      <c r="D36" s="2"/>
      <c r="E36" s="2"/>
      <c r="F36" s="2"/>
      <c r="G36" s="2"/>
      <c r="H36" s="2"/>
      <c r="I36" s="2"/>
    </row>
    <row r="37" spans="2:22" ht="18" customHeight="1">
      <c r="B37" s="406" t="s">
        <v>1765</v>
      </c>
    </row>
    <row r="38" spans="2:22" s="401" customFormat="1" ht="25">
      <c r="B38" s="434"/>
      <c r="C38" s="23" t="s">
        <v>500</v>
      </c>
      <c r="D38" s="23" t="s">
        <v>501</v>
      </c>
      <c r="E38" s="23" t="s">
        <v>502</v>
      </c>
    </row>
    <row r="39" spans="2:22">
      <c r="B39" s="691">
        <v>2015</v>
      </c>
      <c r="C39" s="39">
        <v>13.4</v>
      </c>
      <c r="D39" s="37">
        <v>23.9</v>
      </c>
      <c r="E39" s="37">
        <v>15.2</v>
      </c>
    </row>
    <row r="40" spans="2:22">
      <c r="B40" s="691">
        <v>2016</v>
      </c>
      <c r="C40" s="37">
        <v>22.5</v>
      </c>
      <c r="D40" s="37">
        <v>13.3</v>
      </c>
      <c r="E40" s="37">
        <v>23</v>
      </c>
    </row>
    <row r="41" spans="2:22">
      <c r="B41" s="691">
        <v>2017</v>
      </c>
      <c r="C41" s="37">
        <v>14.8</v>
      </c>
      <c r="D41" s="37">
        <v>25.9</v>
      </c>
      <c r="E41" s="37">
        <v>16.399999999999999</v>
      </c>
    </row>
    <row r="42" spans="2:22">
      <c r="B42" s="691">
        <v>2019</v>
      </c>
      <c r="C42" s="37">
        <v>16.399999999999999</v>
      </c>
      <c r="D42" s="37">
        <v>26.6</v>
      </c>
      <c r="E42" s="37">
        <v>17.5</v>
      </c>
    </row>
    <row r="63" spans="2:5" ht="18" customHeight="1">
      <c r="B63" s="406" t="s">
        <v>503</v>
      </c>
    </row>
    <row r="64" spans="2:5" s="401" customFormat="1" ht="25">
      <c r="B64" s="434"/>
      <c r="C64" s="23" t="s">
        <v>500</v>
      </c>
      <c r="D64" s="23" t="s">
        <v>501</v>
      </c>
      <c r="E64" s="23" t="s">
        <v>502</v>
      </c>
    </row>
    <row r="65" spans="2:5">
      <c r="B65" s="691">
        <v>2015</v>
      </c>
      <c r="C65" s="37">
        <v>15.6</v>
      </c>
      <c r="D65" s="37">
        <v>28.1</v>
      </c>
      <c r="E65" s="37">
        <v>16.600000000000001</v>
      </c>
    </row>
    <row r="66" spans="2:5">
      <c r="B66" s="691">
        <v>2016</v>
      </c>
      <c r="C66" s="37">
        <v>26</v>
      </c>
      <c r="D66" s="37">
        <v>14.7</v>
      </c>
      <c r="E66" s="37">
        <v>25.3</v>
      </c>
    </row>
    <row r="67" spans="2:5">
      <c r="B67" s="691">
        <v>2017</v>
      </c>
      <c r="C67" s="37">
        <v>15.3</v>
      </c>
      <c r="D67" s="37">
        <v>31.2</v>
      </c>
      <c r="E67" s="37">
        <v>16.5</v>
      </c>
    </row>
    <row r="68" spans="2:5">
      <c r="B68" s="691">
        <v>2019</v>
      </c>
      <c r="C68" s="37">
        <v>19</v>
      </c>
      <c r="D68" s="37">
        <v>30.3</v>
      </c>
      <c r="E68" s="37">
        <v>19.2</v>
      </c>
    </row>
  </sheetData>
  <mergeCells count="8">
    <mergeCell ref="S12:V12"/>
    <mergeCell ref="C12:F12"/>
    <mergeCell ref="G12:J12"/>
    <mergeCell ref="B12:B13"/>
    <mergeCell ref="F2:G2"/>
    <mergeCell ref="F3:G3"/>
    <mergeCell ref="K12:N12"/>
    <mergeCell ref="O12:R12"/>
  </mergeCells>
  <hyperlinks>
    <hyperlink ref="F3" r:id="rId1" location="'Índice Digitalizacion Acelerada'!A1"/>
    <hyperlink ref="F2" r:id="rId2" location="'Índice ámbitos y subámbitos'!A1"/>
    <hyperlink ref="F2:G2" location="'Índice Digitalizacion Acelerada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B1:AK65"/>
  <sheetViews>
    <sheetView showGridLines="0" zoomScaleNormal="100" workbookViewId="0">
      <selection activeCell="B1" sqref="B1"/>
    </sheetView>
  </sheetViews>
  <sheetFormatPr baseColWidth="10" defaultColWidth="11.54296875" defaultRowHeight="12.5"/>
  <cols>
    <col min="1" max="1" width="1.81640625" style="57" customWidth="1"/>
    <col min="2" max="2" width="40.453125" style="57" customWidth="1"/>
    <col min="3" max="4" width="20.81640625" style="57" customWidth="1"/>
    <col min="5" max="5" width="21.453125" style="57" customWidth="1"/>
    <col min="6" max="7" width="22.54296875" style="57" customWidth="1"/>
    <col min="8" max="8" width="22" style="57" customWidth="1"/>
    <col min="9" max="39" width="22.81640625" style="57" customWidth="1"/>
    <col min="40" max="16384" width="11.54296875" style="57"/>
  </cols>
  <sheetData>
    <row r="1" spans="2:37" ht="15" customHeight="1"/>
    <row r="2" spans="2:37" ht="15" customHeight="1">
      <c r="F2" s="893" t="s">
        <v>245</v>
      </c>
      <c r="G2" s="893"/>
    </row>
    <row r="3" spans="2:37" ht="15" customHeight="1">
      <c r="F3" s="893" t="s">
        <v>248</v>
      </c>
      <c r="G3" s="893"/>
    </row>
    <row r="4" spans="2:37" s="405" customFormat="1" ht="13.4" customHeight="1">
      <c r="B4" s="403"/>
      <c r="C4" s="403"/>
      <c r="D4" s="404"/>
      <c r="E4" s="403"/>
    </row>
    <row r="5" spans="2:37" s="411" customFormat="1" ht="15.5">
      <c r="B5" s="414" t="s">
        <v>246</v>
      </c>
      <c r="C5" s="411" t="s">
        <v>218</v>
      </c>
      <c r="I5" s="413"/>
    </row>
    <row r="6" spans="2:37" s="415" customFormat="1" ht="15.5">
      <c r="B6" s="416" t="s">
        <v>247</v>
      </c>
      <c r="C6" s="415" t="s">
        <v>467</v>
      </c>
    </row>
    <row r="7" spans="2:37" s="415" customFormat="1" ht="15.5">
      <c r="B7" s="416" t="s">
        <v>84</v>
      </c>
      <c r="C7" s="417" t="s">
        <v>1651</v>
      </c>
    </row>
    <row r="8" spans="2:37" s="415" customFormat="1" ht="15.5">
      <c r="B8" s="416" t="s">
        <v>220</v>
      </c>
      <c r="C8" s="417" t="s">
        <v>468</v>
      </c>
    </row>
    <row r="9" spans="2:37" s="415" customFormat="1" ht="15.5">
      <c r="B9" s="416" t="s">
        <v>127</v>
      </c>
      <c r="C9" s="415" t="s">
        <v>37</v>
      </c>
    </row>
    <row r="10" spans="2:37" s="415" customFormat="1" ht="15.5">
      <c r="B10" s="416" t="s">
        <v>244</v>
      </c>
      <c r="C10" s="415" t="s">
        <v>479</v>
      </c>
    </row>
    <row r="12" spans="2:37" s="421" customFormat="1" ht="22.75" customHeight="1">
      <c r="B12" s="930"/>
      <c r="C12" s="934" t="s">
        <v>1649</v>
      </c>
      <c r="D12" s="935"/>
      <c r="E12" s="935"/>
      <c r="F12" s="935"/>
      <c r="G12" s="908"/>
      <c r="H12" s="934" t="s">
        <v>1650</v>
      </c>
      <c r="I12" s="935"/>
      <c r="J12" s="935"/>
      <c r="K12" s="935"/>
      <c r="L12" s="935"/>
      <c r="M12" s="431"/>
      <c r="N12" s="431"/>
      <c r="O12" s="431"/>
      <c r="P12" s="431"/>
      <c r="Q12" s="431"/>
      <c r="R12" s="431"/>
      <c r="S12" s="431"/>
      <c r="T12" s="431"/>
      <c r="U12" s="431"/>
      <c r="V12" s="431"/>
      <c r="W12" s="235"/>
      <c r="X12" s="235"/>
      <c r="Y12" s="235"/>
      <c r="Z12" s="235"/>
      <c r="AA12" s="235"/>
      <c r="AB12" s="235"/>
      <c r="AC12" s="235"/>
      <c r="AD12" s="235"/>
      <c r="AE12" s="235"/>
      <c r="AF12" s="235"/>
      <c r="AG12" s="235"/>
      <c r="AH12" s="235"/>
      <c r="AI12" s="235"/>
      <c r="AJ12" s="235"/>
      <c r="AK12" s="235"/>
    </row>
    <row r="13" spans="2:37" s="421" customFormat="1" ht="37.5">
      <c r="B13" s="931"/>
      <c r="C13" s="433" t="s">
        <v>1644</v>
      </c>
      <c r="D13" s="433" t="s">
        <v>1645</v>
      </c>
      <c r="E13" s="433" t="s">
        <v>1646</v>
      </c>
      <c r="F13" s="433" t="s">
        <v>1647</v>
      </c>
      <c r="G13" s="433" t="s">
        <v>1648</v>
      </c>
      <c r="H13" s="433" t="s">
        <v>1644</v>
      </c>
      <c r="I13" s="433" t="s">
        <v>1645</v>
      </c>
      <c r="J13" s="433" t="s">
        <v>1646</v>
      </c>
      <c r="K13" s="433" t="s">
        <v>1647</v>
      </c>
      <c r="L13" s="433" t="s">
        <v>1648</v>
      </c>
      <c r="M13" s="447"/>
      <c r="N13" s="447"/>
      <c r="O13" s="447"/>
      <c r="P13" s="447"/>
      <c r="Q13" s="447"/>
      <c r="R13" s="447"/>
      <c r="S13" s="447"/>
      <c r="T13" s="447"/>
      <c r="U13" s="447"/>
      <c r="V13" s="447"/>
      <c r="W13" s="235"/>
      <c r="X13" s="235"/>
      <c r="Y13" s="235"/>
      <c r="Z13" s="235"/>
      <c r="AA13" s="235"/>
      <c r="AB13" s="235"/>
      <c r="AC13" s="235"/>
      <c r="AD13" s="235"/>
      <c r="AE13" s="235"/>
      <c r="AF13" s="235"/>
      <c r="AG13" s="235"/>
      <c r="AH13" s="235"/>
      <c r="AI13" s="235"/>
      <c r="AJ13" s="235"/>
      <c r="AK13" s="235"/>
    </row>
    <row r="14" spans="2:37">
      <c r="B14" s="103" t="s">
        <v>660</v>
      </c>
      <c r="C14" s="296">
        <v>45.4</v>
      </c>
      <c r="D14" s="296">
        <v>42.3</v>
      </c>
      <c r="E14" s="296">
        <v>29.6</v>
      </c>
      <c r="F14" s="296">
        <v>74.8</v>
      </c>
      <c r="G14" s="296">
        <v>55.8</v>
      </c>
      <c r="H14" s="57">
        <v>40.1</v>
      </c>
      <c r="I14" s="57">
        <v>37.299999999999997</v>
      </c>
      <c r="J14" s="57">
        <v>25.4</v>
      </c>
      <c r="K14" s="442">
        <v>68.599999999999994</v>
      </c>
      <c r="L14" s="289">
        <v>49.1</v>
      </c>
      <c r="M14" s="110"/>
      <c r="N14" s="110"/>
      <c r="O14" s="110"/>
      <c r="P14" s="110"/>
      <c r="Q14" s="110"/>
      <c r="R14" s="110"/>
      <c r="S14" s="110"/>
      <c r="T14" s="110"/>
      <c r="U14" s="110"/>
      <c r="V14" s="110"/>
    </row>
    <row r="15" spans="2:37">
      <c r="B15" s="103" t="s">
        <v>223</v>
      </c>
      <c r="C15" s="222">
        <v>34.6</v>
      </c>
      <c r="D15" s="222">
        <v>30.9</v>
      </c>
      <c r="E15" s="222">
        <v>15.8</v>
      </c>
      <c r="F15" s="222">
        <v>66.2</v>
      </c>
      <c r="G15" s="222">
        <v>59.6</v>
      </c>
      <c r="H15" s="57">
        <v>30.3</v>
      </c>
      <c r="I15" s="57">
        <v>26.8</v>
      </c>
      <c r="J15" s="57">
        <v>15.1</v>
      </c>
      <c r="K15" s="209">
        <v>54.9</v>
      </c>
      <c r="L15" s="290">
        <v>46.9</v>
      </c>
      <c r="M15" s="110"/>
      <c r="N15" s="110"/>
      <c r="O15" s="110"/>
      <c r="P15" s="110"/>
      <c r="Q15" s="110"/>
      <c r="R15" s="110"/>
      <c r="S15" s="110"/>
      <c r="T15" s="110"/>
      <c r="U15" s="110"/>
      <c r="V15" s="110"/>
    </row>
    <row r="16" spans="2:37">
      <c r="B16" s="103" t="s">
        <v>224</v>
      </c>
      <c r="C16" s="222">
        <v>34.1</v>
      </c>
      <c r="D16" s="222">
        <v>27.9</v>
      </c>
      <c r="E16" s="222">
        <v>14.8</v>
      </c>
      <c r="F16" s="222">
        <v>62.6</v>
      </c>
      <c r="G16" s="222">
        <v>55.8</v>
      </c>
      <c r="H16" s="57">
        <v>31</v>
      </c>
      <c r="I16" s="57">
        <v>27.4</v>
      </c>
      <c r="J16" s="57">
        <v>20.2</v>
      </c>
      <c r="K16" s="209">
        <v>46.5</v>
      </c>
      <c r="L16" s="290">
        <v>43.7</v>
      </c>
      <c r="M16" s="110"/>
      <c r="N16" s="110"/>
      <c r="O16" s="110"/>
      <c r="P16" s="110"/>
      <c r="Q16" s="110"/>
      <c r="R16" s="110"/>
      <c r="S16" s="110"/>
      <c r="T16" s="110"/>
      <c r="U16" s="110"/>
      <c r="V16" s="110"/>
    </row>
    <row r="17" spans="2:22">
      <c r="B17" s="103" t="s">
        <v>317</v>
      </c>
      <c r="C17" s="222">
        <v>41.6</v>
      </c>
      <c r="D17" s="222">
        <v>40.5</v>
      </c>
      <c r="E17" s="222">
        <v>32.200000000000003</v>
      </c>
      <c r="F17" s="222">
        <v>64.599999999999994</v>
      </c>
      <c r="G17" s="222">
        <v>45.9</v>
      </c>
      <c r="H17" s="57">
        <v>39.4</v>
      </c>
      <c r="I17" s="57">
        <v>36.4</v>
      </c>
      <c r="J17" s="57">
        <v>26.2</v>
      </c>
      <c r="K17" s="209">
        <v>65.8</v>
      </c>
      <c r="L17" s="290">
        <v>50.6</v>
      </c>
      <c r="M17" s="110"/>
      <c r="N17" s="110"/>
      <c r="O17" s="110"/>
      <c r="P17" s="110"/>
      <c r="Q17" s="110"/>
      <c r="R17" s="110"/>
      <c r="S17" s="110"/>
      <c r="T17" s="110"/>
      <c r="U17" s="110"/>
      <c r="V17" s="110"/>
    </row>
    <row r="18" spans="2:22">
      <c r="B18" s="103" t="s">
        <v>318</v>
      </c>
      <c r="C18" s="222">
        <v>46.1</v>
      </c>
      <c r="D18" s="222">
        <v>41.8</v>
      </c>
      <c r="E18" s="222">
        <v>24.2</v>
      </c>
      <c r="F18" s="222">
        <v>89.9</v>
      </c>
      <c r="G18" s="222">
        <v>56.7</v>
      </c>
      <c r="H18" s="57">
        <v>34.200000000000003</v>
      </c>
      <c r="I18" s="57">
        <v>32.200000000000003</v>
      </c>
      <c r="J18" s="57">
        <v>16.399999999999999</v>
      </c>
      <c r="K18" s="209">
        <v>75.599999999999994</v>
      </c>
      <c r="L18" s="290">
        <v>39.1</v>
      </c>
      <c r="M18" s="110"/>
      <c r="N18" s="110"/>
      <c r="O18" s="110"/>
      <c r="P18" s="110"/>
      <c r="Q18" s="110"/>
      <c r="R18" s="110"/>
      <c r="S18" s="110"/>
      <c r="T18" s="110"/>
      <c r="U18" s="110"/>
      <c r="V18" s="110"/>
    </row>
    <row r="19" spans="2:22">
      <c r="B19" s="103" t="s">
        <v>227</v>
      </c>
      <c r="C19" s="222">
        <v>45.5</v>
      </c>
      <c r="D19" s="222">
        <v>43.2</v>
      </c>
      <c r="E19" s="222">
        <v>26.9</v>
      </c>
      <c r="F19" s="222">
        <v>89.7</v>
      </c>
      <c r="G19" s="222">
        <v>58</v>
      </c>
      <c r="H19" s="57">
        <v>39.4</v>
      </c>
      <c r="I19" s="57">
        <v>38.1</v>
      </c>
      <c r="J19" s="57">
        <v>22</v>
      </c>
      <c r="K19" s="209">
        <v>84.7</v>
      </c>
      <c r="L19" s="290">
        <v>46.2</v>
      </c>
      <c r="M19" s="110"/>
      <c r="N19" s="110"/>
      <c r="O19" s="110"/>
      <c r="P19" s="110"/>
      <c r="Q19" s="110"/>
      <c r="R19" s="110"/>
      <c r="S19" s="110"/>
      <c r="T19" s="110"/>
      <c r="U19" s="110"/>
      <c r="V19" s="110"/>
    </row>
    <row r="20" spans="2:22">
      <c r="B20" s="103" t="s">
        <v>228</v>
      </c>
      <c r="C20" s="222">
        <v>42.3</v>
      </c>
      <c r="D20" s="222">
        <v>36.700000000000003</v>
      </c>
      <c r="E20" s="222">
        <v>21.9</v>
      </c>
      <c r="F20" s="222">
        <v>73.099999999999994</v>
      </c>
      <c r="G20" s="222">
        <v>57.4</v>
      </c>
      <c r="H20" s="57">
        <v>37.700000000000003</v>
      </c>
      <c r="I20" s="57">
        <v>31.9</v>
      </c>
      <c r="J20" s="57">
        <v>18.8</v>
      </c>
      <c r="K20" s="209">
        <v>65.400000000000006</v>
      </c>
      <c r="L20" s="209">
        <v>53.7</v>
      </c>
      <c r="M20" s="288"/>
      <c r="N20" s="288"/>
      <c r="O20" s="288"/>
      <c r="P20" s="288"/>
      <c r="Q20" s="288"/>
      <c r="R20" s="288"/>
      <c r="S20" s="288"/>
      <c r="T20" s="288"/>
      <c r="U20" s="288"/>
      <c r="V20" s="288"/>
    </row>
    <row r="21" spans="2:22">
      <c r="B21" s="103" t="s">
        <v>229</v>
      </c>
      <c r="C21" s="222">
        <v>54.9</v>
      </c>
      <c r="D21" s="222">
        <v>52.6</v>
      </c>
      <c r="E21" s="222">
        <v>42.5</v>
      </c>
      <c r="F21" s="222">
        <v>79.900000000000006</v>
      </c>
      <c r="G21" s="222">
        <v>64.400000000000006</v>
      </c>
      <c r="H21" s="57">
        <v>52.9</v>
      </c>
      <c r="I21" s="57">
        <v>51.2</v>
      </c>
      <c r="J21" s="57">
        <v>45.1</v>
      </c>
      <c r="K21" s="209">
        <v>67.900000000000006</v>
      </c>
      <c r="L21" s="209">
        <v>60.1</v>
      </c>
      <c r="M21" s="209"/>
      <c r="N21" s="209"/>
      <c r="O21" s="209"/>
      <c r="P21" s="209"/>
      <c r="Q21" s="209"/>
      <c r="R21" s="209"/>
      <c r="S21" s="209"/>
      <c r="T21" s="209"/>
      <c r="U21" s="209"/>
      <c r="V21" s="209"/>
    </row>
    <row r="22" spans="2:22">
      <c r="B22" s="103" t="s">
        <v>571</v>
      </c>
      <c r="C22" s="222">
        <v>28.7</v>
      </c>
      <c r="D22" s="222">
        <v>25.7</v>
      </c>
      <c r="E22" s="222">
        <v>14.2</v>
      </c>
      <c r="F22" s="222">
        <v>59</v>
      </c>
      <c r="G22" s="222">
        <v>47.4</v>
      </c>
      <c r="H22" s="57">
        <v>29.4</v>
      </c>
      <c r="I22" s="57">
        <v>27.2</v>
      </c>
      <c r="J22" s="57">
        <v>17.100000000000001</v>
      </c>
      <c r="K22" s="209">
        <v>57.1</v>
      </c>
      <c r="L22" s="209">
        <v>43.7</v>
      </c>
      <c r="M22" s="209"/>
      <c r="N22" s="209"/>
      <c r="O22" s="209"/>
      <c r="P22" s="209"/>
      <c r="Q22" s="209"/>
      <c r="R22" s="209"/>
      <c r="S22" s="209"/>
      <c r="T22" s="209"/>
      <c r="U22" s="209"/>
      <c r="V22" s="209"/>
    </row>
    <row r="23" spans="2:22">
      <c r="B23" s="103" t="s">
        <v>231</v>
      </c>
      <c r="C23" s="222">
        <v>55.8</v>
      </c>
      <c r="D23" s="222">
        <v>51.9</v>
      </c>
      <c r="E23" s="222">
        <v>36.1</v>
      </c>
      <c r="F23" s="222">
        <v>94.5</v>
      </c>
      <c r="G23" s="222">
        <v>67.099999999999994</v>
      </c>
      <c r="H23" s="57">
        <v>50</v>
      </c>
      <c r="I23" s="57">
        <v>44.8</v>
      </c>
      <c r="J23" s="57">
        <v>28.2</v>
      </c>
      <c r="K23" s="209">
        <v>91.2</v>
      </c>
      <c r="L23" s="209">
        <v>64.5</v>
      </c>
      <c r="M23" s="209"/>
      <c r="N23" s="209"/>
      <c r="O23" s="209"/>
      <c r="P23" s="209"/>
      <c r="Q23" s="209"/>
      <c r="R23" s="209"/>
      <c r="S23" s="209"/>
      <c r="T23" s="209"/>
      <c r="U23" s="209"/>
      <c r="V23" s="209"/>
    </row>
    <row r="24" spans="2:22">
      <c r="B24" s="103" t="s">
        <v>319</v>
      </c>
      <c r="C24" s="222">
        <v>16</v>
      </c>
      <c r="D24" s="222">
        <v>11.5</v>
      </c>
      <c r="E24" s="222">
        <v>2.1</v>
      </c>
      <c r="F24" s="222">
        <v>36.6</v>
      </c>
      <c r="G24" s="222">
        <v>28.7</v>
      </c>
      <c r="H24" s="57">
        <v>18.2</v>
      </c>
      <c r="I24" s="57">
        <v>14.2</v>
      </c>
      <c r="J24" s="57">
        <v>3.7</v>
      </c>
      <c r="K24" s="209">
        <v>42.1</v>
      </c>
      <c r="L24" s="209">
        <v>29.4</v>
      </c>
      <c r="M24" s="209"/>
      <c r="N24" s="209"/>
      <c r="O24" s="209"/>
      <c r="P24" s="209"/>
      <c r="Q24" s="209"/>
      <c r="R24" s="209"/>
      <c r="S24" s="209"/>
      <c r="T24" s="209"/>
      <c r="U24" s="209"/>
      <c r="V24" s="209"/>
    </row>
    <row r="25" spans="2:22">
      <c r="B25" s="103" t="s">
        <v>233</v>
      </c>
      <c r="C25" s="222">
        <v>31.6</v>
      </c>
      <c r="D25" s="222">
        <v>29.6</v>
      </c>
      <c r="E25" s="222">
        <v>21.2</v>
      </c>
      <c r="F25" s="222">
        <v>53.9</v>
      </c>
      <c r="G25" s="222">
        <v>45.6</v>
      </c>
      <c r="H25" s="57">
        <v>33.6</v>
      </c>
      <c r="I25" s="57">
        <v>33.4</v>
      </c>
      <c r="J25" s="57">
        <v>26.6</v>
      </c>
      <c r="K25" s="209">
        <v>53.2</v>
      </c>
      <c r="L25" s="209">
        <v>34.700000000000003</v>
      </c>
      <c r="M25" s="209"/>
      <c r="N25" s="209"/>
      <c r="O25" s="209"/>
      <c r="P25" s="209"/>
      <c r="Q25" s="209"/>
      <c r="R25" s="209"/>
      <c r="S25" s="209"/>
      <c r="T25" s="209"/>
      <c r="U25" s="209"/>
      <c r="V25" s="209"/>
    </row>
    <row r="26" spans="2:22">
      <c r="B26" s="103" t="s">
        <v>234</v>
      </c>
      <c r="C26" s="692">
        <v>83.9</v>
      </c>
      <c r="D26" s="692">
        <v>96</v>
      </c>
      <c r="E26" s="692">
        <v>95.7</v>
      </c>
      <c r="F26" s="692">
        <v>96.9</v>
      </c>
      <c r="G26" s="692">
        <v>38.200000000000003</v>
      </c>
      <c r="H26" s="57">
        <v>75</v>
      </c>
      <c r="I26" s="57">
        <v>87.1</v>
      </c>
      <c r="J26" s="57">
        <v>83.1</v>
      </c>
      <c r="K26" s="686">
        <v>96.5</v>
      </c>
      <c r="L26" s="686">
        <v>28.8</v>
      </c>
      <c r="M26" s="686"/>
      <c r="N26" s="686"/>
      <c r="O26" s="686"/>
      <c r="P26" s="686"/>
      <c r="Q26" s="686"/>
      <c r="R26" s="686"/>
      <c r="S26" s="686"/>
      <c r="T26" s="686"/>
      <c r="U26" s="686"/>
      <c r="V26" s="686"/>
    </row>
    <row r="27" spans="2:22" s="3" customFormat="1">
      <c r="B27" s="25" t="s">
        <v>98</v>
      </c>
      <c r="C27" s="20">
        <v>50.4</v>
      </c>
      <c r="D27" s="20">
        <v>46.3</v>
      </c>
      <c r="E27" s="20">
        <v>29</v>
      </c>
      <c r="F27" s="20">
        <v>86.4</v>
      </c>
      <c r="G27" s="20">
        <v>57.1</v>
      </c>
      <c r="H27" s="19">
        <v>41.3</v>
      </c>
      <c r="I27" s="19">
        <v>37.299999999999997</v>
      </c>
      <c r="J27" s="19">
        <v>22.5</v>
      </c>
      <c r="K27" s="20">
        <v>71.8</v>
      </c>
      <c r="L27" s="20">
        <v>47.8</v>
      </c>
      <c r="M27" s="2"/>
      <c r="N27" s="2"/>
      <c r="O27" s="2"/>
      <c r="P27" s="2"/>
      <c r="Q27" s="2"/>
      <c r="R27" s="2"/>
      <c r="S27" s="2"/>
      <c r="T27" s="2"/>
      <c r="U27" s="2"/>
      <c r="V27" s="2"/>
    </row>
    <row r="28" spans="2:22">
      <c r="B28" s="103" t="s">
        <v>1511</v>
      </c>
      <c r="C28" s="693">
        <v>59</v>
      </c>
      <c r="D28" s="693">
        <v>56.1</v>
      </c>
      <c r="E28" s="693">
        <v>46</v>
      </c>
      <c r="F28" s="693">
        <v>89</v>
      </c>
      <c r="G28" s="693">
        <v>69.599999999999994</v>
      </c>
      <c r="H28" s="57">
        <v>33.200000000000003</v>
      </c>
      <c r="I28" s="57">
        <v>29.9</v>
      </c>
      <c r="J28" s="57">
        <v>16.600000000000001</v>
      </c>
      <c r="K28" s="648">
        <v>72.7</v>
      </c>
      <c r="L28" s="648">
        <v>44.8</v>
      </c>
      <c r="M28" s="648"/>
      <c r="N28" s="648"/>
      <c r="O28" s="648"/>
      <c r="P28" s="648"/>
      <c r="Q28" s="648"/>
      <c r="R28" s="648"/>
      <c r="S28" s="648"/>
      <c r="T28" s="648"/>
      <c r="U28" s="648"/>
      <c r="V28" s="648"/>
    </row>
    <row r="29" spans="2:22">
      <c r="B29" s="103" t="s">
        <v>323</v>
      </c>
      <c r="C29" s="222">
        <v>40.9</v>
      </c>
      <c r="D29" s="222">
        <v>35.5</v>
      </c>
      <c r="E29" s="222">
        <v>20.9</v>
      </c>
      <c r="F29" s="222">
        <v>75.8</v>
      </c>
      <c r="G29" s="222">
        <v>59.4</v>
      </c>
      <c r="H29" s="57">
        <v>41.9</v>
      </c>
      <c r="I29" s="57">
        <v>36.5</v>
      </c>
      <c r="J29" s="57">
        <v>17.100000000000001</v>
      </c>
      <c r="K29" s="209">
        <v>91.7</v>
      </c>
      <c r="L29" s="209">
        <v>60.3</v>
      </c>
      <c r="M29" s="209"/>
      <c r="N29" s="209"/>
      <c r="O29" s="209"/>
      <c r="P29" s="209"/>
      <c r="Q29" s="209"/>
      <c r="R29" s="209"/>
      <c r="S29" s="209"/>
      <c r="T29" s="209"/>
      <c r="U29" s="209"/>
      <c r="V29" s="209"/>
    </row>
    <row r="30" spans="2:22">
      <c r="B30" s="103" t="s">
        <v>237</v>
      </c>
      <c r="C30" s="222">
        <v>58.2</v>
      </c>
      <c r="D30" s="222">
        <v>46</v>
      </c>
      <c r="E30" s="222">
        <v>30.1</v>
      </c>
      <c r="F30" s="222">
        <v>74.7</v>
      </c>
      <c r="G30" s="222">
        <v>78.099999999999994</v>
      </c>
      <c r="H30" s="57">
        <v>55.9</v>
      </c>
      <c r="I30" s="57">
        <v>43.2</v>
      </c>
      <c r="J30" s="57">
        <v>25.3</v>
      </c>
      <c r="K30" s="209">
        <v>75.400000000000006</v>
      </c>
      <c r="L30" s="209">
        <v>78</v>
      </c>
      <c r="M30" s="209"/>
      <c r="N30" s="209"/>
      <c r="O30" s="209"/>
      <c r="P30" s="209"/>
      <c r="Q30" s="209"/>
      <c r="R30" s="209"/>
      <c r="S30" s="209"/>
      <c r="T30" s="209"/>
      <c r="U30" s="209"/>
      <c r="V30" s="209"/>
    </row>
    <row r="31" spans="2:22">
      <c r="B31" s="103" t="s">
        <v>324</v>
      </c>
      <c r="C31" s="222">
        <v>39.700000000000003</v>
      </c>
      <c r="D31" s="222">
        <v>37.9</v>
      </c>
      <c r="E31" s="222">
        <v>26.7</v>
      </c>
      <c r="F31" s="222">
        <v>63</v>
      </c>
      <c r="G31" s="222">
        <v>44.8</v>
      </c>
      <c r="H31" s="57">
        <v>31.3</v>
      </c>
      <c r="I31" s="57">
        <v>27.4</v>
      </c>
      <c r="J31" s="57">
        <v>15</v>
      </c>
      <c r="K31" s="209">
        <v>58.3</v>
      </c>
      <c r="L31" s="209">
        <v>42.9</v>
      </c>
      <c r="M31" s="209"/>
      <c r="N31" s="209"/>
      <c r="O31" s="209"/>
      <c r="P31" s="209"/>
      <c r="Q31" s="209"/>
      <c r="R31" s="209"/>
      <c r="S31" s="209"/>
      <c r="T31" s="209"/>
      <c r="U31" s="209"/>
      <c r="V31" s="209"/>
    </row>
    <row r="32" spans="2:22">
      <c r="B32" s="103" t="s">
        <v>239</v>
      </c>
      <c r="C32" s="222">
        <v>58.6</v>
      </c>
      <c r="D32" s="222">
        <v>65.2</v>
      </c>
      <c r="E32" s="222">
        <v>52.9</v>
      </c>
      <c r="F32" s="222">
        <v>100</v>
      </c>
      <c r="G32" s="222">
        <v>33.299999999999997</v>
      </c>
      <c r="H32" s="57">
        <v>44.8</v>
      </c>
      <c r="I32" s="57">
        <v>52.2</v>
      </c>
      <c r="J32" s="57">
        <v>35.299999999999997</v>
      </c>
      <c r="K32" s="209">
        <v>100</v>
      </c>
      <c r="L32" s="209">
        <v>16.7</v>
      </c>
      <c r="M32" s="209"/>
      <c r="N32" s="209"/>
      <c r="O32" s="209"/>
      <c r="P32" s="209"/>
      <c r="Q32" s="209"/>
      <c r="R32" s="209"/>
      <c r="S32" s="209"/>
      <c r="T32" s="209"/>
      <c r="U32" s="209"/>
      <c r="V32" s="209"/>
    </row>
    <row r="33" spans="2:22">
      <c r="B33" s="103" t="s">
        <v>240</v>
      </c>
      <c r="C33" s="222">
        <v>39.1</v>
      </c>
      <c r="D33" s="222">
        <v>36.799999999999997</v>
      </c>
      <c r="E33" s="222">
        <v>16.7</v>
      </c>
      <c r="F33" s="222">
        <v>71.400000000000006</v>
      </c>
      <c r="G33" s="222">
        <v>50</v>
      </c>
      <c r="H33" s="57">
        <v>52.2</v>
      </c>
      <c r="I33" s="57">
        <v>52.6</v>
      </c>
      <c r="J33" s="57">
        <v>33.299999999999997</v>
      </c>
      <c r="K33" s="209">
        <v>85.7</v>
      </c>
      <c r="L33" s="209">
        <v>50</v>
      </c>
      <c r="M33" s="209"/>
      <c r="N33" s="209"/>
      <c r="O33" s="209"/>
      <c r="P33" s="209"/>
      <c r="Q33" s="209"/>
      <c r="R33" s="209"/>
      <c r="S33" s="209"/>
      <c r="T33" s="209"/>
      <c r="U33" s="209"/>
      <c r="V33" s="209"/>
    </row>
    <row r="34" spans="2:22" ht="13">
      <c r="B34" s="165" t="s">
        <v>1512</v>
      </c>
      <c r="C34" s="108"/>
      <c r="D34" s="108"/>
      <c r="E34" s="108"/>
      <c r="F34" s="108"/>
      <c r="G34" s="108"/>
      <c r="H34" s="108"/>
      <c r="I34" s="108"/>
    </row>
    <row r="35" spans="2:22" ht="13">
      <c r="B35" s="10"/>
      <c r="C35" s="108"/>
      <c r="D35" s="108"/>
      <c r="E35" s="108"/>
      <c r="F35" s="108"/>
      <c r="G35" s="108"/>
      <c r="H35" s="108"/>
      <c r="I35" s="108"/>
    </row>
    <row r="38" spans="2:22" ht="18" customHeight="1">
      <c r="B38" s="406" t="s">
        <v>1652</v>
      </c>
      <c r="D38" s="101"/>
      <c r="E38" s="101"/>
      <c r="F38" s="101"/>
      <c r="G38" s="101"/>
    </row>
    <row r="39" spans="2:22" s="446" customFormat="1" ht="17.5" customHeight="1">
      <c r="B39" s="215" t="s">
        <v>293</v>
      </c>
      <c r="C39" s="433" t="s">
        <v>1650</v>
      </c>
      <c r="D39" s="433" t="s">
        <v>1649</v>
      </c>
      <c r="F39" s="132"/>
      <c r="G39" s="132"/>
    </row>
    <row r="40" spans="2:22" ht="15" customHeight="1">
      <c r="B40" s="103" t="s">
        <v>241</v>
      </c>
      <c r="C40" s="296">
        <v>40.1</v>
      </c>
      <c r="D40" s="296">
        <v>45.4</v>
      </c>
      <c r="F40" s="110"/>
      <c r="G40" s="110"/>
    </row>
    <row r="41" spans="2:22" ht="15" customHeight="1">
      <c r="B41" s="103" t="s">
        <v>98</v>
      </c>
      <c r="C41" s="222">
        <v>41.3</v>
      </c>
      <c r="D41" s="222">
        <v>50.4</v>
      </c>
      <c r="F41" s="110"/>
      <c r="G41" s="110"/>
    </row>
    <row r="62" spans="2:12" ht="18" customHeight="1">
      <c r="B62" s="406" t="s">
        <v>1766</v>
      </c>
    </row>
    <row r="63" spans="2:12" ht="37.5">
      <c r="B63" s="208"/>
      <c r="C63" s="433" t="s">
        <v>1644</v>
      </c>
      <c r="D63" s="433" t="s">
        <v>1645</v>
      </c>
      <c r="E63" s="433" t="s">
        <v>1646</v>
      </c>
      <c r="F63" s="433" t="s">
        <v>1647</v>
      </c>
      <c r="G63" s="433" t="s">
        <v>1648</v>
      </c>
      <c r="H63" s="291"/>
      <c r="I63" s="291"/>
      <c r="J63" s="291"/>
      <c r="K63" s="291"/>
      <c r="L63" s="291"/>
    </row>
    <row r="64" spans="2:12" ht="15" customHeight="1">
      <c r="B64" s="103" t="s">
        <v>241</v>
      </c>
      <c r="C64" s="448">
        <v>45.4</v>
      </c>
      <c r="D64" s="448">
        <v>42.3</v>
      </c>
      <c r="E64" s="448">
        <v>29.6</v>
      </c>
      <c r="F64" s="448">
        <v>74.8</v>
      </c>
      <c r="G64" s="448">
        <v>55.8</v>
      </c>
      <c r="K64" s="110"/>
      <c r="L64" s="110"/>
    </row>
    <row r="65" spans="2:12" ht="15" customHeight="1">
      <c r="B65" s="103" t="s">
        <v>98</v>
      </c>
      <c r="C65" s="449">
        <v>50.4</v>
      </c>
      <c r="D65" s="449">
        <v>46.3</v>
      </c>
      <c r="E65" s="449">
        <v>29</v>
      </c>
      <c r="F65" s="449">
        <v>86.4</v>
      </c>
      <c r="G65" s="449">
        <v>57.1</v>
      </c>
      <c r="K65" s="110"/>
      <c r="L65" s="110"/>
    </row>
  </sheetData>
  <mergeCells count="5">
    <mergeCell ref="C12:G12"/>
    <mergeCell ref="H12:L12"/>
    <mergeCell ref="F2:G2"/>
    <mergeCell ref="F3:G3"/>
    <mergeCell ref="B12:B13"/>
  </mergeCells>
  <hyperlinks>
    <hyperlink ref="F3" r:id="rId1" location="'Índice Digitalizacion Acelerada'!A1"/>
    <hyperlink ref="F2" r:id="rId2" location="'Índice ámbitos y subámbitos'!A1"/>
    <hyperlink ref="F2:G2" location="'Índice Digitalizacion Acelerada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B1:AK49"/>
  <sheetViews>
    <sheetView showGridLines="0" zoomScaleNormal="100" workbookViewId="0">
      <selection activeCell="C2" sqref="C2"/>
    </sheetView>
  </sheetViews>
  <sheetFormatPr baseColWidth="10" defaultColWidth="11.54296875" defaultRowHeight="12.5"/>
  <cols>
    <col min="1" max="1" width="1.81640625" style="57" customWidth="1"/>
    <col min="2" max="2" width="40.453125" style="57" customWidth="1"/>
    <col min="3" max="4" width="20.81640625" style="57" customWidth="1"/>
    <col min="5" max="5" width="21.453125" style="57" customWidth="1"/>
    <col min="6" max="7" width="22.54296875" style="57" customWidth="1"/>
    <col min="8" max="8" width="22" style="57" customWidth="1"/>
    <col min="9" max="39" width="22.81640625" style="57" customWidth="1"/>
    <col min="40" max="16384" width="11.54296875" style="57"/>
  </cols>
  <sheetData>
    <row r="1" spans="2:37" ht="15" customHeight="1"/>
    <row r="2" spans="2:37" ht="15" customHeight="1">
      <c r="F2" s="893" t="s">
        <v>245</v>
      </c>
      <c r="G2" s="893"/>
    </row>
    <row r="3" spans="2:37" ht="15" customHeight="1">
      <c r="F3" s="893" t="s">
        <v>248</v>
      </c>
      <c r="G3" s="893"/>
    </row>
    <row r="4" spans="2:37" s="405" customFormat="1" ht="13.4" customHeight="1">
      <c r="B4" s="403"/>
      <c r="C4" s="403"/>
      <c r="D4" s="404"/>
      <c r="E4" s="403"/>
    </row>
    <row r="5" spans="2:37" s="411" customFormat="1" ht="15.5">
      <c r="B5" s="414" t="s">
        <v>246</v>
      </c>
      <c r="C5" s="411" t="s">
        <v>218</v>
      </c>
      <c r="I5" s="413"/>
    </row>
    <row r="6" spans="2:37" s="415" customFormat="1" ht="15.5">
      <c r="B6" s="416" t="s">
        <v>247</v>
      </c>
      <c r="C6" s="415" t="s">
        <v>467</v>
      </c>
    </row>
    <row r="7" spans="2:37" s="415" customFormat="1" ht="15.5">
      <c r="B7" s="416" t="s">
        <v>84</v>
      </c>
      <c r="C7" s="417" t="s">
        <v>1653</v>
      </c>
    </row>
    <row r="8" spans="2:37" s="415" customFormat="1" ht="15.5">
      <c r="B8" s="416" t="s">
        <v>220</v>
      </c>
      <c r="C8" s="417" t="s">
        <v>468</v>
      </c>
    </row>
    <row r="9" spans="2:37" s="415" customFormat="1" ht="15.5">
      <c r="B9" s="416" t="s">
        <v>127</v>
      </c>
      <c r="C9" s="415" t="s">
        <v>37</v>
      </c>
    </row>
    <row r="10" spans="2:37" s="415" customFormat="1" ht="15.5">
      <c r="B10" s="416" t="s">
        <v>244</v>
      </c>
      <c r="C10" s="415" t="s">
        <v>479</v>
      </c>
    </row>
    <row r="13" spans="2:37" s="446" customFormat="1" ht="18" customHeight="1">
      <c r="B13" s="938" t="s">
        <v>293</v>
      </c>
      <c r="C13" s="934" t="s">
        <v>1649</v>
      </c>
      <c r="D13" s="935"/>
      <c r="E13" s="935"/>
      <c r="F13" s="935"/>
      <c r="G13" s="935"/>
      <c r="H13" s="935"/>
      <c r="I13" s="935"/>
      <c r="J13" s="935"/>
      <c r="K13" s="935"/>
      <c r="L13" s="908"/>
      <c r="M13" s="907" t="s">
        <v>1650</v>
      </c>
      <c r="N13" s="907"/>
      <c r="O13" s="907"/>
      <c r="P13" s="907"/>
      <c r="Q13" s="907"/>
      <c r="R13" s="907"/>
      <c r="S13" s="907"/>
      <c r="T13" s="907"/>
      <c r="U13" s="907"/>
      <c r="V13" s="907"/>
    </row>
    <row r="14" spans="2:37" s="421" customFormat="1" ht="22.75" customHeight="1">
      <c r="B14" s="938"/>
      <c r="C14" s="943" t="s">
        <v>1513</v>
      </c>
      <c r="D14" s="943"/>
      <c r="E14" s="943"/>
      <c r="F14" s="943"/>
      <c r="G14" s="943"/>
      <c r="H14" s="943" t="s">
        <v>1514</v>
      </c>
      <c r="I14" s="943"/>
      <c r="J14" s="943"/>
      <c r="K14" s="943"/>
      <c r="L14" s="943"/>
      <c r="M14" s="943" t="s">
        <v>1513</v>
      </c>
      <c r="N14" s="943"/>
      <c r="O14" s="943"/>
      <c r="P14" s="943"/>
      <c r="Q14" s="943"/>
      <c r="R14" s="943" t="s">
        <v>1514</v>
      </c>
      <c r="S14" s="943"/>
      <c r="T14" s="943"/>
      <c r="U14" s="943"/>
      <c r="V14" s="943"/>
      <c r="W14" s="235"/>
      <c r="X14" s="235"/>
      <c r="Y14" s="235"/>
      <c r="Z14" s="235"/>
      <c r="AA14" s="235"/>
      <c r="AB14" s="235"/>
      <c r="AC14" s="235"/>
      <c r="AD14" s="235"/>
      <c r="AE14" s="235"/>
      <c r="AF14" s="235"/>
      <c r="AG14" s="235"/>
      <c r="AH14" s="235"/>
      <c r="AI14" s="235"/>
      <c r="AJ14" s="235"/>
      <c r="AK14" s="235"/>
    </row>
    <row r="15" spans="2:37" s="446" customFormat="1" ht="37.5">
      <c r="B15" s="939"/>
      <c r="C15" s="433" t="s">
        <v>1644</v>
      </c>
      <c r="D15" s="433" t="s">
        <v>1645</v>
      </c>
      <c r="E15" s="433" t="s">
        <v>1646</v>
      </c>
      <c r="F15" s="433" t="s">
        <v>1647</v>
      </c>
      <c r="G15" s="433" t="s">
        <v>1648</v>
      </c>
      <c r="H15" s="433" t="s">
        <v>1644</v>
      </c>
      <c r="I15" s="433" t="s">
        <v>1645</v>
      </c>
      <c r="J15" s="433" t="s">
        <v>1646</v>
      </c>
      <c r="K15" s="433" t="s">
        <v>1647</v>
      </c>
      <c r="L15" s="433" t="s">
        <v>1648</v>
      </c>
      <c r="M15" s="433" t="s">
        <v>1644</v>
      </c>
      <c r="N15" s="433" t="s">
        <v>1645</v>
      </c>
      <c r="O15" s="433" t="s">
        <v>1646</v>
      </c>
      <c r="P15" s="433" t="s">
        <v>1647</v>
      </c>
      <c r="Q15" s="433" t="s">
        <v>1648</v>
      </c>
      <c r="R15" s="433" t="s">
        <v>1644</v>
      </c>
      <c r="S15" s="433" t="s">
        <v>1645</v>
      </c>
      <c r="T15" s="433" t="s">
        <v>1646</v>
      </c>
      <c r="U15" s="433" t="s">
        <v>1647</v>
      </c>
      <c r="V15" s="433" t="s">
        <v>1648</v>
      </c>
      <c r="W15" s="478"/>
      <c r="X15" s="478"/>
      <c r="Y15" s="478"/>
      <c r="Z15" s="478"/>
      <c r="AA15" s="478"/>
      <c r="AB15" s="478"/>
      <c r="AC15" s="478"/>
      <c r="AD15" s="478"/>
      <c r="AE15" s="478"/>
      <c r="AF15" s="478"/>
      <c r="AG15" s="478"/>
      <c r="AH15" s="478"/>
      <c r="AI15" s="478"/>
      <c r="AJ15" s="478"/>
      <c r="AK15" s="478"/>
    </row>
    <row r="16" spans="2:37">
      <c r="B16" s="103" t="s">
        <v>660</v>
      </c>
      <c r="C16" s="222">
        <v>84.5</v>
      </c>
      <c r="D16" s="222">
        <v>84.7</v>
      </c>
      <c r="E16" s="222">
        <v>81.099999999999994</v>
      </c>
      <c r="F16" s="222">
        <v>88.3</v>
      </c>
      <c r="G16" s="222">
        <v>84.2</v>
      </c>
      <c r="H16" s="222">
        <v>23.5</v>
      </c>
      <c r="I16" s="222">
        <v>19</v>
      </c>
      <c r="J16" s="222">
        <v>22.3</v>
      </c>
      <c r="K16" s="222">
        <v>15.7</v>
      </c>
      <c r="L16" s="222">
        <v>34.799999999999997</v>
      </c>
      <c r="M16" s="222">
        <v>88.7</v>
      </c>
      <c r="N16" s="222">
        <v>87.9</v>
      </c>
      <c r="O16" s="222">
        <v>80.8</v>
      </c>
      <c r="P16" s="222">
        <v>94.7</v>
      </c>
      <c r="Q16" s="222">
        <v>90.6</v>
      </c>
      <c r="R16" s="222">
        <v>27.8</v>
      </c>
      <c r="S16" s="222">
        <v>22.5</v>
      </c>
      <c r="T16" s="222">
        <v>28.5</v>
      </c>
      <c r="U16" s="222">
        <v>16.8</v>
      </c>
      <c r="V16" s="222">
        <v>40.9</v>
      </c>
    </row>
    <row r="17" spans="2:22">
      <c r="B17" s="103" t="s">
        <v>223</v>
      </c>
      <c r="C17" s="222">
        <v>88.3</v>
      </c>
      <c r="D17" s="222">
        <v>88.7</v>
      </c>
      <c r="E17" s="222">
        <v>76.2</v>
      </c>
      <c r="F17" s="222">
        <v>95.7</v>
      </c>
      <c r="G17" s="222">
        <v>87</v>
      </c>
      <c r="H17" s="222">
        <v>26</v>
      </c>
      <c r="I17" s="222">
        <v>21.6</v>
      </c>
      <c r="J17" s="222">
        <v>33</v>
      </c>
      <c r="K17" s="222">
        <v>15.2</v>
      </c>
      <c r="L17" s="222">
        <v>41.4</v>
      </c>
      <c r="M17" s="222">
        <v>85.9</v>
      </c>
      <c r="N17" s="222">
        <v>84.7</v>
      </c>
      <c r="O17" s="222">
        <v>73.8</v>
      </c>
      <c r="P17" s="222">
        <v>92</v>
      </c>
      <c r="Q17" s="222">
        <v>89.2</v>
      </c>
      <c r="R17" s="222">
        <v>26</v>
      </c>
      <c r="S17" s="222">
        <v>19.2</v>
      </c>
      <c r="T17" s="222">
        <v>29.6</v>
      </c>
      <c r="U17" s="222">
        <v>12.3</v>
      </c>
      <c r="V17" s="222">
        <v>44.8</v>
      </c>
    </row>
    <row r="18" spans="2:22">
      <c r="B18" s="103" t="s">
        <v>224</v>
      </c>
      <c r="C18" s="222">
        <v>93.5</v>
      </c>
      <c r="D18" s="222">
        <v>93.2</v>
      </c>
      <c r="E18" s="222">
        <v>91.1</v>
      </c>
      <c r="F18" s="222">
        <v>94.4</v>
      </c>
      <c r="G18" s="222">
        <v>94</v>
      </c>
      <c r="H18" s="222">
        <v>38.6</v>
      </c>
      <c r="I18" s="222">
        <v>34.200000000000003</v>
      </c>
      <c r="J18" s="222">
        <v>44.4</v>
      </c>
      <c r="K18" s="222">
        <v>27.8</v>
      </c>
      <c r="L18" s="222">
        <v>46.3</v>
      </c>
      <c r="M18" s="222">
        <v>88.6</v>
      </c>
      <c r="N18" s="222">
        <v>85.1</v>
      </c>
      <c r="O18" s="222">
        <v>77</v>
      </c>
      <c r="P18" s="222">
        <v>94.3</v>
      </c>
      <c r="Q18" s="222">
        <v>96.2</v>
      </c>
      <c r="R18" s="222">
        <v>38</v>
      </c>
      <c r="S18" s="222">
        <v>34.200000000000003</v>
      </c>
      <c r="T18" s="222">
        <v>41</v>
      </c>
      <c r="U18" s="222">
        <v>26.4</v>
      </c>
      <c r="V18" s="222">
        <v>46.2</v>
      </c>
    </row>
    <row r="19" spans="2:22">
      <c r="B19" s="103" t="s">
        <v>317</v>
      </c>
      <c r="C19" s="222">
        <v>97.6</v>
      </c>
      <c r="D19" s="222">
        <v>97.6</v>
      </c>
      <c r="E19" s="222">
        <v>95.9</v>
      </c>
      <c r="F19" s="222">
        <v>100</v>
      </c>
      <c r="G19" s="222">
        <v>97.4</v>
      </c>
      <c r="H19" s="222">
        <v>17.100000000000001</v>
      </c>
      <c r="I19" s="222">
        <v>14.4</v>
      </c>
      <c r="J19" s="222">
        <v>17.600000000000001</v>
      </c>
      <c r="K19" s="222">
        <v>9.8000000000000007</v>
      </c>
      <c r="L19" s="222">
        <v>25.6</v>
      </c>
      <c r="M19" s="222">
        <v>79.2</v>
      </c>
      <c r="N19" s="222">
        <v>76.8</v>
      </c>
      <c r="O19" s="222">
        <v>63.3</v>
      </c>
      <c r="P19" s="222">
        <v>92.3</v>
      </c>
      <c r="Q19" s="222">
        <v>85.7</v>
      </c>
      <c r="R19" s="222">
        <v>14.9</v>
      </c>
      <c r="S19" s="222">
        <v>9.8000000000000007</v>
      </c>
      <c r="T19" s="222">
        <v>13.3</v>
      </c>
      <c r="U19" s="222">
        <v>5.8</v>
      </c>
      <c r="V19" s="222">
        <v>28.6</v>
      </c>
    </row>
    <row r="20" spans="2:22">
      <c r="B20" s="103" t="s">
        <v>318</v>
      </c>
      <c r="C20" s="222">
        <v>95.8</v>
      </c>
      <c r="D20" s="222">
        <v>94.3</v>
      </c>
      <c r="E20" s="222">
        <v>88.5</v>
      </c>
      <c r="F20" s="222">
        <v>98.6</v>
      </c>
      <c r="G20" s="222">
        <v>98.5</v>
      </c>
      <c r="H20" s="222">
        <v>22.5</v>
      </c>
      <c r="I20" s="222">
        <v>9.8000000000000007</v>
      </c>
      <c r="J20" s="222">
        <v>13.5</v>
      </c>
      <c r="K20" s="222">
        <v>7</v>
      </c>
      <c r="L20" s="222">
        <v>45.6</v>
      </c>
      <c r="M20" s="222">
        <v>92.8</v>
      </c>
      <c r="N20" s="222">
        <v>91.5</v>
      </c>
      <c r="O20" s="222">
        <v>80</v>
      </c>
      <c r="P20" s="222">
        <v>98.3</v>
      </c>
      <c r="Q20" s="222">
        <v>95.6</v>
      </c>
      <c r="R20" s="222">
        <v>18</v>
      </c>
      <c r="S20" s="222">
        <v>10.6</v>
      </c>
      <c r="T20" s="222">
        <v>20</v>
      </c>
      <c r="U20" s="222">
        <v>5.0999999999999996</v>
      </c>
      <c r="V20" s="222">
        <v>33.299999999999997</v>
      </c>
    </row>
    <row r="21" spans="2:22">
      <c r="B21" s="103" t="s">
        <v>227</v>
      </c>
      <c r="C21" s="222">
        <v>86.2</v>
      </c>
      <c r="D21" s="222">
        <v>85.5</v>
      </c>
      <c r="E21" s="222">
        <v>73.099999999999994</v>
      </c>
      <c r="F21" s="222">
        <v>96.2</v>
      </c>
      <c r="G21" s="222">
        <v>89.2</v>
      </c>
      <c r="H21" s="222">
        <v>14</v>
      </c>
      <c r="I21" s="222">
        <v>9.1999999999999993</v>
      </c>
      <c r="J21" s="222">
        <v>9.6</v>
      </c>
      <c r="K21" s="222">
        <v>8.8000000000000007</v>
      </c>
      <c r="L21" s="222">
        <v>33.700000000000003</v>
      </c>
      <c r="M21" s="222">
        <v>85.3</v>
      </c>
      <c r="N21" s="222">
        <v>83.4</v>
      </c>
      <c r="O21" s="222">
        <v>69</v>
      </c>
      <c r="P21" s="222">
        <v>94.2</v>
      </c>
      <c r="Q21" s="222">
        <v>94</v>
      </c>
      <c r="R21" s="222">
        <v>13.3</v>
      </c>
      <c r="S21" s="222">
        <v>7.3</v>
      </c>
      <c r="T21" s="222">
        <v>7</v>
      </c>
      <c r="U21" s="222">
        <v>7.6</v>
      </c>
      <c r="V21" s="222">
        <v>40.299999999999997</v>
      </c>
    </row>
    <row r="22" spans="2:22">
      <c r="B22" s="103" t="s">
        <v>228</v>
      </c>
      <c r="C22" s="222">
        <v>94.3</v>
      </c>
      <c r="D22" s="222">
        <v>92.4</v>
      </c>
      <c r="E22" s="222">
        <v>89.3</v>
      </c>
      <c r="F22" s="222">
        <v>94.7</v>
      </c>
      <c r="G22" s="222">
        <v>97.4</v>
      </c>
      <c r="H22" s="222">
        <v>16.2</v>
      </c>
      <c r="I22" s="222">
        <v>15.2</v>
      </c>
      <c r="J22" s="222">
        <v>21.4</v>
      </c>
      <c r="K22" s="222">
        <v>10.5</v>
      </c>
      <c r="L22" s="222">
        <v>17.899999999999999</v>
      </c>
      <c r="M22" s="222">
        <v>81.099999999999994</v>
      </c>
      <c r="N22" s="222">
        <v>84.7</v>
      </c>
      <c r="O22" s="222">
        <v>76</v>
      </c>
      <c r="P22" s="222">
        <v>91.2</v>
      </c>
      <c r="Q22" s="222">
        <v>75</v>
      </c>
      <c r="R22" s="222">
        <v>25.3</v>
      </c>
      <c r="S22" s="222">
        <v>23.7</v>
      </c>
      <c r="T22" s="222">
        <v>44</v>
      </c>
      <c r="U22" s="222">
        <v>8.8000000000000007</v>
      </c>
      <c r="V22" s="222">
        <v>27.8</v>
      </c>
    </row>
    <row r="23" spans="2:22">
      <c r="B23" s="103" t="s">
        <v>229</v>
      </c>
      <c r="C23" s="222">
        <v>96.5</v>
      </c>
      <c r="D23" s="222">
        <v>97.2</v>
      </c>
      <c r="E23" s="222">
        <v>96</v>
      </c>
      <c r="F23" s="222">
        <v>99</v>
      </c>
      <c r="G23" s="222">
        <v>94.3</v>
      </c>
      <c r="H23" s="222">
        <v>40.4</v>
      </c>
      <c r="I23" s="222">
        <v>37.299999999999997</v>
      </c>
      <c r="J23" s="222">
        <v>41.8</v>
      </c>
      <c r="K23" s="222">
        <v>30.9</v>
      </c>
      <c r="L23" s="222">
        <v>50.4</v>
      </c>
      <c r="M23" s="222">
        <v>90.1</v>
      </c>
      <c r="N23" s="222">
        <v>90.4</v>
      </c>
      <c r="O23" s="222">
        <v>86.8</v>
      </c>
      <c r="P23" s="222">
        <v>96.9</v>
      </c>
      <c r="Q23" s="222">
        <v>89.3</v>
      </c>
      <c r="R23" s="222">
        <v>42.2</v>
      </c>
      <c r="S23" s="222">
        <v>37.9</v>
      </c>
      <c r="T23" s="222">
        <v>42.9</v>
      </c>
      <c r="U23" s="222">
        <v>28.6</v>
      </c>
      <c r="V23" s="222">
        <v>57.3</v>
      </c>
    </row>
    <row r="24" spans="2:22">
      <c r="B24" s="103" t="s">
        <v>571</v>
      </c>
      <c r="C24" s="222">
        <v>93.4</v>
      </c>
      <c r="D24" s="222">
        <v>92.8</v>
      </c>
      <c r="E24" s="222">
        <v>89</v>
      </c>
      <c r="F24" s="222">
        <v>95.4</v>
      </c>
      <c r="G24" s="222">
        <v>95.3</v>
      </c>
      <c r="H24" s="222">
        <v>42.7</v>
      </c>
      <c r="I24" s="222">
        <v>41.9</v>
      </c>
      <c r="J24" s="222">
        <v>46.2</v>
      </c>
      <c r="K24" s="222">
        <v>38.9</v>
      </c>
      <c r="L24" s="222">
        <v>45.3</v>
      </c>
      <c r="M24" s="222">
        <v>89.1</v>
      </c>
      <c r="N24" s="222">
        <v>88.9</v>
      </c>
      <c r="O24" s="222">
        <v>82.7</v>
      </c>
      <c r="P24" s="222">
        <v>94.4</v>
      </c>
      <c r="Q24" s="222">
        <v>89.8</v>
      </c>
      <c r="R24" s="222">
        <v>41.5</v>
      </c>
      <c r="S24" s="222">
        <v>40.4</v>
      </c>
      <c r="T24" s="222">
        <v>40.9</v>
      </c>
      <c r="U24" s="222">
        <v>40</v>
      </c>
      <c r="V24" s="222">
        <v>45.8</v>
      </c>
    </row>
    <row r="25" spans="2:22">
      <c r="B25" s="103" t="s">
        <v>231</v>
      </c>
      <c r="C25" s="222">
        <v>47.2</v>
      </c>
      <c r="D25" s="222">
        <v>47.2</v>
      </c>
      <c r="E25" s="222">
        <v>41.5</v>
      </c>
      <c r="F25" s="222">
        <v>53</v>
      </c>
      <c r="G25" s="222">
        <v>47.3</v>
      </c>
      <c r="H25" s="222">
        <v>8.1999999999999993</v>
      </c>
      <c r="I25" s="222">
        <v>7.5</v>
      </c>
      <c r="J25" s="222">
        <v>6.2</v>
      </c>
      <c r="K25" s="222">
        <v>8.8000000000000007</v>
      </c>
      <c r="L25" s="222">
        <v>10</v>
      </c>
      <c r="M25" s="222">
        <v>86.3</v>
      </c>
      <c r="N25" s="222">
        <v>82.7</v>
      </c>
      <c r="O25" s="222">
        <v>65</v>
      </c>
      <c r="P25" s="222">
        <v>98.1</v>
      </c>
      <c r="Q25" s="222">
        <v>93</v>
      </c>
      <c r="R25" s="222">
        <v>36.4</v>
      </c>
      <c r="S25" s="222">
        <v>32</v>
      </c>
      <c r="T25" s="222">
        <v>32.5</v>
      </c>
      <c r="U25" s="222">
        <v>31.6</v>
      </c>
      <c r="V25" s="222">
        <v>44.9</v>
      </c>
    </row>
    <row r="26" spans="2:22">
      <c r="B26" s="103" t="s">
        <v>319</v>
      </c>
      <c r="C26" s="222">
        <v>94.3</v>
      </c>
      <c r="D26" s="222">
        <v>92.4</v>
      </c>
      <c r="E26" s="222">
        <v>71.400000000000006</v>
      </c>
      <c r="F26" s="222">
        <v>95.6</v>
      </c>
      <c r="G26" s="222">
        <v>96.4</v>
      </c>
      <c r="H26" s="222">
        <v>15.8</v>
      </c>
      <c r="I26" s="222">
        <v>5.7</v>
      </c>
      <c r="J26" s="222">
        <v>19</v>
      </c>
      <c r="K26" s="222">
        <v>3.6</v>
      </c>
      <c r="L26" s="222">
        <v>27.1</v>
      </c>
      <c r="M26" s="222">
        <v>80</v>
      </c>
      <c r="N26" s="222">
        <v>76.900000000000006</v>
      </c>
      <c r="O26" s="222">
        <v>59.5</v>
      </c>
      <c r="P26" s="222">
        <v>81</v>
      </c>
      <c r="Q26" s="222">
        <v>84.1</v>
      </c>
      <c r="R26" s="222">
        <v>17.600000000000001</v>
      </c>
      <c r="S26" s="222">
        <v>8.6999999999999993</v>
      </c>
      <c r="T26" s="222">
        <v>27</v>
      </c>
      <c r="U26" s="222">
        <v>4.4000000000000004</v>
      </c>
      <c r="V26" s="222">
        <v>29.7</v>
      </c>
    </row>
    <row r="27" spans="2:22">
      <c r="B27" s="103" t="s">
        <v>233</v>
      </c>
      <c r="C27" s="222">
        <v>94.9</v>
      </c>
      <c r="D27" s="222">
        <v>95.1</v>
      </c>
      <c r="E27" s="222">
        <v>93</v>
      </c>
      <c r="F27" s="222">
        <v>97.4</v>
      </c>
      <c r="G27" s="222">
        <v>94.4</v>
      </c>
      <c r="H27" s="222">
        <v>25.3</v>
      </c>
      <c r="I27" s="222">
        <v>23.5</v>
      </c>
      <c r="J27" s="222">
        <v>25.6</v>
      </c>
      <c r="K27" s="222">
        <v>21.1</v>
      </c>
      <c r="L27" s="222">
        <v>33.299999999999997</v>
      </c>
      <c r="M27" s="222">
        <v>85.9</v>
      </c>
      <c r="N27" s="222">
        <v>87.3</v>
      </c>
      <c r="O27" s="222">
        <v>85</v>
      </c>
      <c r="P27" s="222">
        <v>90.5</v>
      </c>
      <c r="Q27" s="222">
        <v>76</v>
      </c>
      <c r="R27" s="222">
        <v>29.6</v>
      </c>
      <c r="S27" s="222">
        <v>29.8</v>
      </c>
      <c r="T27" s="222">
        <v>36.4</v>
      </c>
      <c r="U27" s="222">
        <v>20.3</v>
      </c>
      <c r="V27" s="222">
        <v>28</v>
      </c>
    </row>
    <row r="28" spans="2:22">
      <c r="B28" s="103" t="s">
        <v>234</v>
      </c>
      <c r="C28" s="222">
        <v>99.8</v>
      </c>
      <c r="D28" s="222">
        <v>100</v>
      </c>
      <c r="E28" s="222">
        <v>100</v>
      </c>
      <c r="F28" s="222">
        <v>100</v>
      </c>
      <c r="G28" s="222">
        <v>97.9</v>
      </c>
      <c r="H28" s="222">
        <v>16</v>
      </c>
      <c r="I28" s="222">
        <v>13.6</v>
      </c>
      <c r="J28" s="222">
        <v>14.1</v>
      </c>
      <c r="K28" s="222">
        <v>12.2</v>
      </c>
      <c r="L28" s="222">
        <v>39.200000000000003</v>
      </c>
      <c r="M28" s="222">
        <v>99.2</v>
      </c>
      <c r="N28" s="222">
        <v>99.8</v>
      </c>
      <c r="O28" s="222">
        <v>99.6</v>
      </c>
      <c r="P28" s="222">
        <v>100</v>
      </c>
      <c r="Q28" s="222">
        <v>93.1</v>
      </c>
      <c r="R28" s="222">
        <v>15.1</v>
      </c>
      <c r="S28" s="222">
        <v>12.6</v>
      </c>
      <c r="T28" s="222">
        <v>15</v>
      </c>
      <c r="U28" s="222">
        <v>7.6</v>
      </c>
      <c r="V28" s="222">
        <v>44.4</v>
      </c>
    </row>
    <row r="29" spans="2:22" s="3" customFormat="1">
      <c r="B29" s="25" t="s">
        <v>98</v>
      </c>
      <c r="C29" s="450">
        <v>87</v>
      </c>
      <c r="D29" s="450">
        <v>84.9</v>
      </c>
      <c r="E29" s="450">
        <v>74.5</v>
      </c>
      <c r="F29" s="450">
        <v>93</v>
      </c>
      <c r="G29" s="450">
        <v>89.8</v>
      </c>
      <c r="H29" s="450">
        <v>32</v>
      </c>
      <c r="I29" s="450">
        <v>17.2</v>
      </c>
      <c r="J29" s="450">
        <v>23.4</v>
      </c>
      <c r="K29" s="450">
        <v>12.4</v>
      </c>
      <c r="L29" s="450">
        <v>51.5</v>
      </c>
      <c r="M29" s="450">
        <v>86.7</v>
      </c>
      <c r="N29" s="450">
        <v>85.3</v>
      </c>
      <c r="O29" s="450">
        <v>70.2</v>
      </c>
      <c r="P29" s="450">
        <v>96.3</v>
      </c>
      <c r="Q29" s="450">
        <v>88.5</v>
      </c>
      <c r="R29" s="450">
        <v>29.9</v>
      </c>
      <c r="S29" s="450">
        <v>18.5</v>
      </c>
      <c r="T29" s="450">
        <v>30.9</v>
      </c>
      <c r="U29" s="450">
        <v>9.4</v>
      </c>
      <c r="V29" s="450">
        <v>44.4</v>
      </c>
    </row>
    <row r="30" spans="2:22">
      <c r="B30" s="103" t="s">
        <v>1511</v>
      </c>
      <c r="C30" s="222">
        <v>97.6</v>
      </c>
      <c r="D30" s="222">
        <v>97.5</v>
      </c>
      <c r="E30" s="222">
        <v>96</v>
      </c>
      <c r="F30" s="222">
        <v>100</v>
      </c>
      <c r="G30" s="222">
        <v>97.9</v>
      </c>
      <c r="H30" s="222">
        <v>39.200000000000003</v>
      </c>
      <c r="I30" s="222">
        <v>38.1</v>
      </c>
      <c r="J30" s="222">
        <v>43.8</v>
      </c>
      <c r="K30" s="222">
        <v>28.6</v>
      </c>
      <c r="L30" s="222">
        <v>42.6</v>
      </c>
      <c r="M30" s="222">
        <v>86.9</v>
      </c>
      <c r="N30" s="222">
        <v>86.3</v>
      </c>
      <c r="O30" s="222">
        <v>72.900000000000006</v>
      </c>
      <c r="P30" s="222">
        <v>96.3</v>
      </c>
      <c r="Q30" s="222">
        <v>88.3</v>
      </c>
      <c r="R30" s="222">
        <v>29.1</v>
      </c>
      <c r="S30" s="222">
        <v>28.1</v>
      </c>
      <c r="T30" s="222">
        <v>42.4</v>
      </c>
      <c r="U30" s="222">
        <v>17.5</v>
      </c>
      <c r="V30" s="222">
        <v>31.7</v>
      </c>
    </row>
    <row r="31" spans="2:22">
      <c r="B31" s="103" t="s">
        <v>323</v>
      </c>
      <c r="C31" s="222">
        <v>83.9</v>
      </c>
      <c r="D31" s="222">
        <v>79.5</v>
      </c>
      <c r="E31" s="222">
        <v>72.2</v>
      </c>
      <c r="F31" s="222">
        <v>85.1</v>
      </c>
      <c r="G31" s="222">
        <v>92.7</v>
      </c>
      <c r="H31" s="222">
        <v>21</v>
      </c>
      <c r="I31" s="222">
        <v>19.3</v>
      </c>
      <c r="J31" s="222">
        <v>22.2</v>
      </c>
      <c r="K31" s="222">
        <v>17</v>
      </c>
      <c r="L31" s="222">
        <v>24.4</v>
      </c>
      <c r="M31" s="222">
        <v>77.599999999999994</v>
      </c>
      <c r="N31" s="222">
        <v>70.2</v>
      </c>
      <c r="O31" s="222">
        <v>58.6</v>
      </c>
      <c r="P31" s="222">
        <v>76.400000000000006</v>
      </c>
      <c r="Q31" s="222">
        <v>92.7</v>
      </c>
      <c r="R31" s="222">
        <v>28.8</v>
      </c>
      <c r="S31" s="222">
        <v>27.4</v>
      </c>
      <c r="T31" s="222">
        <v>41.4</v>
      </c>
      <c r="U31" s="222">
        <v>20</v>
      </c>
      <c r="V31" s="222">
        <v>31.7</v>
      </c>
    </row>
    <row r="32" spans="2:22">
      <c r="B32" s="103" t="s">
        <v>237</v>
      </c>
      <c r="C32" s="222">
        <v>98.7</v>
      </c>
      <c r="D32" s="222">
        <v>99.1</v>
      </c>
      <c r="E32" s="222">
        <v>98</v>
      </c>
      <c r="F32" s="222">
        <v>100</v>
      </c>
      <c r="G32" s="222">
        <v>98.4</v>
      </c>
      <c r="H32" s="222">
        <v>33.700000000000003</v>
      </c>
      <c r="I32" s="222">
        <v>28.5</v>
      </c>
      <c r="J32" s="222">
        <v>35.4</v>
      </c>
      <c r="K32" s="222">
        <v>23.5</v>
      </c>
      <c r="L32" s="222">
        <v>38.700000000000003</v>
      </c>
      <c r="M32" s="222">
        <v>97.5</v>
      </c>
      <c r="N32" s="222">
        <v>97.3</v>
      </c>
      <c r="O32" s="222">
        <v>92.8</v>
      </c>
      <c r="P32" s="222">
        <v>100</v>
      </c>
      <c r="Q32" s="222">
        <v>97.8</v>
      </c>
      <c r="R32" s="222">
        <v>25.9</v>
      </c>
      <c r="S32" s="222">
        <v>21.3</v>
      </c>
      <c r="T32" s="222">
        <v>36.1</v>
      </c>
      <c r="U32" s="222">
        <v>12.3</v>
      </c>
      <c r="V32" s="222">
        <v>30.4</v>
      </c>
    </row>
    <row r="33" spans="2:22">
      <c r="B33" s="103" t="s">
        <v>324</v>
      </c>
      <c r="C33" s="222">
        <v>82.6</v>
      </c>
      <c r="D33" s="222">
        <v>75.8</v>
      </c>
      <c r="E33" s="222">
        <v>87.5</v>
      </c>
      <c r="F33" s="222">
        <v>64.7</v>
      </c>
      <c r="G33" s="222">
        <v>100</v>
      </c>
      <c r="H33" s="222">
        <v>4.3</v>
      </c>
      <c r="I33" s="222">
        <v>3</v>
      </c>
      <c r="J33" s="222">
        <v>6.3</v>
      </c>
      <c r="K33" s="222">
        <v>0</v>
      </c>
      <c r="L33" s="222">
        <v>7.7</v>
      </c>
      <c r="M33" s="222">
        <v>88.6</v>
      </c>
      <c r="N33" s="222">
        <v>91.3</v>
      </c>
      <c r="O33" s="222">
        <v>77.8</v>
      </c>
      <c r="P33" s="222">
        <v>100</v>
      </c>
      <c r="Q33" s="222">
        <v>83.3</v>
      </c>
      <c r="R33" s="222">
        <v>20</v>
      </c>
      <c r="S33" s="222">
        <v>4.3</v>
      </c>
      <c r="T33" s="222">
        <v>11.1</v>
      </c>
      <c r="U33" s="222">
        <v>0</v>
      </c>
      <c r="V33" s="222">
        <v>50</v>
      </c>
    </row>
    <row r="34" spans="2:22">
      <c r="B34" s="103" t="s">
        <v>239</v>
      </c>
      <c r="C34" s="222">
        <v>94.1</v>
      </c>
      <c r="D34" s="222">
        <v>100</v>
      </c>
      <c r="E34" s="222">
        <v>100</v>
      </c>
      <c r="F34" s="222">
        <v>100</v>
      </c>
      <c r="G34" s="222">
        <v>50</v>
      </c>
      <c r="H34" s="222">
        <v>47.1</v>
      </c>
      <c r="I34" s="222">
        <v>46.7</v>
      </c>
      <c r="J34" s="222">
        <v>55.6</v>
      </c>
      <c r="K34" s="222">
        <v>33.299999999999997</v>
      </c>
      <c r="L34" s="222">
        <v>50</v>
      </c>
      <c r="M34" s="222">
        <v>84.6</v>
      </c>
      <c r="N34" s="222">
        <v>83.3</v>
      </c>
      <c r="O34" s="222">
        <v>83.3</v>
      </c>
      <c r="P34" s="222">
        <v>83.3</v>
      </c>
      <c r="Q34" s="222">
        <v>100</v>
      </c>
      <c r="R34" s="222">
        <v>30.8</v>
      </c>
      <c r="S34" s="222">
        <v>25</v>
      </c>
      <c r="T34" s="222">
        <v>50</v>
      </c>
      <c r="U34" s="222">
        <v>0</v>
      </c>
      <c r="V34" s="222">
        <v>100</v>
      </c>
    </row>
    <row r="35" spans="2:22">
      <c r="B35" s="103" t="s">
        <v>240</v>
      </c>
      <c r="C35" s="222">
        <v>100</v>
      </c>
      <c r="D35" s="222">
        <v>100</v>
      </c>
      <c r="E35" s="222">
        <v>100</v>
      </c>
      <c r="F35" s="222">
        <v>100</v>
      </c>
      <c r="G35" s="222">
        <v>100</v>
      </c>
      <c r="H35" s="222">
        <v>33.299999999999997</v>
      </c>
      <c r="I35" s="222">
        <v>28.6</v>
      </c>
      <c r="J35" s="222">
        <v>50</v>
      </c>
      <c r="K35" s="222">
        <v>20</v>
      </c>
      <c r="L35" s="222">
        <v>50</v>
      </c>
      <c r="M35" s="222">
        <v>91.7</v>
      </c>
      <c r="N35" s="222">
        <v>100</v>
      </c>
      <c r="O35" s="222">
        <v>100</v>
      </c>
      <c r="P35" s="222">
        <v>100</v>
      </c>
      <c r="Q35" s="222">
        <v>50</v>
      </c>
      <c r="R35" s="222">
        <v>33.299999999999997</v>
      </c>
      <c r="S35" s="222">
        <v>30</v>
      </c>
      <c r="T35" s="222">
        <v>25</v>
      </c>
      <c r="U35" s="222">
        <v>33.299999999999997</v>
      </c>
      <c r="V35" s="222">
        <v>50</v>
      </c>
    </row>
    <row r="36" spans="2:22" ht="13">
      <c r="B36" s="165" t="s">
        <v>1512</v>
      </c>
      <c r="C36" s="108"/>
      <c r="D36" s="108"/>
      <c r="E36" s="108"/>
      <c r="F36" s="108"/>
      <c r="G36" s="108"/>
      <c r="H36" s="108"/>
      <c r="I36" s="108"/>
    </row>
    <row r="37" spans="2:22" ht="13">
      <c r="B37" s="10"/>
      <c r="C37" s="108"/>
      <c r="D37" s="108"/>
      <c r="E37" s="108"/>
      <c r="F37" s="108"/>
      <c r="G37" s="108"/>
      <c r="H37" s="108"/>
      <c r="I37" s="108"/>
    </row>
    <row r="38" spans="2:22" ht="13">
      <c r="B38" s="10"/>
      <c r="C38" s="110"/>
      <c r="D38" s="110"/>
      <c r="E38" s="110"/>
      <c r="F38" s="110"/>
      <c r="G38" s="110"/>
      <c r="H38" s="110"/>
      <c r="I38" s="110"/>
    </row>
    <row r="40" spans="2:22" ht="35.15" customHeight="1">
      <c r="B40" s="932" t="s">
        <v>1654</v>
      </c>
      <c r="C40" s="933"/>
      <c r="D40" s="933"/>
      <c r="E40" s="933"/>
      <c r="F40" s="933"/>
    </row>
    <row r="41" spans="2:22" s="446" customFormat="1" ht="18" customHeight="1">
      <c r="B41" s="940" t="s">
        <v>293</v>
      </c>
      <c r="C41" s="921" t="s">
        <v>1650</v>
      </c>
      <c r="D41" s="923"/>
      <c r="E41" s="942" t="s">
        <v>1649</v>
      </c>
      <c r="F41" s="942"/>
    </row>
    <row r="42" spans="2:22" s="446" customFormat="1" ht="18" customHeight="1">
      <c r="B42" s="941"/>
      <c r="C42" s="433" t="s">
        <v>1513</v>
      </c>
      <c r="D42" s="433" t="s">
        <v>1515</v>
      </c>
      <c r="E42" s="433" t="s">
        <v>1513</v>
      </c>
      <c r="F42" s="433" t="s">
        <v>1515</v>
      </c>
    </row>
    <row r="43" spans="2:22" ht="15" customHeight="1">
      <c r="B43" s="103" t="s">
        <v>609</v>
      </c>
      <c r="C43" s="222">
        <v>88.7</v>
      </c>
      <c r="D43" s="222">
        <v>27.8</v>
      </c>
      <c r="E43" s="222">
        <v>84.5</v>
      </c>
      <c r="F43" s="222">
        <v>23.5</v>
      </c>
    </row>
    <row r="44" spans="2:22" ht="15" customHeight="1">
      <c r="B44" s="103" t="s">
        <v>98</v>
      </c>
      <c r="C44" s="222">
        <v>86.7</v>
      </c>
      <c r="D44" s="222">
        <v>29.9</v>
      </c>
      <c r="E44" s="222">
        <v>87</v>
      </c>
      <c r="F44" s="222">
        <v>32</v>
      </c>
    </row>
    <row r="48" spans="2:22">
      <c r="G48" s="222"/>
      <c r="H48" s="222"/>
    </row>
    <row r="49" spans="7:8">
      <c r="G49" s="222"/>
      <c r="H49" s="222"/>
    </row>
  </sheetData>
  <mergeCells count="13">
    <mergeCell ref="M13:V13"/>
    <mergeCell ref="C14:G14"/>
    <mergeCell ref="H14:L14"/>
    <mergeCell ref="M14:Q14"/>
    <mergeCell ref="R14:V14"/>
    <mergeCell ref="B13:B15"/>
    <mergeCell ref="B41:B42"/>
    <mergeCell ref="B40:F40"/>
    <mergeCell ref="F2:G2"/>
    <mergeCell ref="F3:G3"/>
    <mergeCell ref="C41:D41"/>
    <mergeCell ref="E41:F41"/>
    <mergeCell ref="C13:L13"/>
  </mergeCells>
  <hyperlinks>
    <hyperlink ref="F3" r:id="rId1" location="'Índice Digitalizacion Acelerada'!A1"/>
    <hyperlink ref="F2" r:id="rId2" location="'Índice ámbitos y subámbitos'!A1"/>
    <hyperlink ref="F2:G2" location="'Índice Digitalizacion Acelerada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B1:AK65"/>
  <sheetViews>
    <sheetView showGridLines="0" zoomScaleNormal="100" workbookViewId="0">
      <selection activeCell="B1" sqref="B1"/>
    </sheetView>
  </sheetViews>
  <sheetFormatPr baseColWidth="10" defaultColWidth="11.54296875" defaultRowHeight="12.5"/>
  <cols>
    <col min="1" max="1" width="1.81640625" style="57" customWidth="1"/>
    <col min="2" max="2" width="40.453125" style="57" customWidth="1"/>
    <col min="3" max="4" width="20.81640625" style="57" customWidth="1"/>
    <col min="5" max="5" width="21.453125" style="57" customWidth="1"/>
    <col min="6" max="7" width="22.54296875" style="57" customWidth="1"/>
    <col min="8" max="8" width="22" style="57" customWidth="1"/>
    <col min="9" max="39" width="22.81640625" style="57" customWidth="1"/>
    <col min="40" max="16384" width="11.54296875" style="57"/>
  </cols>
  <sheetData>
    <row r="1" spans="2:37" ht="15" customHeight="1"/>
    <row r="2" spans="2:37" ht="15" customHeight="1">
      <c r="F2" s="893" t="s">
        <v>245</v>
      </c>
      <c r="G2" s="893"/>
    </row>
    <row r="3" spans="2:37" ht="15" customHeight="1">
      <c r="F3" s="893" t="s">
        <v>248</v>
      </c>
      <c r="G3" s="893"/>
    </row>
    <row r="4" spans="2:37" s="405" customFormat="1" ht="13.4" customHeight="1">
      <c r="B4" s="403"/>
      <c r="C4" s="403"/>
      <c r="D4" s="404"/>
      <c r="E4" s="403"/>
    </row>
    <row r="5" spans="2:37" s="411" customFormat="1" ht="15.5">
      <c r="B5" s="414" t="s">
        <v>246</v>
      </c>
      <c r="C5" s="411" t="s">
        <v>218</v>
      </c>
      <c r="I5" s="413"/>
    </row>
    <row r="6" spans="2:37" s="415" customFormat="1" ht="15.5">
      <c r="B6" s="416" t="s">
        <v>247</v>
      </c>
      <c r="C6" s="415" t="s">
        <v>467</v>
      </c>
    </row>
    <row r="7" spans="2:37" s="415" customFormat="1" ht="15.5">
      <c r="B7" s="416" t="s">
        <v>84</v>
      </c>
      <c r="C7" s="417" t="s">
        <v>1655</v>
      </c>
    </row>
    <row r="8" spans="2:37" s="415" customFormat="1" ht="15.5">
      <c r="B8" s="416" t="s">
        <v>220</v>
      </c>
      <c r="C8" s="417" t="s">
        <v>468</v>
      </c>
    </row>
    <row r="9" spans="2:37" s="415" customFormat="1" ht="15.5">
      <c r="B9" s="416" t="s">
        <v>127</v>
      </c>
      <c r="C9" s="415" t="s">
        <v>37</v>
      </c>
    </row>
    <row r="10" spans="2:37" s="415" customFormat="1" ht="15.5">
      <c r="B10" s="416" t="s">
        <v>244</v>
      </c>
      <c r="C10" s="415" t="s">
        <v>479</v>
      </c>
    </row>
    <row r="12" spans="2:37" s="446" customFormat="1" ht="22.75" customHeight="1">
      <c r="B12" s="930"/>
      <c r="C12" s="934" t="s">
        <v>1649</v>
      </c>
      <c r="D12" s="935"/>
      <c r="E12" s="935"/>
      <c r="F12" s="935"/>
      <c r="G12" s="908"/>
      <c r="H12" s="934" t="s">
        <v>1650</v>
      </c>
      <c r="I12" s="935"/>
      <c r="J12" s="935"/>
      <c r="K12" s="935"/>
      <c r="L12" s="935"/>
      <c r="M12" s="431"/>
      <c r="N12" s="431"/>
      <c r="O12" s="944"/>
      <c r="P12" s="944"/>
      <c r="Q12" s="944"/>
      <c r="R12" s="944"/>
      <c r="S12" s="944"/>
      <c r="T12" s="944"/>
      <c r="U12" s="944"/>
      <c r="V12" s="944"/>
      <c r="W12" s="478"/>
      <c r="X12" s="478"/>
      <c r="Y12" s="478"/>
      <c r="Z12" s="478"/>
      <c r="AA12" s="478"/>
      <c r="AB12" s="478"/>
      <c r="AC12" s="478"/>
      <c r="AD12" s="478"/>
      <c r="AE12" s="478"/>
      <c r="AF12" s="478"/>
      <c r="AG12" s="478"/>
      <c r="AH12" s="478"/>
      <c r="AI12" s="478"/>
      <c r="AJ12" s="478"/>
      <c r="AK12" s="478"/>
    </row>
    <row r="13" spans="2:37" s="446" customFormat="1" ht="37.5">
      <c r="B13" s="931"/>
      <c r="C13" s="433" t="s">
        <v>1644</v>
      </c>
      <c r="D13" s="433" t="s">
        <v>1645</v>
      </c>
      <c r="E13" s="433" t="s">
        <v>1646</v>
      </c>
      <c r="F13" s="433" t="s">
        <v>1647</v>
      </c>
      <c r="G13" s="433" t="s">
        <v>1648</v>
      </c>
      <c r="H13" s="433" t="s">
        <v>1644</v>
      </c>
      <c r="I13" s="433" t="s">
        <v>1645</v>
      </c>
      <c r="J13" s="433" t="s">
        <v>1646</v>
      </c>
      <c r="K13" s="433" t="s">
        <v>1647</v>
      </c>
      <c r="L13" s="433" t="s">
        <v>1648</v>
      </c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478"/>
      <c r="X13" s="478"/>
      <c r="Y13" s="478"/>
      <c r="Z13" s="478"/>
      <c r="AA13" s="478"/>
      <c r="AB13" s="478"/>
      <c r="AC13" s="478"/>
      <c r="AD13" s="478"/>
      <c r="AE13" s="478"/>
      <c r="AF13" s="478"/>
      <c r="AG13" s="478"/>
      <c r="AH13" s="478"/>
      <c r="AI13" s="478"/>
      <c r="AJ13" s="478"/>
      <c r="AK13" s="478"/>
    </row>
    <row r="14" spans="2:37" ht="15" customHeight="1">
      <c r="B14" s="103" t="s">
        <v>660</v>
      </c>
      <c r="C14" s="222">
        <v>59.2</v>
      </c>
      <c r="D14" s="222">
        <v>55.5</v>
      </c>
      <c r="E14" s="222">
        <v>49.8</v>
      </c>
      <c r="F14" s="222">
        <v>69.900000000000006</v>
      </c>
      <c r="G14" s="222">
        <v>71.599999999999994</v>
      </c>
      <c r="H14" s="222">
        <v>50.9</v>
      </c>
      <c r="I14" s="222">
        <v>46.6</v>
      </c>
      <c r="J14" s="222">
        <v>41.4</v>
      </c>
      <c r="K14" s="222">
        <v>60.1</v>
      </c>
      <c r="L14" s="222">
        <v>64.900000000000006</v>
      </c>
      <c r="M14" s="110"/>
      <c r="N14" s="110"/>
      <c r="O14" s="110"/>
      <c r="P14" s="110"/>
      <c r="Q14" s="110"/>
      <c r="R14" s="110"/>
      <c r="S14" s="110"/>
      <c r="T14" s="110"/>
      <c r="U14" s="110"/>
      <c r="V14" s="110"/>
    </row>
    <row r="15" spans="2:37" ht="15" customHeight="1">
      <c r="B15" s="103" t="s">
        <v>223</v>
      </c>
      <c r="C15" s="222">
        <v>52.3</v>
      </c>
      <c r="D15" s="222">
        <v>48.7</v>
      </c>
      <c r="E15" s="222">
        <v>41</v>
      </c>
      <c r="F15" s="222">
        <v>66.7</v>
      </c>
      <c r="G15" s="222">
        <v>77.2</v>
      </c>
      <c r="H15" s="222">
        <v>39.9</v>
      </c>
      <c r="I15" s="222">
        <v>35.200000000000003</v>
      </c>
      <c r="J15" s="222">
        <v>28.9</v>
      </c>
      <c r="K15" s="222">
        <v>50.3</v>
      </c>
      <c r="L15" s="222">
        <v>62.6</v>
      </c>
      <c r="M15" s="110"/>
      <c r="N15" s="110"/>
      <c r="O15" s="110"/>
      <c r="P15" s="110"/>
      <c r="Q15" s="110"/>
      <c r="R15" s="110"/>
      <c r="S15" s="110"/>
      <c r="T15" s="110"/>
      <c r="U15" s="110"/>
      <c r="V15" s="110"/>
    </row>
    <row r="16" spans="2:37" ht="15" customHeight="1">
      <c r="B16" s="103" t="s">
        <v>224</v>
      </c>
      <c r="C16" s="222">
        <v>58.3</v>
      </c>
      <c r="D16" s="222">
        <v>51.1</v>
      </c>
      <c r="E16" s="222">
        <v>38.5</v>
      </c>
      <c r="F16" s="222">
        <v>84.3</v>
      </c>
      <c r="G16" s="222">
        <v>83.3</v>
      </c>
      <c r="H16" s="222">
        <v>61.9</v>
      </c>
      <c r="I16" s="222">
        <v>57.7</v>
      </c>
      <c r="J16" s="222">
        <v>51</v>
      </c>
      <c r="K16" s="222">
        <v>75.400000000000006</v>
      </c>
      <c r="L16" s="222">
        <v>76.5</v>
      </c>
      <c r="M16" s="110"/>
      <c r="N16" s="110"/>
      <c r="O16" s="110"/>
      <c r="P16" s="110"/>
      <c r="Q16" s="110"/>
      <c r="R16" s="110"/>
      <c r="S16" s="110"/>
      <c r="T16" s="110"/>
      <c r="U16" s="110"/>
      <c r="V16" s="110"/>
    </row>
    <row r="17" spans="2:22" ht="15" customHeight="1">
      <c r="B17" s="103" t="s">
        <v>317</v>
      </c>
      <c r="C17" s="222">
        <v>62.9</v>
      </c>
      <c r="D17" s="222">
        <v>62.8</v>
      </c>
      <c r="E17" s="222">
        <v>58.3</v>
      </c>
      <c r="F17" s="222">
        <v>75.900000000000006</v>
      </c>
      <c r="G17" s="222">
        <v>63.5</v>
      </c>
      <c r="H17" s="222">
        <v>61.4</v>
      </c>
      <c r="I17" s="222">
        <v>58.8</v>
      </c>
      <c r="J17" s="222">
        <v>52.8</v>
      </c>
      <c r="K17" s="222">
        <v>75.900000000000006</v>
      </c>
      <c r="L17" s="222">
        <v>71.099999999999994</v>
      </c>
      <c r="M17" s="110"/>
      <c r="N17" s="110"/>
      <c r="O17" s="110"/>
      <c r="P17" s="110"/>
      <c r="Q17" s="110"/>
      <c r="R17" s="110"/>
      <c r="S17" s="110"/>
      <c r="T17" s="110"/>
      <c r="U17" s="110"/>
      <c r="V17" s="110"/>
    </row>
    <row r="18" spans="2:22" ht="15" customHeight="1">
      <c r="B18" s="103" t="s">
        <v>318</v>
      </c>
      <c r="C18" s="222">
        <v>69.099999999999994</v>
      </c>
      <c r="D18" s="222">
        <v>68.7</v>
      </c>
      <c r="E18" s="222">
        <v>63.3</v>
      </c>
      <c r="F18" s="222">
        <v>83.5</v>
      </c>
      <c r="G18" s="222">
        <v>70</v>
      </c>
      <c r="H18" s="222">
        <v>41.8</v>
      </c>
      <c r="I18" s="222">
        <v>40.1</v>
      </c>
      <c r="J18" s="222">
        <v>34.6</v>
      </c>
      <c r="K18" s="222">
        <v>55.1</v>
      </c>
      <c r="L18" s="222">
        <v>46.1</v>
      </c>
      <c r="M18" s="110"/>
      <c r="N18" s="110"/>
      <c r="O18" s="110"/>
      <c r="P18" s="110"/>
      <c r="Q18" s="110"/>
      <c r="R18" s="110"/>
      <c r="S18" s="110"/>
      <c r="T18" s="110"/>
      <c r="U18" s="110"/>
      <c r="V18" s="110"/>
    </row>
    <row r="19" spans="2:22" ht="15" customHeight="1">
      <c r="B19" s="103" t="s">
        <v>227</v>
      </c>
      <c r="C19" s="222">
        <v>30.3</v>
      </c>
      <c r="D19" s="222">
        <v>23.7</v>
      </c>
      <c r="E19" s="222">
        <v>15.4</v>
      </c>
      <c r="F19" s="222">
        <v>47.3</v>
      </c>
      <c r="G19" s="222">
        <v>66.400000000000006</v>
      </c>
      <c r="H19" s="222">
        <v>23.1</v>
      </c>
      <c r="I19" s="222">
        <v>16.7</v>
      </c>
      <c r="J19" s="222">
        <v>10.6</v>
      </c>
      <c r="K19" s="222">
        <v>34.5</v>
      </c>
      <c r="L19" s="222">
        <v>57.9</v>
      </c>
      <c r="M19" s="110"/>
      <c r="N19" s="110"/>
      <c r="O19" s="110"/>
      <c r="P19" s="110"/>
      <c r="Q19" s="110"/>
      <c r="R19" s="110"/>
      <c r="S19" s="110"/>
      <c r="T19" s="110"/>
      <c r="U19" s="110"/>
      <c r="V19" s="110"/>
    </row>
    <row r="20" spans="2:22" ht="15" customHeight="1">
      <c r="B20" s="103" t="s">
        <v>228</v>
      </c>
      <c r="C20" s="222">
        <v>61.3</v>
      </c>
      <c r="D20" s="222">
        <v>60</v>
      </c>
      <c r="E20" s="222">
        <v>50.8</v>
      </c>
      <c r="F20" s="222">
        <v>82.7</v>
      </c>
      <c r="G20" s="222">
        <v>64.7</v>
      </c>
      <c r="H20" s="222">
        <v>55.2</v>
      </c>
      <c r="I20" s="222">
        <v>51.9</v>
      </c>
      <c r="J20" s="222">
        <v>46.6</v>
      </c>
      <c r="K20" s="222">
        <v>65.400000000000006</v>
      </c>
      <c r="L20" s="222">
        <v>64.2</v>
      </c>
      <c r="M20" s="288"/>
      <c r="N20" s="288"/>
      <c r="O20" s="288"/>
      <c r="P20" s="288"/>
      <c r="Q20" s="288"/>
      <c r="R20" s="288"/>
      <c r="S20" s="288"/>
      <c r="T20" s="288"/>
      <c r="U20" s="288"/>
      <c r="V20" s="288"/>
    </row>
    <row r="21" spans="2:22" ht="15" customHeight="1">
      <c r="B21" s="103" t="s">
        <v>229</v>
      </c>
      <c r="C21" s="222">
        <v>66.5</v>
      </c>
      <c r="D21" s="222">
        <v>62</v>
      </c>
      <c r="E21" s="222">
        <v>55.3</v>
      </c>
      <c r="F21" s="222">
        <v>79.900000000000006</v>
      </c>
      <c r="G21" s="222">
        <v>84.9</v>
      </c>
      <c r="H21" s="222">
        <v>52.1</v>
      </c>
      <c r="I21" s="222">
        <v>45.4</v>
      </c>
      <c r="J21" s="222">
        <v>40.9</v>
      </c>
      <c r="K21" s="222">
        <v>57.8</v>
      </c>
      <c r="L21" s="222">
        <v>79.8</v>
      </c>
      <c r="M21" s="209"/>
      <c r="N21" s="209"/>
      <c r="O21" s="209"/>
      <c r="P21" s="209"/>
      <c r="Q21" s="209"/>
      <c r="R21" s="209"/>
      <c r="S21" s="209"/>
      <c r="T21" s="209"/>
      <c r="U21" s="209"/>
      <c r="V21" s="209"/>
    </row>
    <row r="22" spans="2:22" ht="15" customHeight="1">
      <c r="B22" s="103" t="s">
        <v>571</v>
      </c>
      <c r="C22" s="222">
        <v>44.3</v>
      </c>
      <c r="D22" s="222">
        <v>41.6</v>
      </c>
      <c r="E22" s="222">
        <v>35.700000000000003</v>
      </c>
      <c r="F22" s="222">
        <v>58.6</v>
      </c>
      <c r="G22" s="222">
        <v>61.5</v>
      </c>
      <c r="H22" s="222">
        <v>50.1</v>
      </c>
      <c r="I22" s="222">
        <v>48.6</v>
      </c>
      <c r="J22" s="222">
        <v>43.4</v>
      </c>
      <c r="K22" s="222">
        <v>63.9</v>
      </c>
      <c r="L22" s="222">
        <v>59.3</v>
      </c>
      <c r="M22" s="209"/>
      <c r="N22" s="209"/>
      <c r="O22" s="209"/>
      <c r="P22" s="209"/>
      <c r="Q22" s="209"/>
      <c r="R22" s="209"/>
      <c r="S22" s="209"/>
      <c r="T22" s="209"/>
      <c r="U22" s="209"/>
      <c r="V22" s="209"/>
    </row>
    <row r="23" spans="2:22" ht="15" customHeight="1">
      <c r="B23" s="103" t="s">
        <v>231</v>
      </c>
      <c r="C23" s="222">
        <v>75.900000000000006</v>
      </c>
      <c r="D23" s="222">
        <v>72.2</v>
      </c>
      <c r="E23" s="222">
        <v>67.900000000000006</v>
      </c>
      <c r="F23" s="222">
        <v>83.6</v>
      </c>
      <c r="G23" s="222">
        <v>86.5</v>
      </c>
      <c r="H23" s="222">
        <v>63.5</v>
      </c>
      <c r="I23" s="222">
        <v>57.7</v>
      </c>
      <c r="J23" s="222">
        <v>51.9</v>
      </c>
      <c r="K23" s="222">
        <v>74</v>
      </c>
      <c r="L23" s="222">
        <v>79.599999999999994</v>
      </c>
      <c r="M23" s="209"/>
      <c r="N23" s="209"/>
      <c r="O23" s="209"/>
      <c r="P23" s="209"/>
      <c r="Q23" s="209"/>
      <c r="R23" s="209"/>
      <c r="S23" s="209"/>
      <c r="T23" s="209"/>
      <c r="U23" s="209"/>
      <c r="V23" s="209"/>
    </row>
    <row r="24" spans="2:22" ht="15" customHeight="1">
      <c r="B24" s="103" t="s">
        <v>319</v>
      </c>
      <c r="C24" s="222">
        <v>17.8</v>
      </c>
      <c r="D24" s="222">
        <v>10.3</v>
      </c>
      <c r="E24" s="222">
        <v>8.3000000000000007</v>
      </c>
      <c r="F24" s="222">
        <v>15.8</v>
      </c>
      <c r="G24" s="222">
        <v>38.9</v>
      </c>
      <c r="H24" s="222">
        <v>20.2</v>
      </c>
      <c r="I24" s="222">
        <v>14.4</v>
      </c>
      <c r="J24" s="222">
        <v>11.2</v>
      </c>
      <c r="K24" s="222">
        <v>22.9</v>
      </c>
      <c r="L24" s="222">
        <v>36.4</v>
      </c>
      <c r="M24" s="209"/>
      <c r="N24" s="209"/>
      <c r="O24" s="209"/>
      <c r="P24" s="209"/>
      <c r="Q24" s="209"/>
      <c r="R24" s="209"/>
      <c r="S24" s="209"/>
      <c r="T24" s="209"/>
      <c r="U24" s="209"/>
      <c r="V24" s="209"/>
    </row>
    <row r="25" spans="2:22" ht="15" customHeight="1">
      <c r="B25" s="103" t="s">
        <v>233</v>
      </c>
      <c r="C25" s="222">
        <v>42.5</v>
      </c>
      <c r="D25" s="222">
        <v>39.5</v>
      </c>
      <c r="E25" s="222">
        <v>30.8</v>
      </c>
      <c r="F25" s="222">
        <v>64.5</v>
      </c>
      <c r="G25" s="222">
        <v>63.3</v>
      </c>
      <c r="H25" s="222">
        <v>36.200000000000003</v>
      </c>
      <c r="I25" s="222">
        <v>33.9</v>
      </c>
      <c r="J25" s="222">
        <v>26.3</v>
      </c>
      <c r="K25" s="222">
        <v>56.1</v>
      </c>
      <c r="L25" s="222">
        <v>52.8</v>
      </c>
      <c r="M25" s="209"/>
      <c r="N25" s="209"/>
      <c r="O25" s="209"/>
      <c r="P25" s="209"/>
      <c r="Q25" s="209"/>
      <c r="R25" s="209"/>
      <c r="S25" s="209"/>
      <c r="T25" s="209"/>
      <c r="U25" s="209"/>
      <c r="V25" s="209"/>
    </row>
    <row r="26" spans="2:22" ht="15" customHeight="1">
      <c r="B26" s="103" t="s">
        <v>234</v>
      </c>
      <c r="C26" s="222">
        <v>86.7</v>
      </c>
      <c r="D26" s="222">
        <v>99</v>
      </c>
      <c r="E26" s="222">
        <v>100</v>
      </c>
      <c r="F26" s="222">
        <v>96.5</v>
      </c>
      <c r="G26" s="222">
        <v>40.200000000000003</v>
      </c>
      <c r="H26" s="222">
        <v>85.5</v>
      </c>
      <c r="I26" s="222">
        <v>98.9</v>
      </c>
      <c r="J26" s="222">
        <v>99.9</v>
      </c>
      <c r="K26" s="222">
        <v>96.5</v>
      </c>
      <c r="L26" s="222">
        <v>34.4</v>
      </c>
      <c r="M26" s="209"/>
      <c r="N26" s="209"/>
      <c r="O26" s="209"/>
      <c r="P26" s="209"/>
      <c r="Q26" s="209"/>
      <c r="R26" s="209"/>
      <c r="S26" s="209"/>
      <c r="T26" s="209"/>
      <c r="U26" s="209"/>
      <c r="V26" s="209"/>
    </row>
    <row r="27" spans="2:22" s="3" customFormat="1" ht="15" customHeight="1">
      <c r="B27" s="25" t="s">
        <v>98</v>
      </c>
      <c r="C27" s="293">
        <v>68.400000000000006</v>
      </c>
      <c r="D27" s="293">
        <v>62.7</v>
      </c>
      <c r="E27" s="293">
        <v>56.7</v>
      </c>
      <c r="F27" s="293">
        <v>76.5</v>
      </c>
      <c r="G27" s="293">
        <v>77.599999999999994</v>
      </c>
      <c r="H27" s="293">
        <v>50.9</v>
      </c>
      <c r="I27" s="293">
        <v>39.4</v>
      </c>
      <c r="J27" s="293">
        <v>32.4</v>
      </c>
      <c r="K27" s="293">
        <v>55.6</v>
      </c>
      <c r="L27" s="293">
        <v>69.7</v>
      </c>
      <c r="M27" s="292"/>
      <c r="N27" s="292"/>
      <c r="O27" s="292"/>
      <c r="P27" s="292"/>
      <c r="Q27" s="292"/>
      <c r="R27" s="292"/>
      <c r="S27" s="292"/>
      <c r="T27" s="292"/>
      <c r="U27" s="292"/>
      <c r="V27" s="292"/>
    </row>
    <row r="28" spans="2:22" ht="15" customHeight="1">
      <c r="B28" s="103" t="s">
        <v>1657</v>
      </c>
      <c r="C28" s="222">
        <v>73.900000000000006</v>
      </c>
      <c r="D28" s="222">
        <v>71.5</v>
      </c>
      <c r="E28" s="222">
        <v>66.599999999999994</v>
      </c>
      <c r="F28" s="222">
        <v>87.3</v>
      </c>
      <c r="G28" s="222">
        <v>83</v>
      </c>
      <c r="H28" s="222">
        <v>60.3</v>
      </c>
      <c r="I28" s="222">
        <v>56.8</v>
      </c>
      <c r="J28" s="222">
        <v>51.8</v>
      </c>
      <c r="K28" s="222">
        <v>72.7</v>
      </c>
      <c r="L28" s="222">
        <v>72.400000000000006</v>
      </c>
      <c r="M28" s="209"/>
      <c r="N28" s="209"/>
      <c r="O28" s="209"/>
      <c r="P28" s="209"/>
      <c r="Q28" s="209"/>
      <c r="R28" s="209"/>
      <c r="S28" s="209"/>
      <c r="T28" s="209"/>
      <c r="U28" s="209"/>
      <c r="V28" s="209"/>
    </row>
    <row r="29" spans="2:22" ht="15" customHeight="1">
      <c r="B29" s="103" t="s">
        <v>323</v>
      </c>
      <c r="C29" s="222">
        <v>81.8</v>
      </c>
      <c r="D29" s="222">
        <v>81.2</v>
      </c>
      <c r="E29" s="222">
        <v>77.900000000000006</v>
      </c>
      <c r="F29" s="222">
        <v>90.3</v>
      </c>
      <c r="G29" s="222">
        <v>84.1</v>
      </c>
      <c r="H29" s="222">
        <v>82.6</v>
      </c>
      <c r="I29" s="222">
        <v>82.6</v>
      </c>
      <c r="J29" s="222">
        <v>79.400000000000006</v>
      </c>
      <c r="K29" s="222">
        <v>91.7</v>
      </c>
      <c r="L29" s="222">
        <v>82.4</v>
      </c>
      <c r="M29" s="209"/>
      <c r="N29" s="209"/>
      <c r="O29" s="209"/>
      <c r="P29" s="209"/>
      <c r="Q29" s="209"/>
      <c r="R29" s="209"/>
      <c r="S29" s="209"/>
      <c r="T29" s="209"/>
      <c r="U29" s="209"/>
      <c r="V29" s="209"/>
    </row>
    <row r="30" spans="2:22" ht="15" customHeight="1">
      <c r="B30" s="103" t="s">
        <v>237</v>
      </c>
      <c r="C30" s="222">
        <v>80.7</v>
      </c>
      <c r="D30" s="222">
        <v>75.099999999999994</v>
      </c>
      <c r="E30" s="222">
        <v>70.2</v>
      </c>
      <c r="F30" s="222">
        <v>84.1</v>
      </c>
      <c r="G30" s="222">
        <v>89.7</v>
      </c>
      <c r="H30" s="222">
        <v>80.3</v>
      </c>
      <c r="I30" s="222">
        <v>75</v>
      </c>
      <c r="J30" s="222">
        <v>71</v>
      </c>
      <c r="K30" s="222">
        <v>82</v>
      </c>
      <c r="L30" s="222">
        <v>89.7</v>
      </c>
      <c r="M30" s="209"/>
      <c r="N30" s="209"/>
      <c r="O30" s="209"/>
      <c r="P30" s="209"/>
      <c r="Q30" s="209"/>
      <c r="R30" s="209"/>
      <c r="S30" s="209"/>
      <c r="T30" s="209"/>
      <c r="U30" s="209"/>
      <c r="V30" s="209"/>
    </row>
    <row r="31" spans="2:22" ht="15" customHeight="1">
      <c r="B31" s="103" t="s">
        <v>324</v>
      </c>
      <c r="C31" s="222">
        <v>72.400000000000006</v>
      </c>
      <c r="D31" s="222">
        <v>71.3</v>
      </c>
      <c r="E31" s="222">
        <v>68.3</v>
      </c>
      <c r="F31" s="222">
        <v>77.8</v>
      </c>
      <c r="G31" s="222">
        <v>75.900000000000006</v>
      </c>
      <c r="H31" s="222">
        <v>64.3</v>
      </c>
      <c r="I31" s="222">
        <v>59.5</v>
      </c>
      <c r="J31" s="222">
        <v>56.7</v>
      </c>
      <c r="K31" s="222">
        <v>66.7</v>
      </c>
      <c r="L31" s="222">
        <v>78.599999999999994</v>
      </c>
      <c r="M31" s="209"/>
      <c r="N31" s="209"/>
      <c r="O31" s="209"/>
      <c r="P31" s="209"/>
      <c r="Q31" s="209"/>
      <c r="R31" s="209"/>
      <c r="S31" s="209"/>
      <c r="T31" s="209"/>
      <c r="U31" s="209"/>
      <c r="V31" s="209"/>
    </row>
    <row r="32" spans="2:22" ht="15" customHeight="1">
      <c r="B32" s="103" t="s">
        <v>239</v>
      </c>
      <c r="C32" s="222">
        <v>75.900000000000006</v>
      </c>
      <c r="D32" s="222">
        <v>82.6</v>
      </c>
      <c r="E32" s="222">
        <v>76.5</v>
      </c>
      <c r="F32" s="222">
        <v>100</v>
      </c>
      <c r="G32" s="222">
        <v>50</v>
      </c>
      <c r="H32" s="222">
        <v>82.8</v>
      </c>
      <c r="I32" s="222">
        <v>82.6</v>
      </c>
      <c r="J32" s="222">
        <v>82.4</v>
      </c>
      <c r="K32" s="222">
        <v>83.3</v>
      </c>
      <c r="L32" s="222">
        <v>83.3</v>
      </c>
      <c r="M32" s="209"/>
      <c r="N32" s="209"/>
      <c r="O32" s="209"/>
      <c r="P32" s="209"/>
      <c r="Q32" s="209"/>
      <c r="R32" s="209"/>
      <c r="S32" s="209"/>
      <c r="T32" s="209"/>
      <c r="U32" s="209"/>
      <c r="V32" s="209"/>
    </row>
    <row r="33" spans="2:22" ht="15" customHeight="1">
      <c r="B33" s="103" t="s">
        <v>240</v>
      </c>
      <c r="C33" s="222">
        <v>60.9</v>
      </c>
      <c r="D33" s="222">
        <v>63.2</v>
      </c>
      <c r="E33" s="222">
        <v>58.3</v>
      </c>
      <c r="F33" s="222">
        <v>71.400000000000006</v>
      </c>
      <c r="G33" s="222">
        <v>50</v>
      </c>
      <c r="H33" s="222">
        <v>69.599999999999994</v>
      </c>
      <c r="I33" s="222">
        <v>73.7</v>
      </c>
      <c r="J33" s="222">
        <v>75</v>
      </c>
      <c r="K33" s="222">
        <v>71.400000000000006</v>
      </c>
      <c r="L33" s="222">
        <v>50</v>
      </c>
      <c r="M33" s="209"/>
      <c r="N33" s="209"/>
      <c r="O33" s="209"/>
      <c r="P33" s="209"/>
      <c r="Q33" s="209"/>
      <c r="R33" s="209"/>
      <c r="S33" s="209"/>
      <c r="T33" s="209"/>
      <c r="U33" s="209"/>
      <c r="V33" s="209"/>
    </row>
    <row r="34" spans="2:22" ht="13">
      <c r="B34" s="165" t="s">
        <v>1656</v>
      </c>
      <c r="C34" s="108"/>
      <c r="D34" s="108"/>
      <c r="E34" s="108"/>
      <c r="F34" s="108"/>
      <c r="G34" s="108"/>
      <c r="H34" s="108"/>
      <c r="I34" s="108"/>
    </row>
    <row r="35" spans="2:22" ht="13">
      <c r="B35" s="165"/>
      <c r="C35" s="108"/>
      <c r="D35" s="108"/>
      <c r="E35" s="108"/>
      <c r="F35" s="108"/>
      <c r="G35" s="108"/>
      <c r="H35" s="108"/>
      <c r="I35" s="108"/>
    </row>
    <row r="38" spans="2:22" ht="18" customHeight="1">
      <c r="B38" s="406" t="s">
        <v>1658</v>
      </c>
      <c r="D38" s="101"/>
      <c r="E38" s="101"/>
      <c r="F38" s="101"/>
      <c r="G38" s="101"/>
    </row>
    <row r="39" spans="2:22" s="446" customFormat="1" ht="18" customHeight="1">
      <c r="B39" s="215" t="s">
        <v>293</v>
      </c>
      <c r="C39" s="433" t="s">
        <v>1650</v>
      </c>
      <c r="D39" s="433" t="s">
        <v>1649</v>
      </c>
      <c r="E39" s="132"/>
      <c r="F39" s="132"/>
      <c r="G39" s="132"/>
    </row>
    <row r="40" spans="2:22" ht="16" customHeight="1">
      <c r="B40" s="103" t="s">
        <v>241</v>
      </c>
      <c r="C40" s="296">
        <v>50.9</v>
      </c>
      <c r="D40" s="296">
        <v>59.2</v>
      </c>
      <c r="E40" s="110"/>
      <c r="F40" s="110"/>
      <c r="G40" s="110"/>
    </row>
    <row r="41" spans="2:22" ht="16" customHeight="1">
      <c r="B41" s="103" t="s">
        <v>98</v>
      </c>
      <c r="C41" s="222">
        <v>50.9</v>
      </c>
      <c r="D41" s="222">
        <v>68.400000000000006</v>
      </c>
      <c r="E41" s="110"/>
      <c r="F41" s="110"/>
      <c r="G41" s="110"/>
    </row>
    <row r="62" spans="2:7" ht="18" customHeight="1">
      <c r="B62" s="406" t="s">
        <v>1659</v>
      </c>
      <c r="D62" s="101"/>
      <c r="E62" s="406"/>
      <c r="G62" s="101"/>
    </row>
    <row r="63" spans="2:7" s="446" customFormat="1" ht="37.5">
      <c r="B63" s="215"/>
      <c r="C63" s="433" t="s">
        <v>1644</v>
      </c>
      <c r="D63" s="433" t="s">
        <v>1645</v>
      </c>
      <c r="E63" s="433" t="s">
        <v>1646</v>
      </c>
      <c r="F63" s="433" t="s">
        <v>1647</v>
      </c>
      <c r="G63" s="433" t="s">
        <v>1648</v>
      </c>
    </row>
    <row r="64" spans="2:7" ht="16" customHeight="1">
      <c r="B64" s="103" t="s">
        <v>241</v>
      </c>
      <c r="C64" s="222">
        <v>59.2</v>
      </c>
      <c r="D64" s="222">
        <v>55.5</v>
      </c>
      <c r="E64" s="222">
        <v>49.8</v>
      </c>
      <c r="F64" s="222">
        <v>69.900000000000006</v>
      </c>
      <c r="G64" s="222">
        <v>71.599999999999994</v>
      </c>
    </row>
    <row r="65" spans="2:7" ht="16" customHeight="1">
      <c r="B65" s="103" t="s">
        <v>98</v>
      </c>
      <c r="C65" s="62">
        <v>68.400000000000006</v>
      </c>
      <c r="D65" s="43">
        <v>62.7</v>
      </c>
      <c r="E65" s="43">
        <v>56.7</v>
      </c>
      <c r="F65" s="43">
        <v>76.5</v>
      </c>
      <c r="G65" s="43">
        <v>77.599999999999994</v>
      </c>
    </row>
  </sheetData>
  <mergeCells count="7">
    <mergeCell ref="S12:V12"/>
    <mergeCell ref="F2:G2"/>
    <mergeCell ref="F3:G3"/>
    <mergeCell ref="B12:B13"/>
    <mergeCell ref="C12:G12"/>
    <mergeCell ref="H12:L12"/>
    <mergeCell ref="O12:R12"/>
  </mergeCells>
  <hyperlinks>
    <hyperlink ref="F3" r:id="rId1" location="'Índice Digitalizacion Acelerada'!A1"/>
    <hyperlink ref="F2" r:id="rId2" location="'Índice ámbitos y subámbitos'!A1"/>
    <hyperlink ref="F2:G2" location="'Índice Digitalizacion Acelerada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M25"/>
  <sheetViews>
    <sheetView zoomScaleNormal="100" workbookViewId="0">
      <selection activeCell="B5" sqref="B5"/>
    </sheetView>
  </sheetViews>
  <sheetFormatPr baseColWidth="10" defaultColWidth="11.54296875" defaultRowHeight="13"/>
  <cols>
    <col min="1" max="1" width="1.81640625" style="81" customWidth="1"/>
    <col min="2" max="2" width="25.54296875" style="81" customWidth="1"/>
    <col min="3" max="3" width="7.453125" style="81" customWidth="1"/>
    <col min="4" max="4" width="20.1796875" style="77" customWidth="1"/>
    <col min="5" max="5" width="17.453125" style="77" customWidth="1"/>
    <col min="6" max="6" width="94.81640625" style="388" customWidth="1"/>
    <col min="7" max="7" width="51.1796875" style="83" customWidth="1"/>
    <col min="8" max="8" width="23.54296875" style="79" customWidth="1"/>
    <col min="9" max="9" width="15.453125" style="80" customWidth="1"/>
    <col min="10" max="10" width="11.54296875" style="79"/>
    <col min="11" max="16384" width="11.54296875" style="81"/>
  </cols>
  <sheetData>
    <row r="1" spans="1:13" ht="14.15" customHeight="1"/>
    <row r="2" spans="1:13" ht="14.15" customHeight="1"/>
    <row r="3" spans="1:13" ht="14.15" customHeight="1"/>
    <row r="4" spans="1:13" ht="14.15" customHeight="1"/>
    <row r="5" spans="1:13" ht="18">
      <c r="B5" s="870" t="s">
        <v>1833</v>
      </c>
      <c r="C5" s="869"/>
      <c r="D5" s="869"/>
      <c r="F5" s="387"/>
      <c r="G5" s="78"/>
    </row>
    <row r="6" spans="1:13" ht="18">
      <c r="B6" s="84" t="s">
        <v>993</v>
      </c>
      <c r="C6" s="76"/>
      <c r="F6" s="387"/>
      <c r="G6" s="78"/>
    </row>
    <row r="7" spans="1:13" ht="18">
      <c r="B7" s="84"/>
      <c r="C7" s="76"/>
      <c r="F7" s="387"/>
      <c r="G7" s="78"/>
    </row>
    <row r="8" spans="1:13" s="381" customFormat="1" ht="17.5" customHeight="1">
      <c r="A8" s="378"/>
      <c r="B8" s="873" t="s">
        <v>547</v>
      </c>
      <c r="C8" s="873"/>
      <c r="D8" s="873"/>
      <c r="E8" s="379" t="s">
        <v>548</v>
      </c>
      <c r="F8" s="379" t="s">
        <v>84</v>
      </c>
      <c r="G8" s="379" t="s">
        <v>0</v>
      </c>
      <c r="H8" s="380" t="s">
        <v>127</v>
      </c>
      <c r="I8" s="380" t="s">
        <v>1</v>
      </c>
      <c r="J8" s="380" t="s">
        <v>2</v>
      </c>
    </row>
    <row r="9" spans="1:13" s="381" customFormat="1" ht="8.15" customHeight="1">
      <c r="A9" s="378"/>
      <c r="B9" s="384"/>
      <c r="C9" s="384"/>
      <c r="D9" s="384"/>
      <c r="E9" s="385"/>
      <c r="F9" s="385"/>
      <c r="G9" s="385"/>
      <c r="H9" s="386"/>
      <c r="I9" s="386"/>
      <c r="J9" s="386"/>
    </row>
    <row r="10" spans="1:13" s="77" customFormat="1" ht="25">
      <c r="B10" s="882" t="s">
        <v>1004</v>
      </c>
      <c r="C10" s="350" t="s">
        <v>59</v>
      </c>
      <c r="D10" s="350" t="s">
        <v>549</v>
      </c>
      <c r="E10" s="350" t="s">
        <v>1005</v>
      </c>
      <c r="F10" s="340" t="s">
        <v>104</v>
      </c>
      <c r="G10" s="390" t="s">
        <v>102</v>
      </c>
      <c r="H10" s="390" t="s">
        <v>6</v>
      </c>
      <c r="I10" s="390" t="s">
        <v>7</v>
      </c>
      <c r="J10" s="390">
        <v>2018</v>
      </c>
      <c r="K10" s="168"/>
      <c r="L10" s="168"/>
      <c r="M10" s="168"/>
    </row>
    <row r="11" spans="1:13" s="77" customFormat="1" ht="8.15" customHeight="1">
      <c r="B11" s="882"/>
      <c r="C11" s="351"/>
      <c r="D11" s="351"/>
      <c r="E11" s="351"/>
      <c r="F11" s="341"/>
      <c r="G11" s="383"/>
      <c r="H11" s="383"/>
      <c r="I11" s="383"/>
      <c r="J11" s="383"/>
      <c r="K11" s="168"/>
      <c r="L11" s="168"/>
      <c r="M11" s="168"/>
    </row>
    <row r="12" spans="1:13" s="77" customFormat="1" ht="8.15" customHeight="1">
      <c r="B12" s="882"/>
      <c r="C12" s="349"/>
      <c r="D12" s="349"/>
      <c r="E12" s="349"/>
      <c r="F12" s="339"/>
      <c r="G12" s="391"/>
      <c r="H12" s="391"/>
      <c r="I12" s="391"/>
      <c r="J12" s="391"/>
      <c r="K12" s="168"/>
      <c r="L12" s="168"/>
      <c r="M12" s="168"/>
    </row>
    <row r="13" spans="1:13" s="77" customFormat="1" ht="12.5">
      <c r="B13" s="882"/>
      <c r="C13" s="880" t="s">
        <v>60</v>
      </c>
      <c r="D13" s="880" t="s">
        <v>551</v>
      </c>
      <c r="E13" s="350" t="s">
        <v>1006</v>
      </c>
      <c r="F13" s="340" t="s">
        <v>101</v>
      </c>
      <c r="G13" s="390" t="s">
        <v>102</v>
      </c>
      <c r="H13" s="390" t="s">
        <v>6</v>
      </c>
      <c r="I13" s="390" t="s">
        <v>7</v>
      </c>
      <c r="J13" s="390">
        <v>2018</v>
      </c>
      <c r="K13" s="168"/>
      <c r="L13" s="168"/>
      <c r="M13" s="168"/>
    </row>
    <row r="14" spans="1:13" s="77" customFormat="1" ht="25">
      <c r="B14" s="882"/>
      <c r="C14" s="880"/>
      <c r="D14" s="880"/>
      <c r="E14" s="350" t="s">
        <v>1007</v>
      </c>
      <c r="F14" s="340" t="s">
        <v>103</v>
      </c>
      <c r="G14" s="390" t="s">
        <v>62</v>
      </c>
      <c r="H14" s="390" t="s">
        <v>6</v>
      </c>
      <c r="I14" s="390" t="s">
        <v>20</v>
      </c>
      <c r="J14" s="390" t="s">
        <v>21</v>
      </c>
      <c r="K14" s="168"/>
      <c r="L14" s="168"/>
      <c r="M14" s="168"/>
    </row>
    <row r="15" spans="1:13" s="77" customFormat="1" ht="8.15" customHeight="1">
      <c r="B15" s="882"/>
      <c r="C15" s="351"/>
      <c r="D15" s="351"/>
      <c r="E15" s="351"/>
      <c r="F15" s="341"/>
      <c r="G15" s="383"/>
      <c r="H15" s="383"/>
      <c r="I15" s="383"/>
      <c r="J15" s="383"/>
      <c r="K15" s="168"/>
      <c r="L15" s="168"/>
      <c r="M15" s="168"/>
    </row>
    <row r="16" spans="1:13" s="77" customFormat="1" ht="8.15" customHeight="1">
      <c r="B16" s="882"/>
      <c r="C16" s="349"/>
      <c r="D16" s="349"/>
      <c r="E16" s="349"/>
      <c r="F16" s="339"/>
      <c r="G16" s="391"/>
      <c r="H16" s="391"/>
      <c r="I16" s="391"/>
      <c r="J16" s="391"/>
      <c r="K16" s="168"/>
      <c r="L16" s="168"/>
      <c r="M16" s="168"/>
    </row>
    <row r="17" spans="2:13" s="77" customFormat="1" ht="25">
      <c r="B17" s="882"/>
      <c r="C17" s="880" t="s">
        <v>63</v>
      </c>
      <c r="D17" s="880" t="s">
        <v>66</v>
      </c>
      <c r="E17" s="350" t="s">
        <v>1008</v>
      </c>
      <c r="F17" s="340" t="s">
        <v>555</v>
      </c>
      <c r="G17" s="92" t="s">
        <v>97</v>
      </c>
      <c r="H17" s="92" t="s">
        <v>6</v>
      </c>
      <c r="I17" s="92" t="s">
        <v>7</v>
      </c>
      <c r="J17" s="92">
        <v>2018</v>
      </c>
      <c r="K17" s="168"/>
      <c r="L17" s="168"/>
      <c r="M17" s="168"/>
    </row>
    <row r="18" spans="2:13" s="77" customFormat="1" ht="25">
      <c r="B18" s="882"/>
      <c r="C18" s="880"/>
      <c r="D18" s="880"/>
      <c r="E18" s="350" t="s">
        <v>1009</v>
      </c>
      <c r="F18" s="340" t="s">
        <v>557</v>
      </c>
      <c r="G18" s="92" t="s">
        <v>97</v>
      </c>
      <c r="H18" s="92"/>
      <c r="I18" s="92"/>
      <c r="J18" s="92"/>
      <c r="K18" s="168"/>
      <c r="L18" s="168"/>
      <c r="M18" s="168"/>
    </row>
    <row r="19" spans="2:13" s="77" customFormat="1" ht="12.5">
      <c r="B19" s="882"/>
      <c r="C19" s="880"/>
      <c r="D19" s="880"/>
      <c r="E19" s="350" t="s">
        <v>1010</v>
      </c>
      <c r="F19" s="340" t="s">
        <v>628</v>
      </c>
      <c r="G19" s="92" t="s">
        <v>97</v>
      </c>
      <c r="H19" s="92" t="s">
        <v>6</v>
      </c>
      <c r="I19" s="92" t="s">
        <v>7</v>
      </c>
      <c r="J19" s="92">
        <v>2018</v>
      </c>
      <c r="K19" s="168"/>
      <c r="L19" s="168"/>
      <c r="M19" s="168"/>
    </row>
    <row r="20" spans="2:13" s="77" customFormat="1" ht="25">
      <c r="B20" s="882"/>
      <c r="C20" s="880"/>
      <c r="D20" s="880"/>
      <c r="E20" s="350" t="s">
        <v>1011</v>
      </c>
      <c r="F20" s="340" t="s">
        <v>558</v>
      </c>
      <c r="G20" s="92" t="s">
        <v>559</v>
      </c>
      <c r="H20" s="92" t="s">
        <v>98</v>
      </c>
      <c r="I20" s="92" t="s">
        <v>99</v>
      </c>
      <c r="J20" s="92" t="s">
        <v>100</v>
      </c>
      <c r="K20" s="168"/>
      <c r="L20" s="168"/>
      <c r="M20" s="168"/>
    </row>
    <row r="21" spans="2:13" s="77" customFormat="1" ht="7.5" customHeight="1">
      <c r="B21" s="882"/>
      <c r="C21" s="351"/>
      <c r="D21" s="351"/>
      <c r="E21" s="351"/>
      <c r="F21" s="341"/>
      <c r="G21" s="281"/>
      <c r="H21" s="281"/>
      <c r="I21" s="281"/>
      <c r="J21" s="281"/>
      <c r="K21" s="168"/>
      <c r="L21" s="168"/>
      <c r="M21" s="168"/>
    </row>
    <row r="22" spans="2:13" s="77" customFormat="1" ht="7.5" customHeight="1">
      <c r="B22" s="882"/>
      <c r="C22" s="349"/>
      <c r="D22" s="349"/>
      <c r="E22" s="349"/>
      <c r="F22" s="339"/>
      <c r="G22" s="98"/>
      <c r="H22" s="98"/>
      <c r="I22" s="98"/>
      <c r="J22" s="98"/>
      <c r="K22" s="168"/>
      <c r="L22" s="168"/>
      <c r="M22" s="168"/>
    </row>
    <row r="23" spans="2:13" s="100" customFormat="1" ht="25">
      <c r="B23" s="882"/>
      <c r="C23" s="350" t="s">
        <v>64</v>
      </c>
      <c r="D23" s="350" t="s">
        <v>214</v>
      </c>
      <c r="E23" s="350" t="s">
        <v>1012</v>
      </c>
      <c r="F23" s="340" t="s">
        <v>202</v>
      </c>
      <c r="G23" s="92" t="s">
        <v>203</v>
      </c>
      <c r="H23" s="92" t="s">
        <v>6</v>
      </c>
      <c r="I23" s="92" t="s">
        <v>204</v>
      </c>
      <c r="J23" s="92">
        <v>2019</v>
      </c>
      <c r="K23" s="168"/>
      <c r="L23" s="168"/>
      <c r="M23" s="168"/>
    </row>
    <row r="24" spans="2:13" ht="8.15" customHeight="1">
      <c r="B24" s="373"/>
      <c r="C24" s="373"/>
      <c r="D24" s="374"/>
      <c r="E24" s="374"/>
      <c r="F24" s="392"/>
      <c r="G24" s="376"/>
      <c r="H24" s="377"/>
      <c r="I24" s="318"/>
      <c r="J24" s="377"/>
      <c r="K24" s="86"/>
      <c r="L24" s="86"/>
      <c r="M24" s="86"/>
    </row>
    <row r="25" spans="2:13">
      <c r="B25" s="86"/>
      <c r="C25" s="86"/>
      <c r="D25" s="168"/>
      <c r="E25" s="168"/>
      <c r="F25" s="389"/>
      <c r="G25" s="169"/>
      <c r="H25" s="170"/>
      <c r="I25" s="171"/>
      <c r="J25" s="170"/>
      <c r="K25" s="86"/>
      <c r="L25" s="86"/>
      <c r="M25" s="86"/>
    </row>
  </sheetData>
  <mergeCells count="6">
    <mergeCell ref="B8:D8"/>
    <mergeCell ref="B10:B23"/>
    <mergeCell ref="C13:C14"/>
    <mergeCell ref="D13:D14"/>
    <mergeCell ref="C17:C20"/>
    <mergeCell ref="D17:D20"/>
  </mergeCells>
  <hyperlinks>
    <hyperlink ref="F10" location="'2.1.1'!A1" display="Gasto (abs. y % PIB) en I+D interna por sectores de ejecución (Total, Administración Pública, Enseñanza Superior, Empresas e IPFSL)"/>
    <hyperlink ref="F13" location="'2.2.1'!A1" display="Personal en I+D interna a TCE (personal, investigadores)"/>
    <hyperlink ref="F17" location="'2.3.1'!A1" display="Empresas y gasto en actividades innovadoras por comunidades y ciudades autónomas donde se realizó el gasto (2015-2018)"/>
    <hyperlink ref="F18" location="'2.3.2'!A1" display="Empresas y gasto en actividades innovadoras por comunidades y ciudades autónomas donde se ubica la sede social, 2018"/>
    <hyperlink ref="F19" location="'2.3.3'!A1" display="Empresas innovadoras por tipo de innovación"/>
    <hyperlink ref="F20" location="'2.3.4'!A1" display="Expectativas futuras y valoración del Esfuerzo innovador en las empresas de la Comunidad de Madrid"/>
    <hyperlink ref="F23" location="'2.4.1'!A1" display="Valor añadido por hora trabajada y sector de actividad"/>
    <hyperlink ref="F14" location="'2.2.2'!A1" display="Empleo en Grupos 2 y 3 de la Clasificación Nacional de Ocupaciones 2011 (CNO-11): Técnicos, profesionales, científicos e intelectuales (grupo 2) y técnicos y profesionales de apoyo (grupo 3)"/>
  </hyperlink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B1:AK71"/>
  <sheetViews>
    <sheetView showGridLines="0" zoomScaleNormal="100" workbookViewId="0">
      <selection activeCell="C3" sqref="C3"/>
    </sheetView>
  </sheetViews>
  <sheetFormatPr baseColWidth="10" defaultColWidth="11.54296875" defaultRowHeight="12.5"/>
  <cols>
    <col min="1" max="1" width="1.81640625" style="57" customWidth="1"/>
    <col min="2" max="2" width="40.453125" style="57" customWidth="1"/>
    <col min="3" max="4" width="20.81640625" style="57" customWidth="1"/>
    <col min="5" max="5" width="21.453125" style="57" customWidth="1"/>
    <col min="6" max="7" width="22.54296875" style="57" customWidth="1"/>
    <col min="8" max="8" width="22" style="57" customWidth="1"/>
    <col min="9" max="39" width="22.81640625" style="57" customWidth="1"/>
    <col min="40" max="16384" width="11.54296875" style="57"/>
  </cols>
  <sheetData>
    <row r="1" spans="2:37" ht="15" customHeight="1"/>
    <row r="2" spans="2:37" ht="15" customHeight="1">
      <c r="F2" s="893" t="s">
        <v>245</v>
      </c>
      <c r="G2" s="893"/>
    </row>
    <row r="3" spans="2:37" ht="15" customHeight="1">
      <c r="F3" s="893" t="s">
        <v>248</v>
      </c>
      <c r="G3" s="893"/>
    </row>
    <row r="4" spans="2:37" s="405" customFormat="1" ht="13.4" customHeight="1">
      <c r="B4" s="403"/>
      <c r="C4" s="403"/>
      <c r="D4" s="404"/>
      <c r="E4" s="403"/>
    </row>
    <row r="5" spans="2:37" s="411" customFormat="1" ht="15.5">
      <c r="B5" s="414" t="s">
        <v>246</v>
      </c>
      <c r="C5" s="411" t="s">
        <v>218</v>
      </c>
      <c r="I5" s="413"/>
    </row>
    <row r="6" spans="2:37" s="415" customFormat="1" ht="15.5">
      <c r="B6" s="416" t="s">
        <v>247</v>
      </c>
      <c r="C6" s="415" t="s">
        <v>467</v>
      </c>
    </row>
    <row r="7" spans="2:37" s="415" customFormat="1" ht="15.5">
      <c r="B7" s="416" t="s">
        <v>84</v>
      </c>
      <c r="C7" s="417" t="s">
        <v>1510</v>
      </c>
    </row>
    <row r="8" spans="2:37" s="415" customFormat="1" ht="15.5">
      <c r="B8" s="416" t="s">
        <v>220</v>
      </c>
      <c r="C8" s="417" t="s">
        <v>42</v>
      </c>
    </row>
    <row r="9" spans="2:37" s="415" customFormat="1" ht="15.5">
      <c r="B9" s="416" t="s">
        <v>127</v>
      </c>
      <c r="C9" s="415" t="s">
        <v>121</v>
      </c>
    </row>
    <row r="10" spans="2:37" s="415" customFormat="1" ht="15.5">
      <c r="B10" s="416" t="s">
        <v>244</v>
      </c>
      <c r="C10" s="415" t="s">
        <v>479</v>
      </c>
    </row>
    <row r="12" spans="2:37" s="605" customFormat="1" ht="22.75" customHeight="1">
      <c r="B12" s="936" t="s">
        <v>241</v>
      </c>
      <c r="C12" s="900">
        <v>2017</v>
      </c>
      <c r="D12" s="902"/>
      <c r="E12" s="900">
        <v>2016</v>
      </c>
      <c r="F12" s="902"/>
      <c r="G12" s="897">
        <v>2015</v>
      </c>
      <c r="H12" s="897"/>
      <c r="I12" s="945"/>
      <c r="J12" s="945"/>
      <c r="K12" s="945"/>
      <c r="L12" s="945"/>
      <c r="M12" s="945"/>
      <c r="N12" s="945"/>
      <c r="O12" s="945"/>
      <c r="P12" s="945"/>
      <c r="Q12" s="945"/>
      <c r="R12" s="945"/>
      <c r="S12" s="945"/>
      <c r="T12" s="945"/>
      <c r="U12" s="945"/>
      <c r="V12" s="945"/>
      <c r="W12" s="604"/>
      <c r="X12" s="604"/>
      <c r="Y12" s="604"/>
      <c r="Z12" s="604"/>
      <c r="AA12" s="604"/>
      <c r="AB12" s="604"/>
      <c r="AC12" s="604"/>
      <c r="AD12" s="604"/>
      <c r="AE12" s="604"/>
      <c r="AF12" s="604"/>
      <c r="AG12" s="604"/>
      <c r="AH12" s="604"/>
      <c r="AI12" s="604"/>
      <c r="AJ12" s="604"/>
      <c r="AK12" s="604"/>
    </row>
    <row r="13" spans="2:37" s="421" customFormat="1" ht="25">
      <c r="B13" s="937"/>
      <c r="C13" s="489" t="s">
        <v>1516</v>
      </c>
      <c r="D13" s="489" t="s">
        <v>1517</v>
      </c>
      <c r="E13" s="489" t="s">
        <v>1516</v>
      </c>
      <c r="F13" s="489" t="s">
        <v>1517</v>
      </c>
      <c r="G13" s="489" t="s">
        <v>1516</v>
      </c>
      <c r="H13" s="489" t="s">
        <v>1517</v>
      </c>
      <c r="I13" s="452"/>
      <c r="J13" s="452"/>
      <c r="K13" s="452"/>
      <c r="L13" s="452"/>
      <c r="M13" s="452"/>
      <c r="N13" s="452"/>
      <c r="O13" s="452"/>
      <c r="P13" s="452"/>
      <c r="Q13" s="452"/>
      <c r="R13" s="452"/>
      <c r="S13" s="452"/>
      <c r="T13" s="452"/>
      <c r="U13" s="452"/>
      <c r="V13" s="452"/>
      <c r="W13" s="235"/>
      <c r="X13" s="235"/>
      <c r="Y13" s="235"/>
      <c r="Z13" s="235"/>
      <c r="AA13" s="235"/>
      <c r="AB13" s="235"/>
      <c r="AC13" s="235"/>
      <c r="AD13" s="235"/>
      <c r="AE13" s="235"/>
      <c r="AF13" s="235"/>
      <c r="AG13" s="235"/>
      <c r="AH13" s="235"/>
      <c r="AI13" s="235"/>
      <c r="AJ13" s="235"/>
      <c r="AK13" s="235"/>
    </row>
    <row r="14" spans="2:37" ht="25">
      <c r="B14" s="451" t="s">
        <v>1518</v>
      </c>
      <c r="C14" s="453">
        <v>0.96</v>
      </c>
      <c r="D14" s="454">
        <v>0.90549999999999997</v>
      </c>
      <c r="E14" s="455">
        <v>0.93</v>
      </c>
      <c r="F14" s="454">
        <v>0.90859999999999996</v>
      </c>
      <c r="G14" s="456">
        <v>0.89</v>
      </c>
      <c r="H14" s="457">
        <v>0.91810000000000003</v>
      </c>
      <c r="K14" s="288"/>
      <c r="L14" s="288"/>
      <c r="M14" s="288"/>
      <c r="N14" s="288"/>
      <c r="O14" s="288"/>
      <c r="P14" s="288"/>
      <c r="Q14" s="288"/>
      <c r="R14" s="288"/>
      <c r="S14" s="288"/>
      <c r="T14" s="288"/>
      <c r="U14" s="288"/>
      <c r="V14" s="288"/>
    </row>
    <row r="15" spans="2:37" ht="27" customHeight="1">
      <c r="B15" s="451" t="s">
        <v>1519</v>
      </c>
      <c r="C15" s="453">
        <v>0.92</v>
      </c>
      <c r="D15" s="458">
        <v>10.76</v>
      </c>
      <c r="E15" s="455">
        <v>0.9</v>
      </c>
      <c r="F15" s="459">
        <v>8.76</v>
      </c>
      <c r="G15" s="456">
        <v>0.92</v>
      </c>
      <c r="H15" s="695">
        <v>9.02</v>
      </c>
      <c r="K15" s="288"/>
      <c r="L15" s="288"/>
      <c r="M15" s="288"/>
      <c r="N15" s="288"/>
      <c r="O15" s="288"/>
      <c r="P15" s="288"/>
      <c r="Q15" s="288"/>
      <c r="R15" s="288"/>
      <c r="S15" s="288"/>
      <c r="T15" s="288"/>
      <c r="U15" s="288"/>
      <c r="V15" s="288"/>
    </row>
    <row r="16" spans="2:37" ht="27.65" customHeight="1">
      <c r="B16" s="451" t="s">
        <v>1520</v>
      </c>
      <c r="C16" s="453">
        <v>0.92</v>
      </c>
      <c r="D16" s="454">
        <v>7.3499999999999996E-2</v>
      </c>
      <c r="E16" s="455">
        <v>0.9</v>
      </c>
      <c r="F16" s="460">
        <v>7.2800000000000004E-2</v>
      </c>
      <c r="G16" s="456">
        <v>0.91</v>
      </c>
      <c r="H16" s="457">
        <v>8.0600000000000005E-2</v>
      </c>
      <c r="K16" s="288"/>
      <c r="L16" s="288"/>
      <c r="M16" s="288"/>
      <c r="N16" s="288"/>
      <c r="O16" s="288"/>
      <c r="P16" s="288"/>
      <c r="Q16" s="288"/>
      <c r="R16" s="288"/>
      <c r="S16" s="288"/>
      <c r="T16" s="288"/>
      <c r="U16" s="288"/>
      <c r="V16" s="288"/>
    </row>
    <row r="17" spans="2:22" ht="35.5" customHeight="1">
      <c r="B17" s="451" t="s">
        <v>1521</v>
      </c>
      <c r="C17" s="455">
        <v>0.96</v>
      </c>
      <c r="D17" s="461">
        <v>0.40429999999999999</v>
      </c>
      <c r="E17" s="455">
        <v>0.92</v>
      </c>
      <c r="F17" s="462">
        <v>0.41070000000000001</v>
      </c>
      <c r="G17" s="456">
        <v>0.88</v>
      </c>
      <c r="H17" s="457">
        <v>0.38890000000000002</v>
      </c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</row>
    <row r="18" spans="2:22" ht="53.5" customHeight="1">
      <c r="B18" s="451" t="s">
        <v>1522</v>
      </c>
      <c r="C18" s="455">
        <v>0.86</v>
      </c>
      <c r="D18" s="458">
        <v>10.86</v>
      </c>
      <c r="E18" s="455">
        <v>0.9</v>
      </c>
      <c r="F18" s="458">
        <v>6.65</v>
      </c>
      <c r="G18" s="456">
        <v>0.84</v>
      </c>
      <c r="H18" s="695">
        <v>5.91</v>
      </c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</row>
    <row r="19" spans="2:22">
      <c r="B19" s="132"/>
      <c r="C19" s="222"/>
      <c r="D19" s="209"/>
      <c r="E19" s="222"/>
      <c r="F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</row>
    <row r="20" spans="2:22">
      <c r="B20" s="132"/>
      <c r="C20" s="222"/>
      <c r="D20" s="209"/>
      <c r="E20" s="209"/>
      <c r="F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</row>
    <row r="22" spans="2:22" ht="18" customHeight="1">
      <c r="B22" s="406" t="s">
        <v>1660</v>
      </c>
      <c r="D22" s="101"/>
      <c r="E22" s="101"/>
      <c r="F22" s="101"/>
      <c r="G22" s="101"/>
    </row>
    <row r="23" spans="2:22" s="628" customFormat="1" ht="18" customHeight="1">
      <c r="B23" s="664" t="s">
        <v>293</v>
      </c>
      <c r="C23" s="664">
        <v>2015</v>
      </c>
      <c r="D23" s="664">
        <v>2016</v>
      </c>
      <c r="E23" s="664">
        <v>2017</v>
      </c>
      <c r="F23" s="665"/>
      <c r="G23" s="665"/>
    </row>
    <row r="24" spans="2:22" ht="18" customHeight="1">
      <c r="B24" s="451" t="s">
        <v>241</v>
      </c>
      <c r="C24" s="465">
        <v>5.91</v>
      </c>
      <c r="D24" s="463">
        <v>6.65</v>
      </c>
      <c r="E24" s="463">
        <v>10.86</v>
      </c>
      <c r="F24" s="110"/>
      <c r="G24" s="110"/>
    </row>
    <row r="45" spans="2:5" ht="18" customHeight="1">
      <c r="B45" s="406" t="s">
        <v>1661</v>
      </c>
      <c r="D45" s="101"/>
      <c r="E45" s="101"/>
    </row>
    <row r="46" spans="2:5" s="421" customFormat="1" ht="18" customHeight="1">
      <c r="B46" s="664" t="s">
        <v>293</v>
      </c>
      <c r="C46" s="664">
        <v>2015</v>
      </c>
      <c r="D46" s="664">
        <v>2016</v>
      </c>
      <c r="E46" s="664">
        <v>2017</v>
      </c>
    </row>
    <row r="47" spans="2:5" ht="16" customHeight="1">
      <c r="B47" s="103" t="s">
        <v>1523</v>
      </c>
      <c r="C47" s="442">
        <v>9.02</v>
      </c>
      <c r="D47" s="288">
        <v>8.76</v>
      </c>
      <c r="E47" s="209">
        <v>10.76</v>
      </c>
    </row>
    <row r="48" spans="2:5" ht="16" customHeight="1">
      <c r="B48" s="103" t="s">
        <v>1520</v>
      </c>
      <c r="C48" s="295">
        <v>8.0600000000000005E-2</v>
      </c>
      <c r="D48" s="294">
        <v>7.2800000000000004E-2</v>
      </c>
      <c r="E48" s="260">
        <v>7.3499999999999996E-2</v>
      </c>
    </row>
    <row r="69" spans="2:5" ht="18" customHeight="1">
      <c r="B69" s="406" t="s">
        <v>1518</v>
      </c>
      <c r="D69" s="101"/>
      <c r="E69" s="101"/>
    </row>
    <row r="70" spans="2:5" s="421" customFormat="1" ht="18" customHeight="1">
      <c r="B70" s="664" t="s">
        <v>293</v>
      </c>
      <c r="C70" s="664">
        <v>2015</v>
      </c>
      <c r="D70" s="664">
        <v>2016</v>
      </c>
      <c r="E70" s="664">
        <v>2017</v>
      </c>
    </row>
    <row r="71" spans="2:5" ht="18" customHeight="1">
      <c r="B71" s="451" t="s">
        <v>241</v>
      </c>
      <c r="C71" s="457">
        <v>0.91810000000000003</v>
      </c>
      <c r="D71" s="454">
        <v>0.90859999999999996</v>
      </c>
      <c r="E71" s="454">
        <v>0.90549999999999997</v>
      </c>
    </row>
  </sheetData>
  <mergeCells count="10">
    <mergeCell ref="B12:B13"/>
    <mergeCell ref="F2:G2"/>
    <mergeCell ref="F3:G3"/>
    <mergeCell ref="S12:V12"/>
    <mergeCell ref="C12:D12"/>
    <mergeCell ref="E12:F12"/>
    <mergeCell ref="G12:H12"/>
    <mergeCell ref="I12:J12"/>
    <mergeCell ref="K12:N12"/>
    <mergeCell ref="O12:R12"/>
  </mergeCells>
  <hyperlinks>
    <hyperlink ref="F3" r:id="rId1" location="'Índice Digitalizacion Acelerada'!A1"/>
    <hyperlink ref="F2" r:id="rId2" location="'Índice ámbitos y subámbitos'!A1"/>
    <hyperlink ref="F2:G2" location="'Índice Digitalizacion Acelerada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B1:AK16"/>
  <sheetViews>
    <sheetView showGridLines="0" zoomScaleNormal="100" workbookViewId="0">
      <selection activeCell="F10" sqref="F10"/>
    </sheetView>
  </sheetViews>
  <sheetFormatPr baseColWidth="10" defaultColWidth="11.54296875" defaultRowHeight="12.5"/>
  <cols>
    <col min="1" max="1" width="1.81640625" style="3" customWidth="1"/>
    <col min="2" max="2" width="40.453125" style="3" customWidth="1"/>
    <col min="3" max="4" width="20.81640625" style="3" customWidth="1"/>
    <col min="5" max="5" width="21.453125" style="3" customWidth="1"/>
    <col min="6" max="7" width="22.54296875" style="3" customWidth="1"/>
    <col min="8" max="8" width="22" style="3" customWidth="1"/>
    <col min="9" max="39" width="22.81640625" style="3" customWidth="1"/>
    <col min="40" max="16384" width="11.54296875" style="3"/>
  </cols>
  <sheetData>
    <row r="1" spans="2:37" ht="15" customHeight="1"/>
    <row r="2" spans="2:37" ht="15" customHeight="1">
      <c r="F2" s="893" t="s">
        <v>245</v>
      </c>
      <c r="G2" s="893"/>
    </row>
    <row r="3" spans="2:37" ht="15" customHeight="1">
      <c r="F3" s="893" t="s">
        <v>248</v>
      </c>
      <c r="G3" s="893"/>
    </row>
    <row r="4" spans="2:37" s="405" customFormat="1" ht="13.4" customHeight="1">
      <c r="B4" s="403"/>
      <c r="C4" s="403"/>
      <c r="D4" s="404"/>
      <c r="E4" s="403"/>
    </row>
    <row r="5" spans="2:37" s="411" customFormat="1" ht="15.5">
      <c r="B5" s="414" t="s">
        <v>246</v>
      </c>
      <c r="C5" s="411" t="s">
        <v>218</v>
      </c>
      <c r="I5" s="413"/>
    </row>
    <row r="6" spans="2:37" s="411" customFormat="1" ht="15.5">
      <c r="B6" s="416" t="s">
        <v>247</v>
      </c>
      <c r="C6" s="411" t="s">
        <v>469</v>
      </c>
    </row>
    <row r="7" spans="2:37" s="411" customFormat="1" ht="15.5">
      <c r="B7" s="416" t="s">
        <v>84</v>
      </c>
      <c r="C7" s="411" t="s">
        <v>1573</v>
      </c>
    </row>
    <row r="8" spans="2:37" s="411" customFormat="1" ht="15.5">
      <c r="B8" s="416" t="s">
        <v>220</v>
      </c>
      <c r="C8" s="402" t="s">
        <v>45</v>
      </c>
    </row>
    <row r="9" spans="2:37" s="411" customFormat="1" ht="15.5">
      <c r="B9" s="416" t="s">
        <v>127</v>
      </c>
      <c r="C9" s="411" t="s">
        <v>46</v>
      </c>
    </row>
    <row r="10" spans="2:37" s="411" customFormat="1" ht="15.5">
      <c r="B10" s="416" t="s">
        <v>244</v>
      </c>
    </row>
    <row r="11" spans="2:37">
      <c r="I11" s="5"/>
    </row>
    <row r="12" spans="2:37" s="667" customFormat="1" ht="22.75" customHeight="1">
      <c r="B12" s="836"/>
      <c r="C12" s="838"/>
      <c r="D12" s="838"/>
      <c r="E12" s="838"/>
      <c r="F12" s="838"/>
      <c r="G12" s="857"/>
      <c r="H12" s="696"/>
      <c r="I12" s="696"/>
      <c r="J12" s="696"/>
      <c r="K12" s="946"/>
      <c r="L12" s="946"/>
      <c r="M12" s="946"/>
      <c r="N12" s="946"/>
      <c r="O12" s="946"/>
      <c r="P12" s="946"/>
      <c r="Q12" s="946"/>
      <c r="R12" s="946"/>
      <c r="S12" s="946"/>
      <c r="T12" s="946"/>
      <c r="U12" s="946"/>
      <c r="V12" s="946"/>
      <c r="W12" s="675"/>
      <c r="X12" s="675"/>
      <c r="Y12" s="675"/>
      <c r="Z12" s="675"/>
      <c r="AA12" s="675"/>
      <c r="AB12" s="675"/>
      <c r="AC12" s="675"/>
      <c r="AD12" s="675"/>
      <c r="AE12" s="675"/>
      <c r="AF12" s="675"/>
      <c r="AG12" s="675"/>
      <c r="AH12" s="675"/>
      <c r="AI12" s="675"/>
      <c r="AJ12" s="675"/>
      <c r="AK12" s="675"/>
    </row>
    <row r="13" spans="2:37" ht="18" customHeight="1">
      <c r="B13" s="439" t="s">
        <v>241</v>
      </c>
      <c r="C13" s="464"/>
      <c r="D13" s="465"/>
      <c r="E13" s="465"/>
      <c r="F13" s="465"/>
      <c r="G13" s="465"/>
      <c r="H13" s="37"/>
      <c r="I13" s="37"/>
      <c r="J13" s="37"/>
      <c r="K13" s="47"/>
      <c r="L13" s="37"/>
      <c r="M13" s="37"/>
      <c r="N13" s="37"/>
      <c r="O13" s="47"/>
      <c r="P13" s="37"/>
      <c r="Q13" s="37"/>
      <c r="R13" s="37"/>
      <c r="S13" s="47"/>
      <c r="T13" s="37"/>
      <c r="U13" s="37"/>
      <c r="V13" s="37"/>
    </row>
    <row r="14" spans="2:37" ht="18" customHeight="1">
      <c r="B14" s="439" t="s">
        <v>321</v>
      </c>
      <c r="C14" s="466" t="s">
        <v>1524</v>
      </c>
      <c r="D14" s="467"/>
      <c r="E14" s="86"/>
      <c r="F14" s="467"/>
      <c r="G14" s="467"/>
      <c r="H14" s="38"/>
      <c r="I14" s="38"/>
      <c r="J14" s="38"/>
      <c r="K14" s="48"/>
      <c r="L14" s="38"/>
      <c r="M14" s="38"/>
      <c r="N14" s="38"/>
      <c r="O14" s="48"/>
      <c r="P14" s="38"/>
      <c r="Q14" s="38"/>
      <c r="R14" s="38"/>
      <c r="S14" s="48"/>
      <c r="T14" s="38"/>
      <c r="U14" s="38"/>
      <c r="V14" s="38"/>
    </row>
    <row r="15" spans="2:37" ht="13">
      <c r="B15" s="10"/>
      <c r="C15" s="2"/>
      <c r="D15" s="2"/>
      <c r="E15" s="2"/>
      <c r="F15" s="2"/>
      <c r="G15" s="2"/>
      <c r="H15" s="2"/>
      <c r="I15" s="2"/>
    </row>
    <row r="16" spans="2:37" ht="13">
      <c r="B16" s="10"/>
      <c r="C16" s="2"/>
      <c r="D16" s="2"/>
      <c r="E16" s="2"/>
      <c r="F16" s="2"/>
      <c r="G16" s="2"/>
      <c r="H16" s="2"/>
      <c r="I16" s="2"/>
    </row>
  </sheetData>
  <mergeCells count="5">
    <mergeCell ref="K12:N12"/>
    <mergeCell ref="O12:R12"/>
    <mergeCell ref="S12:V12"/>
    <mergeCell ref="F2:G2"/>
    <mergeCell ref="F3:G3"/>
  </mergeCells>
  <hyperlinks>
    <hyperlink ref="F3" r:id="rId1" location="'Índice Digitalizacion Acelerada'!A1"/>
    <hyperlink ref="F2" r:id="rId2" location="'Índice ámbitos y subámbitos'!A1"/>
    <hyperlink ref="F2:G2" location="'Índice Digitalizacion Acelerada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B1:AK18"/>
  <sheetViews>
    <sheetView showGridLines="0" zoomScaleNormal="100" workbookViewId="0">
      <selection activeCell="B3" sqref="B3"/>
    </sheetView>
  </sheetViews>
  <sheetFormatPr baseColWidth="10" defaultColWidth="11.54296875" defaultRowHeight="12.5"/>
  <cols>
    <col min="1" max="1" width="1.81640625" style="3" customWidth="1"/>
    <col min="2" max="2" width="40.453125" style="3" customWidth="1"/>
    <col min="3" max="4" width="20.81640625" style="3" customWidth="1"/>
    <col min="5" max="5" width="21.453125" style="3" customWidth="1"/>
    <col min="6" max="7" width="22.54296875" style="3" customWidth="1"/>
    <col min="8" max="8" width="22" style="3" customWidth="1"/>
    <col min="9" max="39" width="22.81640625" style="3" customWidth="1"/>
    <col min="40" max="16384" width="11.54296875" style="3"/>
  </cols>
  <sheetData>
    <row r="1" spans="2:37" ht="15" customHeight="1"/>
    <row r="2" spans="2:37" ht="15" customHeight="1">
      <c r="F2" s="893" t="s">
        <v>245</v>
      </c>
      <c r="G2" s="893"/>
    </row>
    <row r="3" spans="2:37" ht="15" customHeight="1">
      <c r="F3" s="893" t="s">
        <v>248</v>
      </c>
      <c r="G3" s="893"/>
    </row>
    <row r="4" spans="2:37" s="405" customFormat="1" ht="13.4" customHeight="1">
      <c r="B4" s="403"/>
      <c r="C4" s="403"/>
      <c r="D4" s="404"/>
      <c r="E4" s="403"/>
    </row>
    <row r="5" spans="2:37" s="411" customFormat="1" ht="15.5">
      <c r="B5" s="414" t="s">
        <v>246</v>
      </c>
      <c r="C5" s="411" t="s">
        <v>218</v>
      </c>
      <c r="I5" s="413"/>
    </row>
    <row r="6" spans="2:37" s="411" customFormat="1" ht="15.5">
      <c r="B6" s="416" t="s">
        <v>247</v>
      </c>
      <c r="C6" s="411" t="s">
        <v>469</v>
      </c>
    </row>
    <row r="7" spans="2:37" s="411" customFormat="1" ht="15.5">
      <c r="B7" s="416" t="s">
        <v>84</v>
      </c>
      <c r="C7" s="402" t="s">
        <v>47</v>
      </c>
    </row>
    <row r="8" spans="2:37" s="411" customFormat="1" ht="15.5">
      <c r="B8" s="416" t="s">
        <v>220</v>
      </c>
      <c r="C8" s="402" t="s">
        <v>1662</v>
      </c>
    </row>
    <row r="9" spans="2:37" s="411" customFormat="1" ht="15.5">
      <c r="B9" s="416" t="s">
        <v>127</v>
      </c>
      <c r="C9" s="411" t="s">
        <v>46</v>
      </c>
    </row>
    <row r="10" spans="2:37" s="411" customFormat="1" ht="15.5">
      <c r="B10" s="416" t="s">
        <v>244</v>
      </c>
      <c r="C10" s="411" t="s">
        <v>479</v>
      </c>
    </row>
    <row r="11" spans="2:37">
      <c r="I11" s="5"/>
    </row>
    <row r="12" spans="2:37" s="667" customFormat="1" ht="22.75" customHeight="1">
      <c r="B12" s="670"/>
      <c r="C12" s="670">
        <v>2018</v>
      </c>
      <c r="D12" s="670">
        <v>2017</v>
      </c>
      <c r="E12" s="670">
        <v>2016</v>
      </c>
      <c r="G12" s="697"/>
      <c r="H12" s="696"/>
      <c r="I12" s="696"/>
      <c r="J12" s="696"/>
      <c r="K12" s="946"/>
      <c r="L12" s="946"/>
      <c r="M12" s="946"/>
      <c r="N12" s="946"/>
      <c r="O12" s="946"/>
      <c r="P12" s="946"/>
      <c r="Q12" s="946"/>
      <c r="R12" s="946"/>
      <c r="S12" s="946"/>
      <c r="T12" s="946"/>
      <c r="U12" s="946"/>
      <c r="V12" s="946"/>
      <c r="W12" s="675"/>
      <c r="X12" s="675"/>
      <c r="Y12" s="675"/>
      <c r="Z12" s="675"/>
      <c r="AA12" s="675"/>
      <c r="AB12" s="675"/>
      <c r="AC12" s="675"/>
      <c r="AD12" s="675"/>
      <c r="AE12" s="675"/>
      <c r="AF12" s="675"/>
      <c r="AG12" s="675"/>
      <c r="AH12" s="675"/>
      <c r="AI12" s="675"/>
      <c r="AJ12" s="675"/>
      <c r="AK12" s="675"/>
    </row>
    <row r="13" spans="2:37" s="86" customFormat="1" ht="18.649999999999999" customHeight="1">
      <c r="B13" s="439" t="s">
        <v>321</v>
      </c>
      <c r="C13" s="468" t="s">
        <v>482</v>
      </c>
      <c r="D13" s="468" t="s">
        <v>481</v>
      </c>
      <c r="E13" s="468" t="s">
        <v>480</v>
      </c>
      <c r="G13" s="467"/>
      <c r="H13" s="467"/>
      <c r="I13" s="467"/>
      <c r="J13" s="467"/>
      <c r="K13" s="469"/>
      <c r="L13" s="467"/>
      <c r="M13" s="467"/>
      <c r="N13" s="467"/>
      <c r="O13" s="469"/>
      <c r="P13" s="467"/>
      <c r="Q13" s="467"/>
      <c r="R13" s="467"/>
      <c r="S13" s="469"/>
      <c r="T13" s="467"/>
      <c r="U13" s="467"/>
      <c r="V13" s="467"/>
    </row>
    <row r="14" spans="2:37" ht="13">
      <c r="C14" s="9"/>
      <c r="D14" s="9"/>
      <c r="E14" s="9"/>
      <c r="G14" s="9"/>
      <c r="H14" s="9"/>
      <c r="I14" s="9"/>
    </row>
    <row r="16" spans="2:37" ht="18.649999999999999" customHeight="1">
      <c r="B16" s="406" t="s">
        <v>483</v>
      </c>
      <c r="D16" s="4"/>
      <c r="E16" s="4"/>
      <c r="F16" s="4"/>
      <c r="G16" s="4"/>
    </row>
    <row r="17" spans="2:7" s="667" customFormat="1" ht="18.649999999999999" customHeight="1">
      <c r="B17" s="670" t="s">
        <v>293</v>
      </c>
      <c r="C17" s="670">
        <v>2016</v>
      </c>
      <c r="D17" s="670">
        <v>2017</v>
      </c>
      <c r="E17" s="670">
        <v>2018</v>
      </c>
      <c r="F17" s="698"/>
      <c r="G17" s="698"/>
    </row>
    <row r="18" spans="2:7" ht="16" customHeight="1">
      <c r="B18" s="439" t="s">
        <v>321</v>
      </c>
      <c r="C18" s="470">
        <v>0.67400000000000004</v>
      </c>
      <c r="D18" s="470">
        <v>0.78</v>
      </c>
      <c r="E18" s="470">
        <v>0.85799999999999998</v>
      </c>
    </row>
  </sheetData>
  <mergeCells count="5">
    <mergeCell ref="K12:N12"/>
    <mergeCell ref="O12:R12"/>
    <mergeCell ref="S12:V12"/>
    <mergeCell ref="F2:G2"/>
    <mergeCell ref="F3:G3"/>
  </mergeCells>
  <hyperlinks>
    <hyperlink ref="F3" r:id="rId1" location="'Índice Digitalizacion Acelerada'!A1"/>
    <hyperlink ref="F2" r:id="rId2" location="'Índice ámbitos y subámbitos'!A1"/>
    <hyperlink ref="F2:G2" location="'Índice Digitalizacion Acelerada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B1:AK40"/>
  <sheetViews>
    <sheetView showGridLines="0" zoomScaleNormal="100" workbookViewId="0">
      <selection activeCell="B3" sqref="B3"/>
    </sheetView>
  </sheetViews>
  <sheetFormatPr baseColWidth="10" defaultColWidth="11.54296875" defaultRowHeight="12.5"/>
  <cols>
    <col min="1" max="1" width="1.81640625" style="3" customWidth="1"/>
    <col min="2" max="2" width="40.453125" style="3" customWidth="1"/>
    <col min="3" max="4" width="20.81640625" style="3" customWidth="1"/>
    <col min="5" max="5" width="21.453125" style="3" customWidth="1"/>
    <col min="6" max="7" width="22.54296875" style="3" customWidth="1"/>
    <col min="8" max="8" width="22" style="3" customWidth="1"/>
    <col min="9" max="39" width="22.81640625" style="3" customWidth="1"/>
    <col min="40" max="16384" width="11.54296875" style="3"/>
  </cols>
  <sheetData>
    <row r="1" spans="2:37" ht="15" customHeight="1"/>
    <row r="2" spans="2:37" ht="15" customHeight="1">
      <c r="F2" s="893" t="s">
        <v>245</v>
      </c>
      <c r="G2" s="893"/>
    </row>
    <row r="3" spans="2:37" ht="15" customHeight="1">
      <c r="F3" s="893" t="s">
        <v>248</v>
      </c>
      <c r="G3" s="893"/>
    </row>
    <row r="4" spans="2:37" s="405" customFormat="1" ht="13.4" customHeight="1">
      <c r="B4" s="403"/>
      <c r="C4" s="403"/>
      <c r="D4" s="404"/>
      <c r="E4" s="403"/>
    </row>
    <row r="5" spans="2:37" s="411" customFormat="1" ht="15.5">
      <c r="B5" s="414" t="s">
        <v>246</v>
      </c>
      <c r="C5" s="411" t="s">
        <v>218</v>
      </c>
      <c r="I5" s="413"/>
    </row>
    <row r="6" spans="2:37" s="411" customFormat="1" ht="15.5">
      <c r="B6" s="416" t="s">
        <v>247</v>
      </c>
      <c r="C6" s="411" t="s">
        <v>469</v>
      </c>
    </row>
    <row r="7" spans="2:37" s="411" customFormat="1" ht="15.5">
      <c r="B7" s="416" t="s">
        <v>84</v>
      </c>
      <c r="C7" s="402" t="s">
        <v>1663</v>
      </c>
    </row>
    <row r="8" spans="2:37" s="411" customFormat="1" ht="15.5">
      <c r="B8" s="416" t="s">
        <v>220</v>
      </c>
      <c r="C8" s="402" t="s">
        <v>1599</v>
      </c>
    </row>
    <row r="9" spans="2:37" s="411" customFormat="1" ht="15.5">
      <c r="B9" s="416" t="s">
        <v>127</v>
      </c>
      <c r="C9" s="411" t="s">
        <v>6</v>
      </c>
    </row>
    <row r="10" spans="2:37" s="411" customFormat="1" ht="15.5">
      <c r="B10" s="416" t="s">
        <v>244</v>
      </c>
      <c r="C10" s="411" t="s">
        <v>479</v>
      </c>
    </row>
    <row r="11" spans="2:37">
      <c r="I11" s="5"/>
    </row>
    <row r="12" spans="2:37" s="667" customFormat="1" ht="22.75" customHeight="1">
      <c r="B12" s="936"/>
      <c r="C12" s="670">
        <v>2019</v>
      </c>
      <c r="D12" s="670">
        <v>2018</v>
      </c>
      <c r="E12" s="670">
        <v>2017</v>
      </c>
      <c r="F12" s="670">
        <v>2016</v>
      </c>
      <c r="G12" s="602">
        <v>2015</v>
      </c>
      <c r="H12" s="696"/>
      <c r="I12" s="696"/>
      <c r="J12" s="696"/>
      <c r="K12" s="946"/>
      <c r="L12" s="946"/>
      <c r="M12" s="946"/>
      <c r="N12" s="946"/>
      <c r="O12" s="946"/>
      <c r="P12" s="946"/>
      <c r="Q12" s="946"/>
      <c r="R12" s="946"/>
      <c r="S12" s="946"/>
      <c r="T12" s="946"/>
      <c r="U12" s="946"/>
      <c r="V12" s="946"/>
      <c r="W12" s="675"/>
      <c r="X12" s="675"/>
      <c r="Y12" s="675"/>
      <c r="Z12" s="675"/>
      <c r="AA12" s="675"/>
      <c r="AB12" s="675"/>
      <c r="AC12" s="675"/>
      <c r="AD12" s="675"/>
      <c r="AE12" s="675"/>
      <c r="AF12" s="675"/>
      <c r="AG12" s="675"/>
      <c r="AH12" s="675"/>
      <c r="AI12" s="675"/>
      <c r="AJ12" s="675"/>
      <c r="AK12" s="675"/>
    </row>
    <row r="13" spans="2:37" s="401" customFormat="1" ht="87.5">
      <c r="B13" s="937"/>
      <c r="C13" s="434" t="s">
        <v>412</v>
      </c>
      <c r="D13" s="434" t="s">
        <v>413</v>
      </c>
      <c r="E13" s="434" t="s">
        <v>414</v>
      </c>
      <c r="F13" s="434" t="s">
        <v>413</v>
      </c>
      <c r="G13" s="441" t="s">
        <v>415</v>
      </c>
      <c r="H13" s="53"/>
      <c r="I13" s="53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479"/>
      <c r="X13" s="479"/>
      <c r="Y13" s="479"/>
      <c r="Z13" s="479"/>
      <c r="AA13" s="479"/>
      <c r="AB13" s="479"/>
      <c r="AC13" s="479"/>
      <c r="AD13" s="479"/>
      <c r="AE13" s="479"/>
      <c r="AF13" s="479"/>
      <c r="AG13" s="479"/>
      <c r="AH13" s="479"/>
      <c r="AI13" s="479"/>
      <c r="AJ13" s="479"/>
      <c r="AK13" s="479"/>
    </row>
    <row r="14" spans="2:37" ht="14.5" customHeight="1">
      <c r="B14" s="25" t="s">
        <v>241</v>
      </c>
      <c r="C14" s="39">
        <v>66.3</v>
      </c>
      <c r="D14" s="37">
        <v>63.7</v>
      </c>
      <c r="E14" s="37">
        <v>67.3</v>
      </c>
      <c r="F14" s="37">
        <v>61</v>
      </c>
      <c r="G14" s="37">
        <v>65.900000000000006</v>
      </c>
      <c r="H14" s="37"/>
      <c r="I14" s="37"/>
      <c r="J14" s="37"/>
      <c r="K14" s="47"/>
      <c r="L14" s="37"/>
      <c r="M14" s="37"/>
      <c r="N14" s="37"/>
      <c r="O14" s="47"/>
      <c r="P14" s="37"/>
      <c r="Q14" s="37"/>
      <c r="R14" s="37"/>
      <c r="S14" s="47"/>
      <c r="T14" s="37"/>
      <c r="U14" s="37"/>
      <c r="V14" s="37"/>
    </row>
    <row r="15" spans="2:37" ht="14.5" customHeight="1">
      <c r="B15" s="25" t="s">
        <v>223</v>
      </c>
      <c r="C15" s="40">
        <v>67.599999999999994</v>
      </c>
      <c r="D15" s="38">
        <v>63.7</v>
      </c>
      <c r="E15" s="38">
        <v>66.400000000000006</v>
      </c>
      <c r="F15" s="38">
        <v>57.5</v>
      </c>
      <c r="G15" s="38">
        <v>65.900000000000006</v>
      </c>
      <c r="H15" s="38"/>
      <c r="I15" s="38"/>
      <c r="J15" s="38"/>
      <c r="K15" s="48"/>
      <c r="L15" s="38"/>
      <c r="M15" s="38"/>
      <c r="N15" s="38"/>
      <c r="O15" s="48"/>
      <c r="P15" s="38"/>
      <c r="Q15" s="38"/>
      <c r="R15" s="38"/>
      <c r="S15" s="48"/>
      <c r="T15" s="38"/>
      <c r="U15" s="38"/>
      <c r="V15" s="38"/>
    </row>
    <row r="16" spans="2:37" ht="14.5" customHeight="1">
      <c r="B16" s="25" t="s">
        <v>224</v>
      </c>
      <c r="C16" s="40">
        <v>65.900000000000006</v>
      </c>
      <c r="D16" s="38">
        <v>60.3</v>
      </c>
      <c r="E16" s="38">
        <v>69.400000000000006</v>
      </c>
      <c r="F16" s="38">
        <v>58.1</v>
      </c>
      <c r="G16" s="38">
        <v>66.3</v>
      </c>
      <c r="H16" s="38"/>
      <c r="I16" s="38"/>
      <c r="J16" s="38"/>
      <c r="K16" s="48"/>
      <c r="L16" s="38"/>
      <c r="M16" s="38"/>
      <c r="N16" s="38"/>
      <c r="O16" s="48"/>
      <c r="P16" s="38"/>
      <c r="Q16" s="38"/>
      <c r="R16" s="38"/>
      <c r="S16" s="48"/>
      <c r="T16" s="38"/>
      <c r="U16" s="38"/>
      <c r="V16" s="38"/>
    </row>
    <row r="17" spans="2:22" ht="14.5" customHeight="1">
      <c r="B17" s="25" t="s">
        <v>317</v>
      </c>
      <c r="C17" s="40">
        <v>68.3</v>
      </c>
      <c r="D17" s="38">
        <v>64.3</v>
      </c>
      <c r="E17" s="38">
        <v>67.900000000000006</v>
      </c>
      <c r="F17" s="38">
        <v>63.9</v>
      </c>
      <c r="G17" s="38">
        <v>64.8</v>
      </c>
      <c r="H17" s="38"/>
      <c r="I17" s="38"/>
      <c r="J17" s="38"/>
      <c r="K17" s="48"/>
      <c r="L17" s="38"/>
      <c r="M17" s="38"/>
      <c r="N17" s="38"/>
      <c r="O17" s="48"/>
      <c r="P17" s="38"/>
      <c r="Q17" s="38"/>
      <c r="R17" s="38"/>
      <c r="S17" s="48"/>
      <c r="T17" s="38"/>
      <c r="U17" s="38"/>
      <c r="V17" s="38"/>
    </row>
    <row r="18" spans="2:22" ht="14.5" customHeight="1">
      <c r="B18" s="25" t="s">
        <v>318</v>
      </c>
      <c r="C18" s="40">
        <v>67.3</v>
      </c>
      <c r="D18" s="38">
        <v>64.2</v>
      </c>
      <c r="E18" s="38">
        <v>71.599999999999994</v>
      </c>
      <c r="F18" s="38">
        <v>64.599999999999994</v>
      </c>
      <c r="G18" s="38">
        <v>65.2</v>
      </c>
      <c r="H18" s="38"/>
      <c r="I18" s="38"/>
      <c r="J18" s="38"/>
      <c r="K18" s="48"/>
      <c r="L18" s="38"/>
      <c r="M18" s="38"/>
      <c r="N18" s="38"/>
      <c r="O18" s="48"/>
      <c r="P18" s="38"/>
      <c r="Q18" s="38"/>
      <c r="R18" s="38"/>
      <c r="S18" s="48"/>
      <c r="T18" s="38"/>
      <c r="U18" s="38"/>
      <c r="V18" s="38"/>
    </row>
    <row r="19" spans="2:22" ht="14.5" customHeight="1">
      <c r="B19" s="25" t="s">
        <v>227</v>
      </c>
      <c r="C19" s="40">
        <v>68.8</v>
      </c>
      <c r="D19" s="38">
        <v>66.599999999999994</v>
      </c>
      <c r="E19" s="38">
        <v>68</v>
      </c>
      <c r="F19" s="38">
        <v>59.3</v>
      </c>
      <c r="G19" s="38">
        <v>67.8</v>
      </c>
      <c r="H19" s="38"/>
      <c r="I19" s="38"/>
      <c r="J19" s="38"/>
      <c r="K19" s="48"/>
      <c r="L19" s="38"/>
      <c r="M19" s="38"/>
      <c r="N19" s="38"/>
      <c r="O19" s="48"/>
      <c r="P19" s="38"/>
      <c r="Q19" s="38"/>
      <c r="R19" s="38"/>
      <c r="S19" s="48"/>
      <c r="T19" s="38"/>
      <c r="U19" s="38"/>
      <c r="V19" s="38"/>
    </row>
    <row r="20" spans="2:22" ht="14.5" customHeight="1">
      <c r="B20" s="25" t="s">
        <v>228</v>
      </c>
      <c r="C20" s="40">
        <v>67.599999999999994</v>
      </c>
      <c r="D20" s="38">
        <v>62.9</v>
      </c>
      <c r="E20" s="38">
        <v>65.099999999999994</v>
      </c>
      <c r="F20" s="38">
        <v>54.3</v>
      </c>
      <c r="G20" s="38">
        <v>63.7</v>
      </c>
      <c r="H20" s="38"/>
      <c r="I20" s="38"/>
      <c r="J20" s="38"/>
      <c r="K20" s="48"/>
      <c r="L20" s="38"/>
      <c r="M20" s="38"/>
      <c r="N20" s="38"/>
      <c r="O20" s="48"/>
      <c r="P20" s="38"/>
      <c r="Q20" s="38"/>
      <c r="R20" s="38"/>
      <c r="S20" s="48"/>
      <c r="T20" s="38"/>
      <c r="U20" s="38"/>
      <c r="V20" s="38"/>
    </row>
    <row r="21" spans="2:22" ht="14.5" customHeight="1">
      <c r="B21" s="25" t="s">
        <v>229</v>
      </c>
      <c r="C21" s="40">
        <v>60.3</v>
      </c>
      <c r="D21" s="38">
        <v>64.400000000000006</v>
      </c>
      <c r="E21" s="38">
        <v>66.7</v>
      </c>
      <c r="F21" s="38">
        <v>58.5</v>
      </c>
      <c r="G21" s="38">
        <v>58</v>
      </c>
      <c r="H21" s="38"/>
      <c r="I21" s="38"/>
      <c r="J21" s="38"/>
      <c r="K21" s="48"/>
      <c r="L21" s="38"/>
      <c r="M21" s="38"/>
      <c r="N21" s="38"/>
      <c r="O21" s="48"/>
      <c r="P21" s="38"/>
      <c r="Q21" s="38"/>
      <c r="R21" s="38"/>
      <c r="S21" s="48"/>
      <c r="T21" s="38"/>
      <c r="U21" s="38"/>
      <c r="V21" s="38"/>
    </row>
    <row r="22" spans="2:22" ht="14.5" customHeight="1">
      <c r="B22" s="25" t="s">
        <v>230</v>
      </c>
      <c r="C22" s="40">
        <v>64.099999999999994</v>
      </c>
      <c r="D22" s="38">
        <v>60.9</v>
      </c>
      <c r="E22" s="38">
        <v>71.7</v>
      </c>
      <c r="F22" s="38">
        <v>65.7</v>
      </c>
      <c r="G22" s="38">
        <v>68.400000000000006</v>
      </c>
      <c r="H22" s="38"/>
      <c r="I22" s="38"/>
      <c r="J22" s="38"/>
      <c r="K22" s="48"/>
      <c r="L22" s="38"/>
      <c r="M22" s="38"/>
      <c r="N22" s="38"/>
      <c r="O22" s="48"/>
      <c r="P22" s="38"/>
      <c r="Q22" s="38"/>
      <c r="R22" s="38"/>
      <c r="S22" s="48"/>
      <c r="T22" s="38"/>
      <c r="U22" s="38"/>
      <c r="V22" s="38"/>
    </row>
    <row r="23" spans="2:22" ht="14.5" customHeight="1">
      <c r="B23" s="25" t="s">
        <v>231</v>
      </c>
      <c r="C23" s="40">
        <v>61.7</v>
      </c>
      <c r="D23" s="38">
        <v>57</v>
      </c>
      <c r="E23" s="38">
        <v>65.3</v>
      </c>
      <c r="F23" s="38">
        <v>63.7</v>
      </c>
      <c r="G23" s="38">
        <v>65</v>
      </c>
      <c r="H23" s="38"/>
      <c r="I23" s="38"/>
      <c r="J23" s="38"/>
      <c r="K23" s="48"/>
      <c r="L23" s="38"/>
      <c r="M23" s="38"/>
      <c r="N23" s="38"/>
      <c r="O23" s="48"/>
      <c r="P23" s="38"/>
      <c r="Q23" s="38"/>
      <c r="R23" s="38"/>
      <c r="S23" s="48"/>
      <c r="T23" s="38"/>
      <c r="U23" s="38"/>
      <c r="V23" s="38"/>
    </row>
    <row r="24" spans="2:22" ht="14.5" customHeight="1">
      <c r="B24" s="25" t="s">
        <v>319</v>
      </c>
      <c r="C24" s="40">
        <v>67.7</v>
      </c>
      <c r="D24" s="38">
        <v>67.900000000000006</v>
      </c>
      <c r="E24" s="38">
        <v>68.099999999999994</v>
      </c>
      <c r="F24" s="38">
        <v>60.4</v>
      </c>
      <c r="G24" s="38">
        <v>66</v>
      </c>
      <c r="H24" s="38"/>
      <c r="I24" s="38"/>
      <c r="J24" s="38"/>
      <c r="K24" s="48"/>
      <c r="L24" s="38"/>
      <c r="M24" s="38"/>
      <c r="N24" s="38"/>
      <c r="O24" s="48"/>
      <c r="P24" s="38"/>
      <c r="Q24" s="38"/>
      <c r="R24" s="38"/>
      <c r="S24" s="48"/>
      <c r="T24" s="38"/>
      <c r="U24" s="38"/>
      <c r="V24" s="38"/>
    </row>
    <row r="25" spans="2:22" ht="14.5" customHeight="1">
      <c r="B25" s="25" t="s">
        <v>233</v>
      </c>
      <c r="C25" s="40">
        <v>68.5</v>
      </c>
      <c r="D25" s="38">
        <v>59.2</v>
      </c>
      <c r="E25" s="38">
        <v>67.8</v>
      </c>
      <c r="F25" s="38">
        <v>60.6</v>
      </c>
      <c r="G25" s="38">
        <v>69.2</v>
      </c>
      <c r="H25" s="38"/>
      <c r="I25" s="38"/>
      <c r="J25" s="38"/>
      <c r="K25" s="48"/>
      <c r="L25" s="38"/>
      <c r="M25" s="38"/>
      <c r="N25" s="38"/>
      <c r="O25" s="48"/>
      <c r="P25" s="38"/>
      <c r="Q25" s="38"/>
      <c r="R25" s="38"/>
      <c r="S25" s="48"/>
      <c r="T25" s="38"/>
      <c r="U25" s="38"/>
      <c r="V25" s="38"/>
    </row>
    <row r="26" spans="2:22" ht="14.5" customHeight="1">
      <c r="B26" s="25" t="s">
        <v>234</v>
      </c>
      <c r="C26" s="692">
        <v>65.3</v>
      </c>
      <c r="D26" s="686">
        <v>63</v>
      </c>
      <c r="E26" s="686">
        <v>62.9</v>
      </c>
      <c r="F26" s="686">
        <v>57.6</v>
      </c>
      <c r="G26" s="686">
        <v>60.7</v>
      </c>
      <c r="H26" s="686"/>
      <c r="I26" s="686"/>
      <c r="J26" s="686"/>
      <c r="K26" s="687"/>
      <c r="L26" s="686"/>
      <c r="M26" s="686"/>
      <c r="N26" s="686"/>
      <c r="O26" s="687"/>
      <c r="P26" s="686"/>
      <c r="Q26" s="686"/>
      <c r="R26" s="686"/>
      <c r="S26" s="687"/>
      <c r="T26" s="686"/>
      <c r="U26" s="686"/>
      <c r="V26" s="686"/>
    </row>
    <row r="27" spans="2:22" ht="14.5" customHeight="1">
      <c r="B27" s="25" t="s">
        <v>98</v>
      </c>
      <c r="C27" s="20">
        <v>69.7</v>
      </c>
      <c r="D27" s="20">
        <v>69.8</v>
      </c>
      <c r="E27" s="20">
        <v>69.099999999999994</v>
      </c>
      <c r="F27" s="20">
        <v>66.3</v>
      </c>
      <c r="G27" s="20">
        <v>71.5</v>
      </c>
      <c r="H27" s="2"/>
      <c r="I27" s="2"/>
      <c r="J27" s="2"/>
      <c r="K27" s="17"/>
      <c r="L27" s="2"/>
      <c r="M27" s="2"/>
      <c r="N27" s="2"/>
      <c r="O27" s="17"/>
      <c r="P27" s="2"/>
      <c r="Q27" s="2"/>
      <c r="R27" s="2"/>
      <c r="S27" s="17"/>
      <c r="T27" s="2"/>
      <c r="U27" s="2"/>
      <c r="V27" s="2"/>
    </row>
    <row r="28" spans="2:22" ht="14.5" customHeight="1">
      <c r="B28" s="25" t="s">
        <v>322</v>
      </c>
      <c r="C28" s="693">
        <v>69.3</v>
      </c>
      <c r="D28" s="648">
        <v>62</v>
      </c>
      <c r="E28" s="648">
        <v>67.2</v>
      </c>
      <c r="F28" s="648">
        <v>59.2</v>
      </c>
      <c r="G28" s="648">
        <v>63.8</v>
      </c>
      <c r="H28" s="648"/>
      <c r="I28" s="648"/>
      <c r="J28" s="648"/>
      <c r="K28" s="689"/>
      <c r="L28" s="648"/>
      <c r="M28" s="648"/>
      <c r="N28" s="648"/>
      <c r="O28" s="689"/>
      <c r="P28" s="648"/>
      <c r="Q28" s="648"/>
      <c r="R28" s="648"/>
      <c r="S28" s="689"/>
      <c r="T28" s="648"/>
      <c r="U28" s="648"/>
      <c r="V28" s="648"/>
    </row>
    <row r="29" spans="2:22" ht="14.5" customHeight="1">
      <c r="B29" s="25" t="s">
        <v>323</v>
      </c>
      <c r="C29" s="40">
        <v>69.599999999999994</v>
      </c>
      <c r="D29" s="38">
        <v>58.7</v>
      </c>
      <c r="E29" s="38">
        <v>68.900000000000006</v>
      </c>
      <c r="F29" s="38">
        <v>54.8</v>
      </c>
      <c r="G29" s="38">
        <v>63.4</v>
      </c>
      <c r="H29" s="38"/>
      <c r="I29" s="38"/>
      <c r="J29" s="38"/>
      <c r="K29" s="48"/>
      <c r="L29" s="38"/>
      <c r="M29" s="38"/>
      <c r="N29" s="38"/>
      <c r="O29" s="48"/>
      <c r="P29" s="38"/>
      <c r="Q29" s="38"/>
      <c r="R29" s="38"/>
      <c r="S29" s="48"/>
      <c r="T29" s="38"/>
      <c r="U29" s="38"/>
      <c r="V29" s="38"/>
    </row>
    <row r="30" spans="2:22" ht="14.5" customHeight="1">
      <c r="B30" s="25" t="s">
        <v>237</v>
      </c>
      <c r="C30" s="40">
        <v>64.900000000000006</v>
      </c>
      <c r="D30" s="38">
        <v>64.3</v>
      </c>
      <c r="E30" s="38">
        <v>67</v>
      </c>
      <c r="F30" s="38">
        <v>57.2</v>
      </c>
      <c r="G30" s="38">
        <v>64</v>
      </c>
      <c r="H30" s="38"/>
      <c r="I30" s="38"/>
      <c r="J30" s="38"/>
      <c r="K30" s="48"/>
      <c r="L30" s="38"/>
      <c r="M30" s="38"/>
      <c r="N30" s="38"/>
      <c r="O30" s="48"/>
      <c r="P30" s="38"/>
      <c r="Q30" s="38"/>
      <c r="R30" s="38"/>
      <c r="S30" s="48"/>
      <c r="T30" s="38"/>
      <c r="U30" s="38"/>
      <c r="V30" s="38"/>
    </row>
    <row r="31" spans="2:22" ht="14.5" customHeight="1">
      <c r="B31" s="25" t="s">
        <v>324</v>
      </c>
      <c r="C31" s="40">
        <v>62.1</v>
      </c>
      <c r="D31" s="38">
        <v>62.5</v>
      </c>
      <c r="E31" s="38">
        <v>65.400000000000006</v>
      </c>
      <c r="F31" s="38">
        <v>58.6</v>
      </c>
      <c r="G31" s="38">
        <v>59.2</v>
      </c>
      <c r="H31" s="38"/>
      <c r="I31" s="38"/>
      <c r="J31" s="38"/>
      <c r="K31" s="48"/>
      <c r="L31" s="38"/>
      <c r="M31" s="38"/>
      <c r="N31" s="38"/>
      <c r="O31" s="48"/>
      <c r="P31" s="38"/>
      <c r="Q31" s="38"/>
      <c r="R31" s="38"/>
      <c r="S31" s="48"/>
      <c r="T31" s="38"/>
      <c r="U31" s="38"/>
      <c r="V31" s="38"/>
    </row>
    <row r="32" spans="2:22" ht="14.5" customHeight="1">
      <c r="B32" s="25" t="s">
        <v>239</v>
      </c>
      <c r="C32" s="40">
        <v>71.7</v>
      </c>
      <c r="D32" s="38">
        <v>65.5</v>
      </c>
      <c r="E32" s="38">
        <v>78.7</v>
      </c>
      <c r="F32" s="38">
        <v>61.9</v>
      </c>
      <c r="G32" s="38">
        <v>70.7</v>
      </c>
      <c r="H32" s="38"/>
      <c r="I32" s="38"/>
      <c r="J32" s="38"/>
      <c r="K32" s="48"/>
      <c r="L32" s="38"/>
      <c r="M32" s="38"/>
      <c r="N32" s="38"/>
      <c r="O32" s="48"/>
      <c r="P32" s="38"/>
      <c r="Q32" s="38"/>
      <c r="R32" s="38"/>
      <c r="S32" s="48"/>
      <c r="T32" s="38"/>
      <c r="U32" s="38"/>
      <c r="V32" s="38"/>
    </row>
    <row r="33" spans="2:22" ht="14.5" customHeight="1">
      <c r="B33" s="25" t="s">
        <v>240</v>
      </c>
      <c r="C33" s="40">
        <v>60.6</v>
      </c>
      <c r="D33" s="38">
        <v>72.3</v>
      </c>
      <c r="E33" s="38">
        <v>74.900000000000006</v>
      </c>
      <c r="F33" s="38">
        <v>64.8</v>
      </c>
      <c r="G33" s="38">
        <v>78.099999999999994</v>
      </c>
      <c r="H33" s="49"/>
      <c r="I33" s="38"/>
      <c r="J33" s="38"/>
      <c r="K33" s="48"/>
      <c r="L33" s="38"/>
      <c r="M33" s="38"/>
      <c r="N33" s="38"/>
      <c r="O33" s="48"/>
      <c r="P33" s="38"/>
      <c r="Q33" s="38"/>
      <c r="R33" s="38"/>
      <c r="S33" s="48"/>
      <c r="T33" s="38"/>
      <c r="U33" s="38"/>
      <c r="V33" s="38"/>
    </row>
    <row r="37" spans="2:22" ht="18.649999999999999" customHeight="1">
      <c r="B37" s="406" t="s">
        <v>1664</v>
      </c>
      <c r="D37" s="4"/>
      <c r="E37" s="4"/>
      <c r="F37" s="4"/>
      <c r="G37" s="4"/>
    </row>
    <row r="38" spans="2:22" s="667" customFormat="1" ht="18.649999999999999" customHeight="1">
      <c r="B38" s="652" t="s">
        <v>293</v>
      </c>
      <c r="C38" s="602">
        <v>2015</v>
      </c>
      <c r="D38" s="670">
        <v>2016</v>
      </c>
      <c r="E38" s="670">
        <v>2017</v>
      </c>
      <c r="F38" s="670">
        <v>2018</v>
      </c>
      <c r="G38" s="670">
        <v>2019</v>
      </c>
    </row>
    <row r="39" spans="2:22" ht="16" customHeight="1">
      <c r="B39" s="25" t="s">
        <v>241</v>
      </c>
      <c r="C39" s="37">
        <v>65.900000000000006</v>
      </c>
      <c r="D39" s="37">
        <v>61</v>
      </c>
      <c r="E39" s="37">
        <v>67.3</v>
      </c>
      <c r="F39" s="37">
        <v>63.7</v>
      </c>
      <c r="G39" s="39">
        <v>66.3</v>
      </c>
    </row>
    <row r="40" spans="2:22" ht="16" customHeight="1">
      <c r="B40" s="25" t="s">
        <v>301</v>
      </c>
      <c r="C40" s="38">
        <v>71.5</v>
      </c>
      <c r="D40" s="38">
        <v>66.3</v>
      </c>
      <c r="E40" s="38">
        <v>69.099999999999994</v>
      </c>
      <c r="F40" s="38">
        <v>69.8</v>
      </c>
      <c r="G40" s="40">
        <v>69.7</v>
      </c>
    </row>
  </sheetData>
  <mergeCells count="6">
    <mergeCell ref="B12:B13"/>
    <mergeCell ref="K12:N12"/>
    <mergeCell ref="O12:R12"/>
    <mergeCell ref="S12:V12"/>
    <mergeCell ref="F2:G2"/>
    <mergeCell ref="F3:G3"/>
  </mergeCells>
  <hyperlinks>
    <hyperlink ref="F3" r:id="rId1" location="'Índice Digitalizacion Acelerada'!A1"/>
    <hyperlink ref="F2" r:id="rId2" location="'Índice ámbitos y subámbitos'!A1"/>
    <hyperlink ref="F2:G2" location="'Índice Digitalizacion Acelerada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B1:AK20"/>
  <sheetViews>
    <sheetView showGridLines="0" zoomScaleNormal="100" workbookViewId="0">
      <selection activeCell="B1" sqref="B1"/>
    </sheetView>
  </sheetViews>
  <sheetFormatPr baseColWidth="10" defaultColWidth="11.54296875" defaultRowHeight="12.5"/>
  <cols>
    <col min="1" max="1" width="1.81640625" style="57" customWidth="1"/>
    <col min="2" max="2" width="40.453125" style="57" customWidth="1"/>
    <col min="3" max="4" width="20.81640625" style="57" customWidth="1"/>
    <col min="5" max="5" width="21.453125" style="57" customWidth="1"/>
    <col min="6" max="6" width="22.54296875" style="57" customWidth="1"/>
    <col min="7" max="7" width="22" style="57" customWidth="1"/>
    <col min="8" max="37" width="22.81640625" style="57" customWidth="1"/>
    <col min="38" max="16384" width="11.54296875" style="57"/>
  </cols>
  <sheetData>
    <row r="1" spans="2:37" ht="15" customHeight="1"/>
    <row r="2" spans="2:37" ht="15" customHeight="1">
      <c r="F2" s="893" t="s">
        <v>245</v>
      </c>
      <c r="G2" s="893"/>
    </row>
    <row r="3" spans="2:37" ht="15" customHeight="1">
      <c r="F3" s="893" t="s">
        <v>248</v>
      </c>
      <c r="G3" s="893"/>
    </row>
    <row r="4" spans="2:37" s="405" customFormat="1" ht="13.4" customHeight="1">
      <c r="B4" s="403"/>
      <c r="C4" s="403"/>
      <c r="D4" s="404"/>
      <c r="E4" s="403"/>
    </row>
    <row r="5" spans="2:37" s="411" customFormat="1" ht="15.5">
      <c r="B5" s="414" t="s">
        <v>246</v>
      </c>
      <c r="C5" s="411" t="s">
        <v>218</v>
      </c>
      <c r="H5" s="413"/>
    </row>
    <row r="6" spans="2:37" s="415" customFormat="1" ht="15.5">
      <c r="B6" s="416" t="s">
        <v>247</v>
      </c>
      <c r="C6" s="415" t="s">
        <v>470</v>
      </c>
    </row>
    <row r="7" spans="2:37" s="415" customFormat="1" ht="15.5">
      <c r="B7" s="416" t="s">
        <v>84</v>
      </c>
      <c r="C7" s="417" t="s">
        <v>95</v>
      </c>
    </row>
    <row r="8" spans="2:37" s="415" customFormat="1" ht="15.5">
      <c r="B8" s="416" t="s">
        <v>220</v>
      </c>
      <c r="C8" s="417" t="s">
        <v>53</v>
      </c>
    </row>
    <row r="9" spans="2:37" s="415" customFormat="1" ht="15.5">
      <c r="B9" s="416" t="s">
        <v>127</v>
      </c>
      <c r="C9" s="415" t="s">
        <v>54</v>
      </c>
    </row>
    <row r="10" spans="2:37" s="415" customFormat="1" ht="15.5">
      <c r="B10" s="416" t="s">
        <v>244</v>
      </c>
      <c r="C10" s="415" t="s">
        <v>1546</v>
      </c>
    </row>
    <row r="12" spans="2:37" s="605" customFormat="1" ht="22.75" customHeight="1">
      <c r="B12" s="930"/>
      <c r="C12" s="900">
        <v>2020</v>
      </c>
      <c r="D12" s="901"/>
      <c r="E12" s="901"/>
      <c r="F12" s="901"/>
      <c r="G12" s="901"/>
      <c r="H12" s="901"/>
      <c r="I12" s="901"/>
      <c r="J12" s="901"/>
      <c r="K12" s="947"/>
      <c r="L12" s="948"/>
      <c r="M12" s="901"/>
      <c r="N12" s="901"/>
      <c r="O12" s="659"/>
      <c r="P12" s="659"/>
      <c r="Q12" s="659"/>
      <c r="R12" s="659"/>
      <c r="S12" s="659"/>
      <c r="T12" s="659"/>
      <c r="U12" s="659"/>
      <c r="V12" s="659"/>
      <c r="W12" s="604"/>
      <c r="X12" s="604"/>
      <c r="Y12" s="604"/>
      <c r="Z12" s="604"/>
      <c r="AA12" s="604"/>
      <c r="AB12" s="604"/>
      <c r="AC12" s="604"/>
      <c r="AD12" s="604"/>
      <c r="AE12" s="604"/>
      <c r="AF12" s="604"/>
      <c r="AG12" s="604"/>
      <c r="AH12" s="604"/>
      <c r="AI12" s="604"/>
      <c r="AJ12" s="604"/>
      <c r="AK12" s="604"/>
    </row>
    <row r="13" spans="2:37" s="421" customFormat="1" ht="18" customHeight="1">
      <c r="B13" s="931"/>
      <c r="C13" s="493" t="s">
        <v>916</v>
      </c>
      <c r="D13" s="493" t="s">
        <v>876</v>
      </c>
      <c r="E13" s="493" t="s">
        <v>915</v>
      </c>
      <c r="F13" s="493" t="s">
        <v>914</v>
      </c>
      <c r="G13" s="493" t="s">
        <v>913</v>
      </c>
      <c r="H13" s="493" t="s">
        <v>912</v>
      </c>
      <c r="I13" s="493" t="s">
        <v>875</v>
      </c>
      <c r="J13" s="493" t="s">
        <v>911</v>
      </c>
      <c r="K13" s="493" t="s">
        <v>910</v>
      </c>
      <c r="L13" s="493" t="s">
        <v>294</v>
      </c>
      <c r="M13" s="493" t="s">
        <v>295</v>
      </c>
      <c r="N13" s="493" t="s">
        <v>302</v>
      </c>
      <c r="O13" s="447"/>
      <c r="P13" s="447"/>
      <c r="Q13" s="447"/>
      <c r="R13" s="447"/>
      <c r="S13" s="447"/>
      <c r="T13" s="447"/>
      <c r="U13" s="447"/>
      <c r="V13" s="447"/>
      <c r="W13" s="235"/>
      <c r="X13" s="235"/>
      <c r="Y13" s="235"/>
      <c r="Z13" s="235"/>
      <c r="AA13" s="235"/>
      <c r="AB13" s="235"/>
      <c r="AC13" s="235"/>
      <c r="AD13" s="235"/>
      <c r="AE13" s="235"/>
      <c r="AF13" s="235"/>
      <c r="AG13" s="235"/>
      <c r="AH13" s="235"/>
      <c r="AI13" s="235"/>
      <c r="AJ13" s="235"/>
      <c r="AK13" s="235"/>
    </row>
    <row r="14" spans="2:37" s="81" customFormat="1" ht="18" customHeight="1">
      <c r="B14" s="451" t="s">
        <v>241</v>
      </c>
      <c r="C14" s="471">
        <v>16193471</v>
      </c>
      <c r="D14" s="471">
        <v>14990878</v>
      </c>
      <c r="E14" s="471">
        <v>16345714</v>
      </c>
      <c r="F14" s="471">
        <v>15818709</v>
      </c>
      <c r="G14" s="471">
        <v>15223283</v>
      </c>
      <c r="H14" s="471">
        <v>16891222</v>
      </c>
      <c r="I14" s="471">
        <v>17199650</v>
      </c>
      <c r="J14" s="471">
        <v>9933397</v>
      </c>
      <c r="K14" s="471">
        <v>6681542</v>
      </c>
      <c r="L14" s="471">
        <v>112921489</v>
      </c>
      <c r="M14" s="471">
        <v>25367566</v>
      </c>
      <c r="N14" s="471">
        <v>771269</v>
      </c>
      <c r="O14" s="472"/>
      <c r="P14" s="472"/>
      <c r="Q14" s="472"/>
      <c r="R14" s="472"/>
      <c r="S14" s="472"/>
      <c r="T14" s="472"/>
      <c r="U14" s="472"/>
      <c r="V14" s="472"/>
    </row>
    <row r="18" spans="2:8" s="81" customFormat="1" ht="18" customHeight="1">
      <c r="B18" s="406" t="s">
        <v>1665</v>
      </c>
      <c r="D18" s="101"/>
      <c r="E18" s="101"/>
      <c r="F18" s="101"/>
    </row>
    <row r="19" spans="2:8" s="421" customFormat="1" ht="18" customHeight="1">
      <c r="B19" s="433" t="s">
        <v>293</v>
      </c>
      <c r="C19" s="493" t="s">
        <v>302</v>
      </c>
      <c r="D19" s="493" t="s">
        <v>295</v>
      </c>
      <c r="E19" s="493" t="s">
        <v>294</v>
      </c>
      <c r="F19" s="493" t="s">
        <v>1525</v>
      </c>
      <c r="G19" s="493" t="s">
        <v>1526</v>
      </c>
      <c r="H19" s="493" t="s">
        <v>1527</v>
      </c>
    </row>
    <row r="20" spans="2:8" s="81" customFormat="1" ht="18" customHeight="1">
      <c r="B20" s="451" t="s">
        <v>241</v>
      </c>
      <c r="C20" s="471">
        <v>771269</v>
      </c>
      <c r="D20" s="471">
        <v>25367566</v>
      </c>
      <c r="E20" s="471">
        <v>112921489</v>
      </c>
      <c r="F20" s="471">
        <v>129277866</v>
      </c>
      <c r="G20" s="458">
        <v>146.40999314117383</v>
      </c>
      <c r="H20" s="458">
        <v>2.4236128426641637</v>
      </c>
    </row>
  </sheetData>
  <mergeCells count="5">
    <mergeCell ref="C12:K12"/>
    <mergeCell ref="L12:N12"/>
    <mergeCell ref="F2:G2"/>
    <mergeCell ref="F3:G3"/>
    <mergeCell ref="B12:B13"/>
  </mergeCells>
  <hyperlinks>
    <hyperlink ref="F3" r:id="rId1" location="'Índice Digitalizacion Acelerada'!A1"/>
    <hyperlink ref="F2" r:id="rId2" location="'Índice ámbitos y subámbitos'!A1"/>
    <hyperlink ref="F2:G2" location="'Índice Digitalizacion Acelerada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B1:AK44"/>
  <sheetViews>
    <sheetView showGridLines="0" zoomScaleNormal="100" workbookViewId="0">
      <selection activeCell="B1" sqref="B1"/>
    </sheetView>
  </sheetViews>
  <sheetFormatPr baseColWidth="10" defaultColWidth="11.54296875" defaultRowHeight="12.5"/>
  <cols>
    <col min="1" max="1" width="1.81640625" style="57" customWidth="1"/>
    <col min="2" max="2" width="40.453125" style="57" customWidth="1"/>
    <col min="3" max="4" width="20.81640625" style="57" customWidth="1"/>
    <col min="5" max="5" width="21.453125" style="57" customWidth="1"/>
    <col min="6" max="6" width="22.54296875" style="57" customWidth="1"/>
    <col min="7" max="7" width="22" style="57" customWidth="1"/>
    <col min="8" max="37" width="22.81640625" style="57" customWidth="1"/>
    <col min="38" max="16384" width="11.54296875" style="57"/>
  </cols>
  <sheetData>
    <row r="1" spans="2:37" ht="15" customHeight="1"/>
    <row r="2" spans="2:37" ht="15" customHeight="1">
      <c r="F2" s="893" t="s">
        <v>245</v>
      </c>
      <c r="G2" s="893"/>
    </row>
    <row r="3" spans="2:37" ht="15" customHeight="1">
      <c r="F3" s="893" t="s">
        <v>248</v>
      </c>
      <c r="G3" s="893"/>
    </row>
    <row r="4" spans="2:37" s="405" customFormat="1" ht="13.4" customHeight="1">
      <c r="B4" s="403"/>
      <c r="C4" s="403"/>
      <c r="D4" s="404"/>
      <c r="E4" s="403"/>
    </row>
    <row r="5" spans="2:37" s="411" customFormat="1" ht="15.5">
      <c r="B5" s="414" t="s">
        <v>246</v>
      </c>
      <c r="C5" s="411" t="s">
        <v>218</v>
      </c>
      <c r="H5" s="413"/>
    </row>
    <row r="6" spans="2:37" s="415" customFormat="1" ht="15.5">
      <c r="B6" s="416" t="s">
        <v>247</v>
      </c>
      <c r="C6" s="415" t="s">
        <v>470</v>
      </c>
    </row>
    <row r="7" spans="2:37" s="415" customFormat="1" ht="15.5">
      <c r="B7" s="416" t="s">
        <v>84</v>
      </c>
      <c r="C7" s="417" t="s">
        <v>52</v>
      </c>
    </row>
    <row r="8" spans="2:37" s="415" customFormat="1" ht="15.5">
      <c r="B8" s="416" t="s">
        <v>220</v>
      </c>
      <c r="C8" s="417" t="s">
        <v>53</v>
      </c>
    </row>
    <row r="9" spans="2:37" s="415" customFormat="1" ht="15.5">
      <c r="B9" s="416" t="s">
        <v>127</v>
      </c>
      <c r="C9" s="415" t="s">
        <v>54</v>
      </c>
    </row>
    <row r="10" spans="2:37" s="415" customFormat="1" ht="15.5">
      <c r="B10" s="416" t="s">
        <v>244</v>
      </c>
      <c r="C10" s="415" t="s">
        <v>1546</v>
      </c>
    </row>
    <row r="12" spans="2:37" s="605" customFormat="1" ht="22.75" customHeight="1">
      <c r="B12" s="930"/>
      <c r="C12" s="900">
        <v>2020</v>
      </c>
      <c r="D12" s="901"/>
      <c r="E12" s="901"/>
      <c r="F12" s="901"/>
      <c r="G12" s="901"/>
      <c r="H12" s="901"/>
      <c r="I12" s="901"/>
      <c r="J12" s="901"/>
      <c r="K12" s="947"/>
      <c r="L12" s="948"/>
      <c r="M12" s="901"/>
      <c r="N12" s="901"/>
      <c r="O12" s="659"/>
      <c r="P12" s="659"/>
      <c r="Q12" s="659"/>
      <c r="R12" s="659"/>
      <c r="S12" s="659"/>
      <c r="T12" s="659"/>
      <c r="U12" s="659"/>
      <c r="V12" s="659"/>
      <c r="W12" s="604"/>
      <c r="X12" s="604"/>
      <c r="Y12" s="604"/>
      <c r="Z12" s="604"/>
      <c r="AA12" s="604"/>
      <c r="AB12" s="604"/>
      <c r="AC12" s="604"/>
      <c r="AD12" s="604"/>
      <c r="AE12" s="604"/>
      <c r="AF12" s="604"/>
      <c r="AG12" s="604"/>
      <c r="AH12" s="604"/>
      <c r="AI12" s="604"/>
      <c r="AJ12" s="604"/>
      <c r="AK12" s="604"/>
    </row>
    <row r="13" spans="2:37" s="446" customFormat="1" ht="18" customHeight="1">
      <c r="B13" s="931"/>
      <c r="C13" s="493" t="s">
        <v>916</v>
      </c>
      <c r="D13" s="493" t="s">
        <v>876</v>
      </c>
      <c r="E13" s="493" t="s">
        <v>915</v>
      </c>
      <c r="F13" s="493" t="s">
        <v>914</v>
      </c>
      <c r="G13" s="493" t="s">
        <v>913</v>
      </c>
      <c r="H13" s="493" t="s">
        <v>912</v>
      </c>
      <c r="I13" s="493" t="s">
        <v>875</v>
      </c>
      <c r="J13" s="493" t="s">
        <v>911</v>
      </c>
      <c r="K13" s="493" t="s">
        <v>910</v>
      </c>
      <c r="L13" s="493" t="s">
        <v>294</v>
      </c>
      <c r="M13" s="493" t="s">
        <v>295</v>
      </c>
      <c r="N13" s="493" t="s">
        <v>302</v>
      </c>
      <c r="O13" s="127"/>
      <c r="P13" s="127"/>
      <c r="Q13" s="127"/>
      <c r="R13" s="127"/>
      <c r="S13" s="127"/>
      <c r="T13" s="127"/>
      <c r="U13" s="127"/>
      <c r="V13" s="127"/>
      <c r="W13" s="478"/>
      <c r="X13" s="478"/>
      <c r="Y13" s="478"/>
      <c r="Z13" s="478"/>
      <c r="AA13" s="478"/>
      <c r="AB13" s="478"/>
      <c r="AC13" s="478"/>
      <c r="AD13" s="478"/>
      <c r="AE13" s="478"/>
      <c r="AF13" s="478"/>
      <c r="AG13" s="478"/>
      <c r="AH13" s="478"/>
      <c r="AI13" s="478"/>
      <c r="AJ13" s="478"/>
      <c r="AK13" s="478"/>
    </row>
    <row r="14" spans="2:37" s="81" customFormat="1" ht="18" customHeight="1">
      <c r="B14" s="451" t="s">
        <v>241</v>
      </c>
      <c r="C14" s="471">
        <v>32430884</v>
      </c>
      <c r="D14" s="471">
        <v>27124148</v>
      </c>
      <c r="E14" s="471">
        <v>30581913</v>
      </c>
      <c r="F14" s="471">
        <v>30664333</v>
      </c>
      <c r="G14" s="471">
        <v>27253338</v>
      </c>
      <c r="H14" s="471">
        <v>27915941</v>
      </c>
      <c r="I14" s="471">
        <v>26221547</v>
      </c>
      <c r="J14" s="471">
        <v>16930130</v>
      </c>
      <c r="K14" s="471">
        <v>13184138</v>
      </c>
      <c r="L14" s="471">
        <v>173322962</v>
      </c>
      <c r="M14" s="471">
        <v>54858349</v>
      </c>
      <c r="N14" s="471">
        <v>8405259</v>
      </c>
      <c r="O14" s="472"/>
      <c r="P14" s="472"/>
      <c r="Q14" s="472"/>
      <c r="R14" s="472"/>
      <c r="S14" s="472"/>
      <c r="T14" s="472"/>
      <c r="U14" s="472"/>
      <c r="V14" s="472"/>
    </row>
    <row r="15" spans="2:37">
      <c r="B15" s="132"/>
      <c r="C15" s="222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</row>
    <row r="16" spans="2:37">
      <c r="B16" s="132"/>
      <c r="C16" s="222"/>
      <c r="D16" s="209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</row>
    <row r="17" spans="2:22" ht="18" customHeight="1">
      <c r="B17" s="406" t="s">
        <v>1666</v>
      </c>
      <c r="D17" s="101"/>
      <c r="E17" s="101"/>
      <c r="F17" s="101"/>
      <c r="G17" s="209"/>
      <c r="H17" s="209"/>
      <c r="I17" s="209"/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</row>
    <row r="18" spans="2:22" s="446" customFormat="1" ht="18" customHeight="1">
      <c r="B18" s="433" t="s">
        <v>293</v>
      </c>
      <c r="C18" s="493" t="s">
        <v>302</v>
      </c>
      <c r="D18" s="493" t="s">
        <v>295</v>
      </c>
      <c r="E18" s="493" t="s">
        <v>294</v>
      </c>
      <c r="F18" s="493" t="s">
        <v>1525</v>
      </c>
      <c r="G18" s="493" t="s">
        <v>1526</v>
      </c>
      <c r="H18" s="493" t="s">
        <v>1527</v>
      </c>
      <c r="I18" s="494"/>
      <c r="J18" s="494"/>
      <c r="K18" s="494"/>
      <c r="L18" s="494"/>
      <c r="M18" s="494"/>
      <c r="N18" s="494"/>
      <c r="O18" s="494"/>
      <c r="P18" s="494"/>
      <c r="Q18" s="494"/>
      <c r="R18" s="494"/>
      <c r="S18" s="494"/>
      <c r="T18" s="494"/>
      <c r="U18" s="494"/>
      <c r="V18" s="494"/>
    </row>
    <row r="19" spans="2:22" ht="18" customHeight="1">
      <c r="B19" s="103" t="s">
        <v>241</v>
      </c>
      <c r="C19" s="124">
        <v>8405259</v>
      </c>
      <c r="D19" s="124">
        <v>54858349</v>
      </c>
      <c r="E19" s="124">
        <v>173322962</v>
      </c>
      <c r="F19" s="124">
        <v>232306372</v>
      </c>
      <c r="G19" s="209">
        <v>20.620775873771407</v>
      </c>
      <c r="H19" s="209">
        <v>2.45984106052288</v>
      </c>
      <c r="I19" s="209"/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</row>
    <row r="20" spans="2:22">
      <c r="B20" s="132"/>
      <c r="C20" s="222"/>
      <c r="D20" s="209"/>
      <c r="E20" s="209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</row>
    <row r="21" spans="2:22">
      <c r="B21" s="132"/>
      <c r="C21" s="222"/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</row>
    <row r="22" spans="2:22">
      <c r="B22" s="132"/>
      <c r="C22" s="222"/>
      <c r="D22" s="209"/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</row>
    <row r="23" spans="2:22">
      <c r="B23" s="132"/>
      <c r="C23" s="222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</row>
    <row r="24" spans="2:22">
      <c r="B24" s="132"/>
      <c r="C24" s="222"/>
      <c r="D24" s="209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</row>
    <row r="25" spans="2:22">
      <c r="B25" s="132"/>
      <c r="C25" s="222"/>
      <c r="D25" s="209"/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09"/>
      <c r="P25" s="209"/>
      <c r="Q25" s="209"/>
      <c r="R25" s="209"/>
      <c r="S25" s="209"/>
      <c r="T25" s="209"/>
      <c r="U25" s="209"/>
      <c r="V25" s="209"/>
    </row>
    <row r="26" spans="2:22" ht="13">
      <c r="C26" s="108"/>
      <c r="D26" s="108"/>
      <c r="E26" s="108"/>
      <c r="F26" s="108"/>
      <c r="G26" s="108"/>
      <c r="H26" s="108"/>
    </row>
    <row r="27" spans="2:22" ht="13">
      <c r="B27" s="10"/>
      <c r="C27" s="108"/>
      <c r="D27" s="108"/>
      <c r="E27" s="108"/>
      <c r="F27" s="108"/>
      <c r="G27" s="108"/>
      <c r="H27" s="108"/>
    </row>
    <row r="28" spans="2:22" ht="13">
      <c r="B28" s="10"/>
      <c r="C28" s="110"/>
      <c r="D28" s="110"/>
      <c r="E28" s="110"/>
      <c r="F28" s="110"/>
      <c r="G28" s="110"/>
      <c r="H28" s="110"/>
    </row>
    <row r="29" spans="2:22" ht="13">
      <c r="B29" s="10"/>
      <c r="C29" s="110"/>
      <c r="D29" s="110"/>
      <c r="E29" s="110"/>
      <c r="F29" s="110"/>
      <c r="G29" s="110"/>
      <c r="H29" s="110"/>
    </row>
    <row r="40" spans="2:8" ht="18" customHeight="1">
      <c r="B40" s="406" t="s">
        <v>1528</v>
      </c>
    </row>
    <row r="41" spans="2:8" ht="18" customHeight="1">
      <c r="B41" s="433"/>
      <c r="C41" s="227" t="s">
        <v>302</v>
      </c>
      <c r="D41" s="227" t="s">
        <v>295</v>
      </c>
      <c r="E41" s="227" t="s">
        <v>294</v>
      </c>
      <c r="F41" s="227" t="s">
        <v>1525</v>
      </c>
      <c r="G41" s="227" t="s">
        <v>1526</v>
      </c>
      <c r="H41" s="227" t="s">
        <v>1529</v>
      </c>
    </row>
    <row r="42" spans="2:8" ht="26.15" customHeight="1">
      <c r="B42" s="451" t="s">
        <v>1530</v>
      </c>
      <c r="C42" s="471">
        <v>38559</v>
      </c>
      <c r="D42" s="471">
        <v>923782</v>
      </c>
      <c r="E42" s="471">
        <v>1472800</v>
      </c>
      <c r="F42" s="471">
        <v>1852389</v>
      </c>
      <c r="G42" s="467">
        <v>38.196011307347185</v>
      </c>
      <c r="H42" s="473">
        <v>0.25773288973384023</v>
      </c>
    </row>
    <row r="43" spans="2:8" ht="14.5" customHeight="1">
      <c r="B43" s="451" t="s">
        <v>1531</v>
      </c>
      <c r="C43" s="471">
        <v>104589</v>
      </c>
      <c r="D43" s="471">
        <v>2447147</v>
      </c>
      <c r="E43" s="471">
        <v>6141865</v>
      </c>
      <c r="F43" s="471">
        <v>9614840</v>
      </c>
      <c r="G43" s="467">
        <v>58.723814167837915</v>
      </c>
      <c r="H43" s="473">
        <v>0.56545935151619253</v>
      </c>
    </row>
    <row r="44" spans="2:8" ht="14.5" customHeight="1">
      <c r="B44" s="451" t="s">
        <v>1532</v>
      </c>
      <c r="C44" s="474">
        <v>0.36867165763129967</v>
      </c>
      <c r="D44" s="474">
        <v>0.3774934648388511</v>
      </c>
      <c r="E44" s="474">
        <v>0.2397968695176465</v>
      </c>
      <c r="F44" s="474">
        <v>0.19265936822661636</v>
      </c>
      <c r="G44" s="81"/>
      <c r="H44" s="81"/>
    </row>
  </sheetData>
  <mergeCells count="5">
    <mergeCell ref="C12:K12"/>
    <mergeCell ref="L12:N12"/>
    <mergeCell ref="F2:G2"/>
    <mergeCell ref="F3:G3"/>
    <mergeCell ref="B12:B13"/>
  </mergeCells>
  <hyperlinks>
    <hyperlink ref="F3" r:id="rId1" location="'Índice Digitalizacion Acelerada'!A1"/>
    <hyperlink ref="F2" r:id="rId2" location="'Índice ámbitos y subámbitos'!A1"/>
    <hyperlink ref="F2:G2" location="'Índice Digitalizacion Acelerada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B1:AK39"/>
  <sheetViews>
    <sheetView showGridLines="0" zoomScaleNormal="100" workbookViewId="0">
      <selection activeCell="C3" sqref="C3"/>
    </sheetView>
  </sheetViews>
  <sheetFormatPr baseColWidth="10" defaultColWidth="11.54296875" defaultRowHeight="12.5"/>
  <cols>
    <col min="1" max="1" width="1.81640625" style="57" customWidth="1"/>
    <col min="2" max="2" width="40.453125" style="57" customWidth="1"/>
    <col min="3" max="4" width="20.81640625" style="57" customWidth="1"/>
    <col min="5" max="5" width="21.453125" style="57" customWidth="1"/>
    <col min="6" max="6" width="22.54296875" style="57" customWidth="1"/>
    <col min="7" max="7" width="22" style="57" customWidth="1"/>
    <col min="8" max="37" width="22.81640625" style="57" customWidth="1"/>
    <col min="38" max="16384" width="11.54296875" style="57"/>
  </cols>
  <sheetData>
    <row r="1" spans="2:37" ht="15" customHeight="1"/>
    <row r="2" spans="2:37" ht="15" customHeight="1">
      <c r="F2" s="893" t="s">
        <v>245</v>
      </c>
      <c r="G2" s="893"/>
    </row>
    <row r="3" spans="2:37" ht="15" customHeight="1">
      <c r="F3" s="893" t="s">
        <v>248</v>
      </c>
      <c r="G3" s="893"/>
    </row>
    <row r="4" spans="2:37" s="405" customFormat="1" ht="13.4" customHeight="1">
      <c r="B4" s="403"/>
      <c r="C4" s="403"/>
      <c r="D4" s="404"/>
      <c r="E4" s="403"/>
    </row>
    <row r="5" spans="2:37" s="411" customFormat="1" ht="15.5">
      <c r="B5" s="414" t="s">
        <v>246</v>
      </c>
      <c r="C5" s="411" t="s">
        <v>218</v>
      </c>
      <c r="H5" s="413"/>
    </row>
    <row r="6" spans="2:37" s="415" customFormat="1" ht="15.5">
      <c r="B6" s="416" t="s">
        <v>247</v>
      </c>
      <c r="C6" s="415" t="s">
        <v>470</v>
      </c>
    </row>
    <row r="7" spans="2:37" s="415" customFormat="1" ht="15.5">
      <c r="B7" s="416" t="s">
        <v>84</v>
      </c>
      <c r="C7" s="417" t="s">
        <v>1533</v>
      </c>
    </row>
    <row r="8" spans="2:37" s="415" customFormat="1" ht="15.5">
      <c r="B8" s="416" t="s">
        <v>220</v>
      </c>
      <c r="C8" s="417" t="s">
        <v>53</v>
      </c>
    </row>
    <row r="9" spans="2:37" s="415" customFormat="1" ht="15.5">
      <c r="B9" s="416" t="s">
        <v>127</v>
      </c>
      <c r="C9" s="415" t="s">
        <v>54</v>
      </c>
    </row>
    <row r="10" spans="2:37" s="415" customFormat="1" ht="15.5">
      <c r="B10" s="416" t="s">
        <v>244</v>
      </c>
      <c r="C10" s="415" t="s">
        <v>1547</v>
      </c>
    </row>
    <row r="12" spans="2:37" s="605" customFormat="1" ht="22.75" customHeight="1">
      <c r="B12" s="949"/>
      <c r="C12" s="900">
        <v>2020</v>
      </c>
      <c r="D12" s="901"/>
      <c r="E12" s="901"/>
      <c r="F12" s="901"/>
      <c r="G12" s="901"/>
      <c r="H12" s="901"/>
      <c r="I12" s="901"/>
      <c r="J12" s="901"/>
      <c r="K12" s="947"/>
      <c r="L12" s="948"/>
      <c r="M12" s="901"/>
      <c r="N12" s="901"/>
      <c r="O12" s="659"/>
      <c r="P12" s="659"/>
      <c r="Q12" s="659"/>
      <c r="R12" s="659"/>
      <c r="S12" s="659"/>
      <c r="T12" s="659"/>
      <c r="U12" s="659"/>
      <c r="V12" s="659"/>
      <c r="W12" s="604"/>
      <c r="X12" s="604"/>
      <c r="Y12" s="604"/>
      <c r="Z12" s="604"/>
      <c r="AA12" s="604"/>
      <c r="AB12" s="604"/>
      <c r="AC12" s="604"/>
      <c r="AD12" s="604"/>
      <c r="AE12" s="604"/>
      <c r="AF12" s="604"/>
      <c r="AG12" s="604"/>
      <c r="AH12" s="604"/>
      <c r="AI12" s="604"/>
      <c r="AJ12" s="604"/>
      <c r="AK12" s="604"/>
    </row>
    <row r="13" spans="2:37" s="421" customFormat="1" ht="18" customHeight="1">
      <c r="B13" s="950"/>
      <c r="C13" s="493" t="s">
        <v>916</v>
      </c>
      <c r="D13" s="493" t="s">
        <v>876</v>
      </c>
      <c r="E13" s="493" t="s">
        <v>915</v>
      </c>
      <c r="F13" s="493" t="s">
        <v>914</v>
      </c>
      <c r="G13" s="493" t="s">
        <v>913</v>
      </c>
      <c r="H13" s="493" t="s">
        <v>912</v>
      </c>
      <c r="I13" s="493" t="s">
        <v>875</v>
      </c>
      <c r="J13" s="493" t="s">
        <v>911</v>
      </c>
      <c r="K13" s="493" t="s">
        <v>910</v>
      </c>
      <c r="L13" s="493" t="s">
        <v>294</v>
      </c>
      <c r="M13" s="493" t="s">
        <v>295</v>
      </c>
      <c r="N13" s="493" t="s">
        <v>302</v>
      </c>
      <c r="O13" s="447"/>
      <c r="P13" s="447"/>
      <c r="Q13" s="447"/>
      <c r="R13" s="447"/>
      <c r="S13" s="447"/>
      <c r="T13" s="447"/>
      <c r="U13" s="447"/>
      <c r="V13" s="447"/>
      <c r="W13" s="235"/>
      <c r="X13" s="235"/>
      <c r="Y13" s="235"/>
      <c r="Z13" s="235"/>
      <c r="AA13" s="235"/>
      <c r="AB13" s="235"/>
      <c r="AC13" s="235"/>
      <c r="AD13" s="235"/>
      <c r="AE13" s="235"/>
      <c r="AF13" s="235"/>
      <c r="AG13" s="235"/>
      <c r="AH13" s="235"/>
      <c r="AI13" s="235"/>
      <c r="AJ13" s="235"/>
      <c r="AK13" s="235"/>
    </row>
    <row r="14" spans="2:37" s="81" customFormat="1" ht="18" customHeight="1">
      <c r="B14" s="451" t="s">
        <v>241</v>
      </c>
      <c r="C14" s="475">
        <v>1056768</v>
      </c>
      <c r="D14" s="459">
        <v>863528</v>
      </c>
      <c r="E14" s="459">
        <v>1104768</v>
      </c>
      <c r="F14" s="459">
        <v>977804</v>
      </c>
      <c r="G14" s="459">
        <v>870599</v>
      </c>
      <c r="H14" s="459">
        <v>900828</v>
      </c>
      <c r="I14" s="459">
        <v>1114382</v>
      </c>
      <c r="J14" s="459">
        <v>1079690</v>
      </c>
      <c r="K14" s="459">
        <v>980890</v>
      </c>
      <c r="L14" s="471">
        <v>12737505</v>
      </c>
      <c r="M14" s="471">
        <v>11492023</v>
      </c>
      <c r="N14" s="471">
        <v>9772164</v>
      </c>
      <c r="O14" s="472"/>
      <c r="P14" s="472"/>
      <c r="Q14" s="472"/>
      <c r="R14" s="472"/>
      <c r="S14" s="472"/>
      <c r="T14" s="472"/>
      <c r="U14" s="472"/>
      <c r="V14" s="472"/>
    </row>
    <row r="15" spans="2:37"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</row>
    <row r="16" spans="2:37">
      <c r="B16" s="132"/>
      <c r="C16" s="222"/>
      <c r="D16" s="209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</row>
    <row r="17" spans="2:22">
      <c r="B17" s="132"/>
      <c r="C17" s="222"/>
      <c r="D17" s="209"/>
      <c r="E17" s="209"/>
      <c r="F17" s="209"/>
      <c r="G17" s="209"/>
      <c r="H17" s="209"/>
      <c r="I17" s="209"/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</row>
    <row r="18" spans="2:22" ht="18" customHeight="1">
      <c r="B18" s="406" t="s">
        <v>1667</v>
      </c>
      <c r="D18" s="101"/>
      <c r="E18" s="101"/>
      <c r="F18" s="101"/>
      <c r="G18" s="209"/>
      <c r="H18" s="209"/>
      <c r="I18" s="209"/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</row>
    <row r="19" spans="2:22" s="446" customFormat="1" ht="18" customHeight="1">
      <c r="B19" s="433" t="s">
        <v>293</v>
      </c>
      <c r="C19" s="493" t="s">
        <v>302</v>
      </c>
      <c r="D19" s="493" t="s">
        <v>295</v>
      </c>
      <c r="E19" s="493" t="s">
        <v>294</v>
      </c>
      <c r="F19" s="493" t="s">
        <v>1525</v>
      </c>
      <c r="G19" s="493" t="s">
        <v>1526</v>
      </c>
      <c r="H19" s="493" t="s">
        <v>1527</v>
      </c>
      <c r="I19" s="494"/>
      <c r="J19" s="494"/>
      <c r="K19" s="494"/>
      <c r="L19" s="494"/>
      <c r="M19" s="494"/>
      <c r="N19" s="494"/>
      <c r="O19" s="494"/>
      <c r="P19" s="494"/>
      <c r="Q19" s="494"/>
      <c r="R19" s="494"/>
      <c r="S19" s="494"/>
      <c r="T19" s="494"/>
      <c r="U19" s="494"/>
      <c r="V19" s="494"/>
    </row>
    <row r="20" spans="2:22" ht="18" customHeight="1">
      <c r="B20" s="451" t="s">
        <v>241</v>
      </c>
      <c r="C20" s="471">
        <v>9772164</v>
      </c>
      <c r="D20" s="471">
        <v>11492023</v>
      </c>
      <c r="E20" s="471">
        <v>12737505</v>
      </c>
      <c r="F20" s="471">
        <v>8949257</v>
      </c>
      <c r="G20" s="458">
        <v>1.3034477317408917</v>
      </c>
      <c r="H20" s="458">
        <v>1.0773562784817869</v>
      </c>
      <c r="I20" s="209"/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</row>
    <row r="21" spans="2:22">
      <c r="B21" s="132"/>
      <c r="C21" s="222"/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</row>
    <row r="22" spans="2:22">
      <c r="B22" s="132"/>
      <c r="C22" s="222"/>
      <c r="D22" s="209"/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</row>
    <row r="23" spans="2:22">
      <c r="B23" s="132"/>
      <c r="C23" s="222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</row>
    <row r="24" spans="2:22">
      <c r="B24" s="132"/>
      <c r="C24" s="222"/>
      <c r="D24" s="209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</row>
    <row r="25" spans="2:22">
      <c r="B25" s="132"/>
      <c r="C25" s="222"/>
      <c r="D25" s="209"/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09"/>
      <c r="P25" s="209"/>
      <c r="Q25" s="209"/>
      <c r="R25" s="209"/>
      <c r="S25" s="209"/>
      <c r="T25" s="209"/>
      <c r="U25" s="209"/>
      <c r="V25" s="209"/>
    </row>
    <row r="26" spans="2:22">
      <c r="B26" s="132"/>
      <c r="C26" s="222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09"/>
      <c r="Q26" s="209"/>
      <c r="R26" s="209"/>
      <c r="S26" s="209"/>
      <c r="T26" s="209"/>
      <c r="U26" s="209"/>
      <c r="V26" s="209"/>
    </row>
    <row r="27" spans="2:22">
      <c r="B27" s="132"/>
      <c r="C27" s="222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09"/>
      <c r="Q27" s="209"/>
      <c r="R27" s="209"/>
      <c r="S27" s="209"/>
      <c r="T27" s="209"/>
      <c r="U27" s="209"/>
      <c r="V27" s="209"/>
    </row>
    <row r="28" spans="2:22" ht="13">
      <c r="C28" s="108"/>
      <c r="D28" s="108"/>
      <c r="E28" s="108"/>
      <c r="F28" s="108"/>
      <c r="G28" s="108"/>
      <c r="H28" s="108"/>
    </row>
    <row r="29" spans="2:22" ht="13">
      <c r="B29" s="10"/>
      <c r="C29" s="108"/>
      <c r="D29" s="108"/>
      <c r="E29" s="108"/>
      <c r="F29" s="108"/>
      <c r="G29" s="108"/>
      <c r="H29" s="108"/>
    </row>
    <row r="30" spans="2:22" ht="13">
      <c r="B30" s="10"/>
      <c r="C30" s="110"/>
      <c r="D30" s="110"/>
      <c r="E30" s="110"/>
      <c r="F30" s="110"/>
      <c r="G30" s="110"/>
      <c r="H30" s="110"/>
    </row>
    <row r="31" spans="2:22" ht="13">
      <c r="B31" s="10"/>
      <c r="C31" s="110"/>
      <c r="D31" s="110"/>
      <c r="E31" s="110"/>
      <c r="F31" s="110"/>
      <c r="G31" s="110"/>
      <c r="H31" s="110"/>
    </row>
    <row r="39" ht="21" customHeight="1"/>
  </sheetData>
  <mergeCells count="5">
    <mergeCell ref="C12:K12"/>
    <mergeCell ref="L12:N12"/>
    <mergeCell ref="F2:G2"/>
    <mergeCell ref="F3:G3"/>
    <mergeCell ref="B12:B13"/>
  </mergeCells>
  <hyperlinks>
    <hyperlink ref="F3" r:id="rId1" location="'Índice Digitalizacion Acelerada'!A1"/>
    <hyperlink ref="F2" r:id="rId2" location="'Índice ámbitos y subámbitos'!A1"/>
    <hyperlink ref="F2:G2" location="'Índice Digitalizacion Acelerada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B1:AK34"/>
  <sheetViews>
    <sheetView showGridLines="0" zoomScaleNormal="100" workbookViewId="0">
      <selection activeCell="B1" sqref="B1"/>
    </sheetView>
  </sheetViews>
  <sheetFormatPr baseColWidth="10" defaultColWidth="11.54296875" defaultRowHeight="12.5"/>
  <cols>
    <col min="1" max="1" width="1.81640625" style="57" customWidth="1"/>
    <col min="2" max="2" width="40.453125" style="57" customWidth="1"/>
    <col min="3" max="4" width="20.81640625" style="57" customWidth="1"/>
    <col min="5" max="5" width="21.453125" style="57" customWidth="1"/>
    <col min="6" max="6" width="22.54296875" style="57" customWidth="1"/>
    <col min="7" max="7" width="22" style="57" customWidth="1"/>
    <col min="8" max="37" width="22.81640625" style="57" customWidth="1"/>
    <col min="38" max="16384" width="11.54296875" style="57"/>
  </cols>
  <sheetData>
    <row r="1" spans="2:37" ht="15" customHeight="1"/>
    <row r="2" spans="2:37" ht="15" customHeight="1">
      <c r="F2" s="893" t="s">
        <v>245</v>
      </c>
      <c r="G2" s="893"/>
    </row>
    <row r="3" spans="2:37" ht="15" customHeight="1">
      <c r="F3" s="893" t="s">
        <v>248</v>
      </c>
      <c r="G3" s="893"/>
    </row>
    <row r="4" spans="2:37" s="405" customFormat="1" ht="13.4" customHeight="1">
      <c r="B4" s="403"/>
      <c r="C4" s="403"/>
      <c r="D4" s="404"/>
      <c r="E4" s="403"/>
    </row>
    <row r="5" spans="2:37" s="411" customFormat="1" ht="15.5">
      <c r="B5" s="414" t="s">
        <v>246</v>
      </c>
      <c r="C5" s="411" t="s">
        <v>218</v>
      </c>
      <c r="H5" s="413"/>
    </row>
    <row r="6" spans="2:37" s="415" customFormat="1" ht="15.5">
      <c r="B6" s="416" t="s">
        <v>247</v>
      </c>
      <c r="C6" s="415" t="s">
        <v>470</v>
      </c>
    </row>
    <row r="7" spans="2:37" s="415" customFormat="1" ht="15.5">
      <c r="B7" s="416" t="s">
        <v>84</v>
      </c>
      <c r="C7" s="417" t="s">
        <v>1534</v>
      </c>
    </row>
    <row r="8" spans="2:37" s="415" customFormat="1" ht="15.5">
      <c r="B8" s="416" t="s">
        <v>220</v>
      </c>
      <c r="C8" s="417" t="s">
        <v>53</v>
      </c>
    </row>
    <row r="9" spans="2:37" s="415" customFormat="1" ht="15.5">
      <c r="B9" s="416" t="s">
        <v>127</v>
      </c>
      <c r="C9" s="415" t="s">
        <v>54</v>
      </c>
    </row>
    <row r="10" spans="2:37" s="415" customFormat="1" ht="15.5">
      <c r="B10" s="416" t="s">
        <v>244</v>
      </c>
      <c r="C10" s="415" t="s">
        <v>1548</v>
      </c>
    </row>
    <row r="12" spans="2:37" s="605" customFormat="1" ht="22.75" customHeight="1">
      <c r="B12" s="936"/>
      <c r="C12" s="900">
        <v>2020</v>
      </c>
      <c r="D12" s="901"/>
      <c r="E12" s="901"/>
      <c r="F12" s="901"/>
      <c r="G12" s="901"/>
      <c r="H12" s="901"/>
      <c r="I12" s="901"/>
      <c r="J12" s="901"/>
      <c r="K12" s="947"/>
      <c r="L12" s="948"/>
      <c r="M12" s="901"/>
      <c r="N12" s="901"/>
      <c r="O12" s="659"/>
      <c r="P12" s="659"/>
      <c r="Q12" s="659"/>
      <c r="R12" s="659"/>
      <c r="S12" s="659"/>
      <c r="T12" s="659"/>
      <c r="U12" s="659"/>
      <c r="V12" s="659"/>
      <c r="W12" s="604"/>
      <c r="X12" s="604"/>
      <c r="Y12" s="604"/>
      <c r="Z12" s="604"/>
      <c r="AA12" s="604"/>
      <c r="AB12" s="604"/>
      <c r="AC12" s="604"/>
      <c r="AD12" s="604"/>
      <c r="AE12" s="604"/>
      <c r="AF12" s="604"/>
      <c r="AG12" s="604"/>
      <c r="AH12" s="604"/>
      <c r="AI12" s="604"/>
      <c r="AJ12" s="604"/>
      <c r="AK12" s="604"/>
    </row>
    <row r="13" spans="2:37" s="421" customFormat="1" ht="18" customHeight="1">
      <c r="B13" s="937"/>
      <c r="C13" s="493" t="s">
        <v>916</v>
      </c>
      <c r="D13" s="493" t="s">
        <v>876</v>
      </c>
      <c r="E13" s="493" t="s">
        <v>915</v>
      </c>
      <c r="F13" s="493" t="s">
        <v>914</v>
      </c>
      <c r="G13" s="493" t="s">
        <v>913</v>
      </c>
      <c r="H13" s="493" t="s">
        <v>912</v>
      </c>
      <c r="I13" s="493" t="s">
        <v>875</v>
      </c>
      <c r="J13" s="493" t="s">
        <v>911</v>
      </c>
      <c r="K13" s="493" t="s">
        <v>910</v>
      </c>
      <c r="L13" s="423" t="s">
        <v>294</v>
      </c>
      <c r="M13" s="423" t="s">
        <v>295</v>
      </c>
      <c r="N13" s="423" t="s">
        <v>302</v>
      </c>
      <c r="O13" s="447"/>
      <c r="P13" s="447"/>
      <c r="Q13" s="447"/>
      <c r="R13" s="447"/>
      <c r="S13" s="447"/>
      <c r="T13" s="447"/>
      <c r="U13" s="447"/>
      <c r="V13" s="447"/>
      <c r="W13" s="235"/>
      <c r="X13" s="235"/>
      <c r="Y13" s="235"/>
      <c r="Z13" s="235"/>
      <c r="AA13" s="235"/>
      <c r="AB13" s="235"/>
      <c r="AC13" s="235"/>
      <c r="AD13" s="235"/>
      <c r="AE13" s="235"/>
      <c r="AF13" s="235"/>
      <c r="AG13" s="235"/>
      <c r="AH13" s="235"/>
      <c r="AI13" s="235"/>
      <c r="AJ13" s="235"/>
      <c r="AK13" s="235"/>
    </row>
    <row r="14" spans="2:37" s="81" customFormat="1" ht="18" customHeight="1">
      <c r="B14" s="451" t="s">
        <v>241</v>
      </c>
      <c r="C14" s="475">
        <v>409225</v>
      </c>
      <c r="D14" s="459">
        <v>336521</v>
      </c>
      <c r="E14" s="459">
        <v>643317</v>
      </c>
      <c r="F14" s="459">
        <v>724801</v>
      </c>
      <c r="G14" s="459">
        <v>577446</v>
      </c>
      <c r="H14" s="459">
        <v>761536</v>
      </c>
      <c r="I14" s="459">
        <v>281091</v>
      </c>
      <c r="J14" s="459">
        <v>166399</v>
      </c>
      <c r="K14" s="459">
        <v>171989</v>
      </c>
      <c r="L14" s="459">
        <v>1696816</v>
      </c>
      <c r="M14" s="459">
        <v>1010885</v>
      </c>
      <c r="N14" s="459">
        <v>405852</v>
      </c>
      <c r="O14" s="472"/>
      <c r="P14" s="472"/>
      <c r="Q14" s="472"/>
      <c r="R14" s="472"/>
      <c r="S14" s="472"/>
      <c r="T14" s="472"/>
      <c r="U14" s="472"/>
      <c r="V14" s="472"/>
    </row>
    <row r="15" spans="2:37">
      <c r="B15" s="132"/>
      <c r="C15" s="222"/>
      <c r="D15" s="209"/>
      <c r="E15" s="209"/>
      <c r="F15" s="209"/>
      <c r="G15" s="209"/>
      <c r="H15" s="209"/>
      <c r="I15" s="209"/>
      <c r="J15" s="209"/>
      <c r="K15" s="290"/>
      <c r="O15" s="110"/>
      <c r="P15" s="110"/>
      <c r="Q15" s="110"/>
      <c r="R15" s="110"/>
      <c r="S15" s="110"/>
      <c r="T15" s="110"/>
      <c r="U15" s="110"/>
      <c r="V15" s="110"/>
    </row>
    <row r="16" spans="2:37">
      <c r="B16" s="132"/>
      <c r="C16" s="222"/>
      <c r="D16" s="209"/>
      <c r="E16" s="209"/>
      <c r="F16" s="209"/>
      <c r="G16" s="209"/>
      <c r="H16" s="209"/>
      <c r="I16" s="209"/>
      <c r="J16" s="209"/>
      <c r="K16" s="209"/>
      <c r="L16" s="288"/>
      <c r="M16" s="288"/>
      <c r="N16" s="289"/>
      <c r="O16" s="110"/>
      <c r="P16" s="110"/>
      <c r="Q16" s="110"/>
      <c r="R16" s="110"/>
      <c r="S16" s="110"/>
      <c r="T16" s="110"/>
      <c r="U16" s="110"/>
      <c r="V16" s="110"/>
    </row>
    <row r="17" spans="2:22">
      <c r="B17" s="132"/>
      <c r="C17" s="222"/>
      <c r="D17" s="209"/>
      <c r="E17" s="209"/>
      <c r="F17" s="209"/>
      <c r="G17" s="209"/>
      <c r="H17" s="209"/>
      <c r="I17" s="209"/>
      <c r="J17" s="209"/>
      <c r="K17" s="209"/>
      <c r="L17" s="209"/>
      <c r="M17" s="209"/>
      <c r="N17" s="209"/>
      <c r="O17" s="288"/>
      <c r="P17" s="288"/>
      <c r="Q17" s="288"/>
      <c r="R17" s="288"/>
      <c r="S17" s="288"/>
      <c r="T17" s="288"/>
      <c r="U17" s="288"/>
      <c r="V17" s="288"/>
    </row>
    <row r="18" spans="2:22" s="81" customFormat="1" ht="18" customHeight="1">
      <c r="B18" s="476" t="s">
        <v>1535</v>
      </c>
      <c r="D18" s="101"/>
      <c r="E18" s="101"/>
      <c r="F18" s="101"/>
      <c r="G18" s="458"/>
      <c r="H18" s="458"/>
      <c r="I18" s="458"/>
      <c r="J18" s="458"/>
      <c r="K18" s="458"/>
      <c r="L18" s="458"/>
      <c r="M18" s="458"/>
      <c r="N18" s="458"/>
      <c r="O18" s="458"/>
      <c r="P18" s="458"/>
      <c r="Q18" s="458"/>
      <c r="R18" s="458"/>
      <c r="S18" s="458"/>
      <c r="T18" s="458"/>
      <c r="U18" s="458"/>
      <c r="V18" s="458"/>
    </row>
    <row r="19" spans="2:22" s="421" customFormat="1" ht="18" customHeight="1">
      <c r="B19" s="433" t="s">
        <v>293</v>
      </c>
      <c r="C19" s="493" t="s">
        <v>302</v>
      </c>
      <c r="D19" s="493" t="s">
        <v>295</v>
      </c>
      <c r="E19" s="493" t="s">
        <v>294</v>
      </c>
      <c r="F19" s="493" t="s">
        <v>1525</v>
      </c>
      <c r="G19" s="493" t="s">
        <v>1526</v>
      </c>
      <c r="H19" s="493" t="s">
        <v>1527</v>
      </c>
      <c r="I19" s="495"/>
      <c r="J19" s="495"/>
      <c r="K19" s="495"/>
      <c r="L19" s="495"/>
      <c r="M19" s="495"/>
      <c r="N19" s="495"/>
      <c r="O19" s="495"/>
      <c r="P19" s="495"/>
      <c r="Q19" s="495"/>
      <c r="R19" s="495"/>
      <c r="S19" s="495"/>
      <c r="T19" s="495"/>
      <c r="U19" s="495"/>
      <c r="V19" s="495"/>
    </row>
    <row r="20" spans="2:22" s="81" customFormat="1" ht="18" customHeight="1">
      <c r="B20" s="451" t="s">
        <v>241</v>
      </c>
      <c r="C20" s="471">
        <v>405852</v>
      </c>
      <c r="D20" s="471">
        <v>1010885</v>
      </c>
      <c r="E20" s="471">
        <v>1696816</v>
      </c>
      <c r="F20" s="471">
        <v>4072325</v>
      </c>
      <c r="G20" s="458">
        <v>4.1808738160708829</v>
      </c>
      <c r="H20" s="458">
        <v>2.3793672851170715</v>
      </c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58"/>
      <c r="T20" s="458"/>
      <c r="U20" s="458"/>
      <c r="V20" s="458"/>
    </row>
    <row r="21" spans="2:22">
      <c r="B21" s="132"/>
      <c r="C21" s="222"/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</row>
    <row r="22" spans="2:22">
      <c r="B22" s="132"/>
      <c r="C22" s="222"/>
      <c r="D22" s="209"/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</row>
    <row r="23" spans="2:22">
      <c r="B23" s="132"/>
      <c r="C23" s="222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</row>
    <row r="24" spans="2:22">
      <c r="B24" s="132"/>
      <c r="C24" s="222"/>
      <c r="D24" s="209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</row>
    <row r="25" spans="2:22">
      <c r="B25" s="132"/>
      <c r="H25" s="209"/>
      <c r="I25" s="209"/>
      <c r="J25" s="209"/>
      <c r="K25" s="209"/>
      <c r="L25" s="209"/>
      <c r="M25" s="209"/>
      <c r="N25" s="209"/>
      <c r="O25" s="209"/>
      <c r="P25" s="209"/>
      <c r="Q25" s="209"/>
      <c r="R25" s="209"/>
      <c r="S25" s="209"/>
      <c r="T25" s="209"/>
      <c r="U25" s="209"/>
      <c r="V25" s="209"/>
    </row>
    <row r="26" spans="2:22">
      <c r="B26" s="132"/>
      <c r="H26" s="209"/>
      <c r="I26" s="209"/>
      <c r="J26" s="209"/>
      <c r="K26" s="209"/>
      <c r="L26" s="209"/>
      <c r="M26" s="209"/>
      <c r="N26" s="209"/>
      <c r="O26" s="209"/>
      <c r="P26" s="209"/>
      <c r="Q26" s="209"/>
      <c r="R26" s="209"/>
      <c r="S26" s="209"/>
      <c r="T26" s="209"/>
      <c r="U26" s="209"/>
      <c r="V26" s="209"/>
    </row>
    <row r="27" spans="2:22">
      <c r="B27" s="132"/>
      <c r="C27" s="222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09"/>
      <c r="Q27" s="209"/>
      <c r="R27" s="209"/>
      <c r="S27" s="209"/>
      <c r="T27" s="209"/>
      <c r="U27" s="209"/>
      <c r="V27" s="209"/>
    </row>
    <row r="28" spans="2:22">
      <c r="B28" s="132"/>
      <c r="C28" s="222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09"/>
      <c r="Q28" s="209"/>
      <c r="R28" s="209"/>
      <c r="S28" s="209"/>
      <c r="T28" s="209"/>
      <c r="U28" s="209"/>
      <c r="V28" s="209"/>
    </row>
    <row r="29" spans="2:22">
      <c r="B29" s="132"/>
      <c r="C29" s="222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</row>
    <row r="30" spans="2:22">
      <c r="B30" s="132"/>
      <c r="C30" s="222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09"/>
      <c r="Q30" s="209"/>
      <c r="R30" s="209"/>
      <c r="S30" s="209"/>
      <c r="T30" s="209"/>
      <c r="U30" s="209"/>
      <c r="V30" s="209"/>
    </row>
    <row r="31" spans="2:22" ht="13">
      <c r="C31" s="108"/>
      <c r="D31" s="108"/>
      <c r="E31" s="108"/>
      <c r="F31" s="108"/>
      <c r="G31" s="108"/>
      <c r="H31" s="108"/>
    </row>
    <row r="32" spans="2:22" ht="13">
      <c r="B32" s="10"/>
      <c r="C32" s="108"/>
      <c r="D32" s="108"/>
      <c r="E32" s="108"/>
      <c r="F32" s="108"/>
      <c r="G32" s="108"/>
      <c r="H32" s="108"/>
    </row>
    <row r="33" spans="2:8" ht="13">
      <c r="B33" s="10"/>
      <c r="C33" s="110"/>
      <c r="D33" s="110"/>
      <c r="E33" s="110"/>
      <c r="F33" s="110"/>
      <c r="G33" s="110"/>
      <c r="H33" s="110"/>
    </row>
    <row r="34" spans="2:8" ht="13">
      <c r="B34" s="10"/>
      <c r="C34" s="110"/>
      <c r="D34" s="110"/>
      <c r="E34" s="110"/>
      <c r="F34" s="110"/>
      <c r="G34" s="110"/>
      <c r="H34" s="110"/>
    </row>
  </sheetData>
  <mergeCells count="5">
    <mergeCell ref="C12:K12"/>
    <mergeCell ref="L12:N12"/>
    <mergeCell ref="F2:G2"/>
    <mergeCell ref="F3:G3"/>
    <mergeCell ref="B12:B13"/>
  </mergeCells>
  <hyperlinks>
    <hyperlink ref="F3" r:id="rId1" location="'Índice Digitalizacion Acelerada'!A1"/>
    <hyperlink ref="F2" r:id="rId2" location="'Índice ámbitos y subámbitos'!A1"/>
    <hyperlink ref="F2:G2" location="'Índice Digitalizacion Acelerada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B1:AK40"/>
  <sheetViews>
    <sheetView showGridLines="0" zoomScaleNormal="100" workbookViewId="0">
      <selection activeCell="B1" sqref="B1"/>
    </sheetView>
  </sheetViews>
  <sheetFormatPr baseColWidth="10" defaultColWidth="11.54296875" defaultRowHeight="12.5"/>
  <cols>
    <col min="1" max="1" width="1.81640625" style="3" customWidth="1"/>
    <col min="2" max="2" width="40.453125" style="3" customWidth="1"/>
    <col min="3" max="4" width="20.81640625" style="3" customWidth="1"/>
    <col min="5" max="5" width="21.453125" style="3" customWidth="1"/>
    <col min="6" max="6" width="22.54296875" style="3" customWidth="1"/>
    <col min="7" max="7" width="22" style="3" customWidth="1"/>
    <col min="8" max="37" width="22.81640625" style="3" customWidth="1"/>
    <col min="38" max="16384" width="11.54296875" style="3"/>
  </cols>
  <sheetData>
    <row r="1" spans="2:37" ht="15" customHeight="1"/>
    <row r="2" spans="2:37" ht="15" customHeight="1">
      <c r="F2" s="893" t="s">
        <v>245</v>
      </c>
      <c r="G2" s="893"/>
    </row>
    <row r="3" spans="2:37" ht="15" customHeight="1">
      <c r="F3" s="893" t="s">
        <v>248</v>
      </c>
      <c r="G3" s="893"/>
    </row>
    <row r="4" spans="2:37" s="405" customFormat="1" ht="13.4" customHeight="1">
      <c r="B4" s="403"/>
      <c r="C4" s="403"/>
      <c r="D4" s="404"/>
      <c r="E4" s="403"/>
    </row>
    <row r="5" spans="2:37" s="411" customFormat="1" ht="15.5">
      <c r="B5" s="414" t="s">
        <v>246</v>
      </c>
      <c r="C5" s="411" t="s">
        <v>218</v>
      </c>
      <c r="H5" s="413"/>
    </row>
    <row r="6" spans="2:37" s="411" customFormat="1" ht="15.5">
      <c r="B6" s="416" t="s">
        <v>247</v>
      </c>
      <c r="C6" s="411" t="s">
        <v>470</v>
      </c>
    </row>
    <row r="7" spans="2:37" s="411" customFormat="1" ht="15.5">
      <c r="B7" s="416" t="s">
        <v>84</v>
      </c>
      <c r="C7" s="402" t="s">
        <v>1668</v>
      </c>
    </row>
    <row r="8" spans="2:37" s="411" customFormat="1" ht="15.5">
      <c r="B8" s="416" t="s">
        <v>220</v>
      </c>
      <c r="C8" s="402" t="s">
        <v>1599</v>
      </c>
    </row>
    <row r="9" spans="2:37" s="411" customFormat="1" ht="15.5">
      <c r="B9" s="416" t="s">
        <v>127</v>
      </c>
      <c r="C9" s="411" t="s">
        <v>6</v>
      </c>
    </row>
    <row r="10" spans="2:37" s="411" customFormat="1" ht="15.5">
      <c r="B10" s="416" t="s">
        <v>244</v>
      </c>
      <c r="C10" s="411" t="s">
        <v>479</v>
      </c>
    </row>
    <row r="11" spans="2:37">
      <c r="H11" s="5"/>
    </row>
    <row r="12" spans="2:37" s="667" customFormat="1" ht="22.75" customHeight="1">
      <c r="B12" s="930"/>
      <c r="C12" s="897">
        <v>2019</v>
      </c>
      <c r="D12" s="897"/>
      <c r="E12" s="897"/>
      <c r="F12" s="897"/>
      <c r="G12" s="897">
        <v>2018</v>
      </c>
      <c r="H12" s="897"/>
      <c r="I12" s="897"/>
      <c r="J12" s="897"/>
      <c r="K12" s="897">
        <v>2017</v>
      </c>
      <c r="L12" s="897"/>
      <c r="M12" s="897"/>
      <c r="N12" s="897"/>
      <c r="O12" s="897">
        <v>2016</v>
      </c>
      <c r="P12" s="897"/>
      <c r="Q12" s="897"/>
      <c r="R12" s="897"/>
      <c r="S12" s="897">
        <v>2015</v>
      </c>
      <c r="T12" s="897"/>
      <c r="U12" s="897"/>
      <c r="V12" s="900"/>
      <c r="W12" s="675"/>
      <c r="X12" s="675"/>
      <c r="Y12" s="675"/>
      <c r="Z12" s="675"/>
      <c r="AA12" s="675"/>
      <c r="AB12" s="675"/>
      <c r="AC12" s="675"/>
      <c r="AD12" s="675"/>
      <c r="AE12" s="675"/>
      <c r="AF12" s="675"/>
      <c r="AG12" s="675"/>
      <c r="AH12" s="675"/>
      <c r="AI12" s="675"/>
      <c r="AJ12" s="675"/>
      <c r="AK12" s="675"/>
    </row>
    <row r="13" spans="2:37" s="437" customFormat="1" ht="100">
      <c r="B13" s="931"/>
      <c r="C13" s="434" t="s">
        <v>416</v>
      </c>
      <c r="D13" s="434" t="s">
        <v>417</v>
      </c>
      <c r="E13" s="434" t="s">
        <v>418</v>
      </c>
      <c r="F13" s="434" t="s">
        <v>419</v>
      </c>
      <c r="G13" s="434" t="s">
        <v>420</v>
      </c>
      <c r="H13" s="434" t="s">
        <v>417</v>
      </c>
      <c r="I13" s="434" t="s">
        <v>418</v>
      </c>
      <c r="J13" s="434" t="s">
        <v>421</v>
      </c>
      <c r="K13" s="434" t="s">
        <v>420</v>
      </c>
      <c r="L13" s="434" t="s">
        <v>417</v>
      </c>
      <c r="M13" s="434" t="s">
        <v>418</v>
      </c>
      <c r="N13" s="434" t="s">
        <v>422</v>
      </c>
      <c r="O13" s="434" t="s">
        <v>420</v>
      </c>
      <c r="P13" s="434" t="s">
        <v>417</v>
      </c>
      <c r="Q13" s="434" t="s">
        <v>418</v>
      </c>
      <c r="R13" s="434" t="s">
        <v>422</v>
      </c>
      <c r="S13" s="434" t="s">
        <v>420</v>
      </c>
      <c r="T13" s="434" t="s">
        <v>417</v>
      </c>
      <c r="U13" s="434" t="s">
        <v>418</v>
      </c>
      <c r="V13" s="441" t="s">
        <v>422</v>
      </c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</row>
    <row r="14" spans="2:37" ht="15" customHeight="1">
      <c r="B14" s="25" t="s">
        <v>241</v>
      </c>
      <c r="C14" s="39">
        <v>63.3</v>
      </c>
      <c r="D14" s="37">
        <v>53.7</v>
      </c>
      <c r="E14" s="37">
        <v>40.4</v>
      </c>
      <c r="F14" s="37">
        <v>51.2</v>
      </c>
      <c r="G14" s="37">
        <v>65.400000000000006</v>
      </c>
      <c r="H14" s="37">
        <v>56.6</v>
      </c>
      <c r="I14" s="37">
        <v>44.5</v>
      </c>
      <c r="J14" s="37">
        <v>47.2</v>
      </c>
      <c r="K14" s="37">
        <v>61.5</v>
      </c>
      <c r="L14" s="37">
        <v>54.9</v>
      </c>
      <c r="M14" s="37">
        <v>42.8</v>
      </c>
      <c r="N14" s="37">
        <v>39</v>
      </c>
      <c r="O14" s="37">
        <v>61.6</v>
      </c>
      <c r="P14" s="37">
        <v>58.1</v>
      </c>
      <c r="Q14" s="37">
        <v>45.3</v>
      </c>
      <c r="R14" s="37">
        <v>39.700000000000003</v>
      </c>
      <c r="S14" s="37">
        <v>62</v>
      </c>
      <c r="T14" s="37">
        <v>56.8</v>
      </c>
      <c r="U14" s="37">
        <v>43</v>
      </c>
      <c r="V14" s="37">
        <v>37.700000000000003</v>
      </c>
    </row>
    <row r="15" spans="2:37" ht="15" customHeight="1">
      <c r="B15" s="25" t="s">
        <v>223</v>
      </c>
      <c r="C15" s="40">
        <v>63.7</v>
      </c>
      <c r="D15" s="38">
        <v>53.6</v>
      </c>
      <c r="E15" s="38">
        <v>38.200000000000003</v>
      </c>
      <c r="F15" s="38">
        <v>53.4</v>
      </c>
      <c r="G15" s="38">
        <v>64.5</v>
      </c>
      <c r="H15" s="38">
        <v>52.1</v>
      </c>
      <c r="I15" s="38">
        <v>43.6</v>
      </c>
      <c r="J15" s="38">
        <v>48.6</v>
      </c>
      <c r="K15" s="38">
        <v>59.6</v>
      </c>
      <c r="L15" s="38">
        <v>52.2</v>
      </c>
      <c r="M15" s="38">
        <v>41.8</v>
      </c>
      <c r="N15" s="38">
        <v>38.799999999999997</v>
      </c>
      <c r="O15" s="38">
        <v>58.4</v>
      </c>
      <c r="P15" s="38">
        <v>53.3</v>
      </c>
      <c r="Q15" s="38">
        <v>40.1</v>
      </c>
      <c r="R15" s="38">
        <v>38.299999999999997</v>
      </c>
      <c r="S15" s="38">
        <v>60.8</v>
      </c>
      <c r="T15" s="38">
        <v>53</v>
      </c>
      <c r="U15" s="38">
        <v>41</v>
      </c>
      <c r="V15" s="38">
        <v>36.299999999999997</v>
      </c>
    </row>
    <row r="16" spans="2:37" ht="15" customHeight="1">
      <c r="B16" s="25" t="s">
        <v>224</v>
      </c>
      <c r="C16" s="40">
        <v>64.3</v>
      </c>
      <c r="D16" s="38">
        <v>56.7</v>
      </c>
      <c r="E16" s="38">
        <v>43.2</v>
      </c>
      <c r="F16" s="38">
        <v>56.7</v>
      </c>
      <c r="G16" s="38">
        <v>63.4</v>
      </c>
      <c r="H16" s="38">
        <v>56.5</v>
      </c>
      <c r="I16" s="38">
        <v>43.7</v>
      </c>
      <c r="J16" s="38">
        <v>45</v>
      </c>
      <c r="K16" s="38">
        <v>63.3</v>
      </c>
      <c r="L16" s="38">
        <v>54.6</v>
      </c>
      <c r="M16" s="38">
        <v>45.7</v>
      </c>
      <c r="N16" s="38">
        <v>42.6</v>
      </c>
      <c r="O16" s="38">
        <v>63.2</v>
      </c>
      <c r="P16" s="38">
        <v>60.6</v>
      </c>
      <c r="Q16" s="38">
        <v>50.1</v>
      </c>
      <c r="R16" s="38">
        <v>42.2</v>
      </c>
      <c r="S16" s="38">
        <v>61.8</v>
      </c>
      <c r="T16" s="38">
        <v>56.2</v>
      </c>
      <c r="U16" s="38">
        <v>45.3</v>
      </c>
      <c r="V16" s="38">
        <v>42.2</v>
      </c>
    </row>
    <row r="17" spans="2:22" ht="15" customHeight="1">
      <c r="B17" s="25" t="s">
        <v>317</v>
      </c>
      <c r="C17" s="40">
        <v>57.6</v>
      </c>
      <c r="D17" s="38">
        <v>49.8</v>
      </c>
      <c r="E17" s="38">
        <v>36.4</v>
      </c>
      <c r="F17" s="38">
        <v>44.5</v>
      </c>
      <c r="G17" s="38">
        <v>63.3</v>
      </c>
      <c r="H17" s="38">
        <v>56.2</v>
      </c>
      <c r="I17" s="38">
        <v>42.5</v>
      </c>
      <c r="J17" s="38">
        <v>40.5</v>
      </c>
      <c r="K17" s="38">
        <v>63.4</v>
      </c>
      <c r="L17" s="38">
        <v>56.1</v>
      </c>
      <c r="M17" s="38">
        <v>42.1</v>
      </c>
      <c r="N17" s="38">
        <v>40.4</v>
      </c>
      <c r="O17" s="38">
        <v>68.3</v>
      </c>
      <c r="P17" s="38">
        <v>63.3</v>
      </c>
      <c r="Q17" s="38">
        <v>45</v>
      </c>
      <c r="R17" s="38">
        <v>40.700000000000003</v>
      </c>
      <c r="S17" s="38">
        <v>63.8</v>
      </c>
      <c r="T17" s="38">
        <v>59</v>
      </c>
      <c r="U17" s="38">
        <v>40.299999999999997</v>
      </c>
      <c r="V17" s="38">
        <v>38.5</v>
      </c>
    </row>
    <row r="18" spans="2:22" ht="15" customHeight="1">
      <c r="B18" s="25" t="s">
        <v>318</v>
      </c>
      <c r="C18" s="40">
        <v>61.2</v>
      </c>
      <c r="D18" s="38">
        <v>52.2</v>
      </c>
      <c r="E18" s="38">
        <v>37.5</v>
      </c>
      <c r="F18" s="38">
        <v>43.2</v>
      </c>
      <c r="G18" s="38">
        <v>59.3</v>
      </c>
      <c r="H18" s="38">
        <v>53.4</v>
      </c>
      <c r="I18" s="38">
        <v>40</v>
      </c>
      <c r="J18" s="38">
        <v>34.1</v>
      </c>
      <c r="K18" s="38">
        <v>49.8</v>
      </c>
      <c r="L18" s="38">
        <v>47.4</v>
      </c>
      <c r="M18" s="38">
        <v>38.200000000000003</v>
      </c>
      <c r="N18" s="38">
        <v>32</v>
      </c>
      <c r="O18" s="38">
        <v>56.4</v>
      </c>
      <c r="P18" s="38">
        <v>54.9</v>
      </c>
      <c r="Q18" s="38">
        <v>41.8</v>
      </c>
      <c r="R18" s="38">
        <v>35.1</v>
      </c>
      <c r="S18" s="38">
        <v>52.2</v>
      </c>
      <c r="T18" s="38">
        <v>51.3</v>
      </c>
      <c r="U18" s="38">
        <v>38.299999999999997</v>
      </c>
      <c r="V18" s="38">
        <v>33.9</v>
      </c>
    </row>
    <row r="19" spans="2:22" ht="15" customHeight="1">
      <c r="B19" s="25" t="s">
        <v>227</v>
      </c>
      <c r="C19" s="40">
        <v>65.599999999999994</v>
      </c>
      <c r="D19" s="38">
        <v>55.7</v>
      </c>
      <c r="E19" s="38">
        <v>36.9</v>
      </c>
      <c r="F19" s="38">
        <v>49.6</v>
      </c>
      <c r="G19" s="38">
        <v>62.9</v>
      </c>
      <c r="H19" s="38">
        <v>53.5</v>
      </c>
      <c r="I19" s="38">
        <v>39.6</v>
      </c>
      <c r="J19" s="38">
        <v>42.7</v>
      </c>
      <c r="K19" s="38">
        <v>54.9</v>
      </c>
      <c r="L19" s="38">
        <v>46</v>
      </c>
      <c r="M19" s="38">
        <v>39.6</v>
      </c>
      <c r="N19" s="38">
        <v>31.6</v>
      </c>
      <c r="O19" s="38">
        <v>56.8</v>
      </c>
      <c r="P19" s="38">
        <v>52.7</v>
      </c>
      <c r="Q19" s="38">
        <v>42.7</v>
      </c>
      <c r="R19" s="38">
        <v>34.5</v>
      </c>
      <c r="S19" s="38">
        <v>60.8</v>
      </c>
      <c r="T19" s="38">
        <v>55.5</v>
      </c>
      <c r="U19" s="38">
        <v>45.5</v>
      </c>
      <c r="V19" s="38">
        <v>35.5</v>
      </c>
    </row>
    <row r="20" spans="2:22" ht="15" customHeight="1">
      <c r="B20" s="25" t="s">
        <v>228</v>
      </c>
      <c r="C20" s="40">
        <v>65.400000000000006</v>
      </c>
      <c r="D20" s="38">
        <v>57.4</v>
      </c>
      <c r="E20" s="38">
        <v>45.9</v>
      </c>
      <c r="F20" s="38">
        <v>52.8</v>
      </c>
      <c r="G20" s="38">
        <v>64.599999999999994</v>
      </c>
      <c r="H20" s="38">
        <v>57.3</v>
      </c>
      <c r="I20" s="38">
        <v>45.8</v>
      </c>
      <c r="J20" s="38">
        <v>45</v>
      </c>
      <c r="K20" s="38">
        <v>59.3</v>
      </c>
      <c r="L20" s="38">
        <v>52.3</v>
      </c>
      <c r="M20" s="38">
        <v>40.299999999999997</v>
      </c>
      <c r="N20" s="38">
        <v>37.299999999999997</v>
      </c>
      <c r="O20" s="38">
        <v>56.7</v>
      </c>
      <c r="P20" s="38">
        <v>55.9</v>
      </c>
      <c r="Q20" s="38">
        <v>44</v>
      </c>
      <c r="R20" s="38">
        <v>39.200000000000003</v>
      </c>
      <c r="S20" s="38">
        <v>56.9</v>
      </c>
      <c r="T20" s="38">
        <v>54.8</v>
      </c>
      <c r="U20" s="38">
        <v>39</v>
      </c>
      <c r="V20" s="38">
        <v>29.6</v>
      </c>
    </row>
    <row r="21" spans="2:22" ht="15" customHeight="1">
      <c r="B21" s="25" t="s">
        <v>229</v>
      </c>
      <c r="C21" s="40">
        <v>57.9</v>
      </c>
      <c r="D21" s="38">
        <v>50.2</v>
      </c>
      <c r="E21" s="38">
        <v>40.1</v>
      </c>
      <c r="F21" s="38">
        <v>44.1</v>
      </c>
      <c r="G21" s="38">
        <v>63.4</v>
      </c>
      <c r="H21" s="38">
        <v>56.6</v>
      </c>
      <c r="I21" s="38">
        <v>43.7</v>
      </c>
      <c r="J21" s="38">
        <v>43.7</v>
      </c>
      <c r="K21" s="38">
        <v>63.6</v>
      </c>
      <c r="L21" s="38">
        <v>57.2</v>
      </c>
      <c r="M21" s="38">
        <v>42.3</v>
      </c>
      <c r="N21" s="38">
        <v>40.4</v>
      </c>
      <c r="O21" s="38">
        <v>61.9</v>
      </c>
      <c r="P21" s="38">
        <v>57.1</v>
      </c>
      <c r="Q21" s="38">
        <v>46.2</v>
      </c>
      <c r="R21" s="38">
        <v>39.200000000000003</v>
      </c>
      <c r="S21" s="38">
        <v>62.5</v>
      </c>
      <c r="T21" s="38">
        <v>52.8</v>
      </c>
      <c r="U21" s="38">
        <v>43.8</v>
      </c>
      <c r="V21" s="38">
        <v>37.700000000000003</v>
      </c>
    </row>
    <row r="22" spans="2:22" ht="15" customHeight="1">
      <c r="B22" s="25" t="s">
        <v>230</v>
      </c>
      <c r="C22" s="40">
        <v>61.4</v>
      </c>
      <c r="D22" s="38">
        <v>49.9</v>
      </c>
      <c r="E22" s="38">
        <v>35.5</v>
      </c>
      <c r="F22" s="38">
        <v>53.4</v>
      </c>
      <c r="G22" s="38">
        <v>64.5</v>
      </c>
      <c r="H22" s="38">
        <v>55</v>
      </c>
      <c r="I22" s="38">
        <v>42.1</v>
      </c>
      <c r="J22" s="38">
        <v>50</v>
      </c>
      <c r="K22" s="38">
        <v>66.400000000000006</v>
      </c>
      <c r="L22" s="38">
        <v>61.2</v>
      </c>
      <c r="M22" s="38">
        <v>43.9</v>
      </c>
      <c r="N22" s="38">
        <v>42.3</v>
      </c>
      <c r="O22" s="38">
        <v>61.7</v>
      </c>
      <c r="P22" s="38">
        <v>56.7</v>
      </c>
      <c r="Q22" s="38">
        <v>48.8</v>
      </c>
      <c r="R22" s="38">
        <v>42.4</v>
      </c>
      <c r="S22" s="38">
        <v>63.6</v>
      </c>
      <c r="T22" s="38">
        <v>56.9</v>
      </c>
      <c r="U22" s="38">
        <v>44.9</v>
      </c>
      <c r="V22" s="38">
        <v>42.5</v>
      </c>
    </row>
    <row r="23" spans="2:22" ht="15" customHeight="1">
      <c r="B23" s="25" t="s">
        <v>231</v>
      </c>
      <c r="C23" s="40">
        <v>59.7</v>
      </c>
      <c r="D23" s="38">
        <v>51.1</v>
      </c>
      <c r="E23" s="38">
        <v>40.5</v>
      </c>
      <c r="F23" s="38">
        <v>48.3</v>
      </c>
      <c r="G23" s="38">
        <v>65.599999999999994</v>
      </c>
      <c r="H23" s="38">
        <v>59.1</v>
      </c>
      <c r="I23" s="38">
        <v>47.7</v>
      </c>
      <c r="J23" s="38">
        <v>48.8</v>
      </c>
      <c r="K23" s="38">
        <v>57.3</v>
      </c>
      <c r="L23" s="38">
        <v>52.3</v>
      </c>
      <c r="M23" s="38">
        <v>42.5</v>
      </c>
      <c r="N23" s="38">
        <v>41.5</v>
      </c>
      <c r="O23" s="38">
        <v>57.2</v>
      </c>
      <c r="P23" s="38">
        <v>55.5</v>
      </c>
      <c r="Q23" s="38">
        <v>44.8</v>
      </c>
      <c r="R23" s="38">
        <v>41.6</v>
      </c>
      <c r="S23" s="38">
        <v>58.1</v>
      </c>
      <c r="T23" s="38">
        <v>56.8</v>
      </c>
      <c r="U23" s="38">
        <v>45</v>
      </c>
      <c r="V23" s="38">
        <v>38.700000000000003</v>
      </c>
    </row>
    <row r="24" spans="2:22" ht="15" customHeight="1">
      <c r="B24" s="25" t="s">
        <v>319</v>
      </c>
      <c r="C24" s="40">
        <v>62.2</v>
      </c>
      <c r="D24" s="38">
        <v>49.8</v>
      </c>
      <c r="E24" s="38">
        <v>40.9</v>
      </c>
      <c r="F24" s="38">
        <v>52</v>
      </c>
      <c r="G24" s="38">
        <v>63.4</v>
      </c>
      <c r="H24" s="38">
        <v>54.1</v>
      </c>
      <c r="I24" s="38">
        <v>43.1</v>
      </c>
      <c r="J24" s="38">
        <v>47</v>
      </c>
      <c r="K24" s="38">
        <v>63.6</v>
      </c>
      <c r="L24" s="38">
        <v>55.9</v>
      </c>
      <c r="M24" s="38">
        <v>41.5</v>
      </c>
      <c r="N24" s="38">
        <v>37.1</v>
      </c>
      <c r="O24" s="38">
        <v>63.6</v>
      </c>
      <c r="P24" s="38">
        <v>60.1</v>
      </c>
      <c r="Q24" s="38">
        <v>47.5</v>
      </c>
      <c r="R24" s="38">
        <v>39.5</v>
      </c>
      <c r="S24" s="38">
        <v>60.5</v>
      </c>
      <c r="T24" s="38">
        <v>56.7</v>
      </c>
      <c r="U24" s="38">
        <v>39.5</v>
      </c>
      <c r="V24" s="38">
        <v>35.5</v>
      </c>
    </row>
    <row r="25" spans="2:22" ht="15" customHeight="1">
      <c r="B25" s="25" t="s">
        <v>233</v>
      </c>
      <c r="C25" s="40">
        <v>64.099999999999994</v>
      </c>
      <c r="D25" s="38">
        <v>59.2</v>
      </c>
      <c r="E25" s="38">
        <v>44.7</v>
      </c>
      <c r="F25" s="38">
        <v>49.4</v>
      </c>
      <c r="G25" s="38">
        <v>60.5</v>
      </c>
      <c r="H25" s="38">
        <v>53.1</v>
      </c>
      <c r="I25" s="38">
        <v>46.4</v>
      </c>
      <c r="J25" s="38">
        <v>49.9</v>
      </c>
      <c r="K25" s="38">
        <v>58</v>
      </c>
      <c r="L25" s="38">
        <v>52.2</v>
      </c>
      <c r="M25" s="38">
        <v>44.7</v>
      </c>
      <c r="N25" s="38">
        <v>40.200000000000003</v>
      </c>
      <c r="O25" s="38">
        <v>63.7</v>
      </c>
      <c r="P25" s="38">
        <v>58.3</v>
      </c>
      <c r="Q25" s="38">
        <v>43.5</v>
      </c>
      <c r="R25" s="38">
        <v>38.4</v>
      </c>
      <c r="S25" s="38">
        <v>60.2</v>
      </c>
      <c r="T25" s="38">
        <v>57.2</v>
      </c>
      <c r="U25" s="38">
        <v>43.6</v>
      </c>
      <c r="V25" s="38">
        <v>35</v>
      </c>
    </row>
    <row r="26" spans="2:22" ht="15" customHeight="1">
      <c r="B26" s="25" t="s">
        <v>234</v>
      </c>
      <c r="C26" s="40">
        <v>62.4</v>
      </c>
      <c r="D26" s="38">
        <v>52.4</v>
      </c>
      <c r="E26" s="38">
        <v>38.799999999999997</v>
      </c>
      <c r="F26" s="38">
        <v>51.3</v>
      </c>
      <c r="G26" s="38">
        <v>68.2</v>
      </c>
      <c r="H26" s="38">
        <v>56.8</v>
      </c>
      <c r="I26" s="38">
        <v>44</v>
      </c>
      <c r="J26" s="38">
        <v>47.2</v>
      </c>
      <c r="K26" s="38">
        <v>58.5</v>
      </c>
      <c r="L26" s="38">
        <v>50.6</v>
      </c>
      <c r="M26" s="38">
        <v>40.1</v>
      </c>
      <c r="N26" s="38">
        <v>38.4</v>
      </c>
      <c r="O26" s="38">
        <v>65.2</v>
      </c>
      <c r="P26" s="38">
        <v>61.4</v>
      </c>
      <c r="Q26" s="38">
        <v>44.5</v>
      </c>
      <c r="R26" s="38">
        <v>37</v>
      </c>
      <c r="S26" s="38">
        <v>65.599999999999994</v>
      </c>
      <c r="T26" s="38">
        <v>60</v>
      </c>
      <c r="U26" s="38">
        <v>44</v>
      </c>
      <c r="V26" s="38">
        <v>39</v>
      </c>
    </row>
    <row r="27" spans="2:22" ht="15" customHeight="1">
      <c r="B27" s="25" t="s">
        <v>98</v>
      </c>
      <c r="C27" s="293">
        <v>70.7</v>
      </c>
      <c r="D27" s="293">
        <v>61.9</v>
      </c>
      <c r="E27" s="293">
        <v>45.7</v>
      </c>
      <c r="F27" s="293">
        <v>57.2</v>
      </c>
      <c r="G27" s="293">
        <v>73.400000000000006</v>
      </c>
      <c r="H27" s="293">
        <v>66.099999999999994</v>
      </c>
      <c r="I27" s="293">
        <v>50.7</v>
      </c>
      <c r="J27" s="293">
        <v>53.9</v>
      </c>
      <c r="K27" s="293">
        <v>72.599999999999994</v>
      </c>
      <c r="L27" s="293">
        <v>65.8</v>
      </c>
      <c r="M27" s="293">
        <v>50.4</v>
      </c>
      <c r="N27" s="293">
        <v>45.2</v>
      </c>
      <c r="O27" s="293">
        <v>69.900000000000006</v>
      </c>
      <c r="P27" s="293">
        <v>66.599999999999994</v>
      </c>
      <c r="Q27" s="293">
        <v>52</v>
      </c>
      <c r="R27" s="293">
        <v>44.3</v>
      </c>
      <c r="S27" s="293">
        <v>72.099999999999994</v>
      </c>
      <c r="T27" s="293">
        <v>64.900000000000006</v>
      </c>
      <c r="U27" s="293">
        <v>50.6</v>
      </c>
      <c r="V27" s="293">
        <v>46.1</v>
      </c>
    </row>
    <row r="28" spans="2:22" ht="15" customHeight="1">
      <c r="B28" s="25" t="s">
        <v>322</v>
      </c>
      <c r="C28" s="40">
        <v>68.2</v>
      </c>
      <c r="D28" s="38">
        <v>55.3</v>
      </c>
      <c r="E28" s="38">
        <v>45.3</v>
      </c>
      <c r="F28" s="38">
        <v>59.6</v>
      </c>
      <c r="G28" s="38">
        <v>63.1</v>
      </c>
      <c r="H28" s="38">
        <v>51.5</v>
      </c>
      <c r="I28" s="38">
        <v>38.299999999999997</v>
      </c>
      <c r="J28" s="38">
        <v>46.8</v>
      </c>
      <c r="K28" s="38">
        <v>57.6</v>
      </c>
      <c r="L28" s="38">
        <v>51.1</v>
      </c>
      <c r="M28" s="38">
        <v>37</v>
      </c>
      <c r="N28" s="38">
        <v>31.2</v>
      </c>
      <c r="O28" s="38">
        <v>55.3</v>
      </c>
      <c r="P28" s="38">
        <v>52.7</v>
      </c>
      <c r="Q28" s="38">
        <v>37.4</v>
      </c>
      <c r="R28" s="38">
        <v>32.299999999999997</v>
      </c>
      <c r="S28" s="38">
        <v>52.6</v>
      </c>
      <c r="T28" s="38">
        <v>45.6</v>
      </c>
      <c r="U28" s="38">
        <v>35</v>
      </c>
      <c r="V28" s="38">
        <v>30.3</v>
      </c>
    </row>
    <row r="29" spans="2:22" ht="15" customHeight="1">
      <c r="B29" s="25" t="s">
        <v>323</v>
      </c>
      <c r="C29" s="40">
        <v>62.2</v>
      </c>
      <c r="D29" s="38">
        <v>54.7</v>
      </c>
      <c r="E29" s="38">
        <v>42.4</v>
      </c>
      <c r="F29" s="38">
        <v>38.6</v>
      </c>
      <c r="G29" s="38">
        <v>58.6</v>
      </c>
      <c r="H29" s="38">
        <v>53</v>
      </c>
      <c r="I29" s="38">
        <v>39.299999999999997</v>
      </c>
      <c r="J29" s="38">
        <v>35.200000000000003</v>
      </c>
      <c r="K29" s="38">
        <v>61.3</v>
      </c>
      <c r="L29" s="38">
        <v>55.7</v>
      </c>
      <c r="M29" s="38">
        <v>42.8</v>
      </c>
      <c r="N29" s="38">
        <v>35</v>
      </c>
      <c r="O29" s="38">
        <v>64.099999999999994</v>
      </c>
      <c r="P29" s="38">
        <v>62.3</v>
      </c>
      <c r="Q29" s="38">
        <v>46.5</v>
      </c>
      <c r="R29" s="38">
        <v>37.9</v>
      </c>
      <c r="S29" s="38">
        <v>57</v>
      </c>
      <c r="T29" s="38">
        <v>54.3</v>
      </c>
      <c r="U29" s="38">
        <v>36.9</v>
      </c>
      <c r="V29" s="38">
        <v>26.9</v>
      </c>
    </row>
    <row r="30" spans="2:22" ht="15" customHeight="1">
      <c r="B30" s="25" t="s">
        <v>237</v>
      </c>
      <c r="C30" s="40">
        <v>58.9</v>
      </c>
      <c r="D30" s="38">
        <v>47.9</v>
      </c>
      <c r="E30" s="38">
        <v>35.5</v>
      </c>
      <c r="F30" s="38">
        <v>42.5</v>
      </c>
      <c r="G30" s="38">
        <v>62.1</v>
      </c>
      <c r="H30" s="38">
        <v>54.9</v>
      </c>
      <c r="I30" s="38">
        <v>37.6</v>
      </c>
      <c r="J30" s="38">
        <v>35.6</v>
      </c>
      <c r="K30" s="38">
        <v>57.9</v>
      </c>
      <c r="L30" s="38">
        <v>53.2</v>
      </c>
      <c r="M30" s="38">
        <v>38</v>
      </c>
      <c r="N30" s="38">
        <v>27</v>
      </c>
      <c r="O30" s="38">
        <v>61.1</v>
      </c>
      <c r="P30" s="38">
        <v>59.3</v>
      </c>
      <c r="Q30" s="38">
        <v>45</v>
      </c>
      <c r="R30" s="38">
        <v>38.6</v>
      </c>
      <c r="S30" s="38">
        <v>61</v>
      </c>
      <c r="T30" s="38">
        <v>58.4</v>
      </c>
      <c r="U30" s="38">
        <v>33</v>
      </c>
      <c r="V30" s="38">
        <v>24.6</v>
      </c>
    </row>
    <row r="31" spans="2:22" ht="15" customHeight="1">
      <c r="B31" s="25" t="s">
        <v>324</v>
      </c>
      <c r="C31" s="40">
        <v>67.7</v>
      </c>
      <c r="D31" s="38">
        <v>53.4</v>
      </c>
      <c r="E31" s="38">
        <v>34.799999999999997</v>
      </c>
      <c r="F31" s="38">
        <v>52.6</v>
      </c>
      <c r="G31" s="38">
        <v>66.099999999999994</v>
      </c>
      <c r="H31" s="38">
        <v>53.5</v>
      </c>
      <c r="I31" s="38">
        <v>40.9</v>
      </c>
      <c r="J31" s="38">
        <v>50.9</v>
      </c>
      <c r="K31" s="38">
        <v>60.3</v>
      </c>
      <c r="L31" s="38">
        <v>51.7</v>
      </c>
      <c r="M31" s="38">
        <v>39</v>
      </c>
      <c r="N31" s="38">
        <v>35.200000000000003</v>
      </c>
      <c r="O31" s="38">
        <v>60.2</v>
      </c>
      <c r="P31" s="38">
        <v>53.6</v>
      </c>
      <c r="Q31" s="38">
        <v>40.700000000000003</v>
      </c>
      <c r="R31" s="38">
        <v>33.4</v>
      </c>
      <c r="S31" s="38">
        <v>59.2</v>
      </c>
      <c r="T31" s="38">
        <v>50.8</v>
      </c>
      <c r="U31" s="38">
        <v>37.799999999999997</v>
      </c>
      <c r="V31" s="38">
        <v>33</v>
      </c>
    </row>
    <row r="32" spans="2:22" ht="15" customHeight="1">
      <c r="B32" s="25" t="s">
        <v>239</v>
      </c>
      <c r="C32" s="40">
        <v>72.2</v>
      </c>
      <c r="D32" s="38">
        <v>55.3</v>
      </c>
      <c r="E32" s="38">
        <v>36.6</v>
      </c>
      <c r="F32" s="38">
        <v>55.8</v>
      </c>
      <c r="G32" s="38">
        <v>76</v>
      </c>
      <c r="H32" s="38">
        <v>56.3</v>
      </c>
      <c r="I32" s="38">
        <v>60.2</v>
      </c>
      <c r="J32" s="38">
        <v>62.8</v>
      </c>
      <c r="K32" s="38">
        <v>54</v>
      </c>
      <c r="L32" s="38">
        <v>48.4</v>
      </c>
      <c r="M32" s="38">
        <v>43.5</v>
      </c>
      <c r="N32" s="38">
        <v>44.7</v>
      </c>
      <c r="O32" s="38">
        <v>74.099999999999994</v>
      </c>
      <c r="P32" s="38">
        <v>68.900000000000006</v>
      </c>
      <c r="Q32" s="38">
        <v>58</v>
      </c>
      <c r="R32" s="38">
        <v>46.7</v>
      </c>
      <c r="S32" s="38">
        <v>74.900000000000006</v>
      </c>
      <c r="T32" s="38">
        <v>72.099999999999994</v>
      </c>
      <c r="U32" s="38">
        <v>41.3</v>
      </c>
      <c r="V32" s="38">
        <v>39.299999999999997</v>
      </c>
    </row>
    <row r="33" spans="2:22" ht="15" customHeight="1">
      <c r="B33" s="25" t="s">
        <v>240</v>
      </c>
      <c r="C33" s="40">
        <v>55.7</v>
      </c>
      <c r="D33" s="38">
        <v>48.2</v>
      </c>
      <c r="E33" s="38">
        <v>35.799999999999997</v>
      </c>
      <c r="F33" s="38">
        <v>41</v>
      </c>
      <c r="G33" s="38">
        <v>58.6</v>
      </c>
      <c r="H33" s="38">
        <v>45.7</v>
      </c>
      <c r="I33" s="38">
        <v>40.6</v>
      </c>
      <c r="J33" s="38">
        <v>42.2</v>
      </c>
      <c r="K33" s="38">
        <v>51.6</v>
      </c>
      <c r="L33" s="38">
        <v>38.6</v>
      </c>
      <c r="M33" s="38">
        <v>42.1</v>
      </c>
      <c r="N33" s="38">
        <v>32.799999999999997</v>
      </c>
      <c r="O33" s="38">
        <v>58.5</v>
      </c>
      <c r="P33" s="38">
        <v>48.8</v>
      </c>
      <c r="Q33" s="38">
        <v>30.6</v>
      </c>
      <c r="R33" s="38">
        <v>18.8</v>
      </c>
      <c r="S33" s="38">
        <v>60.9</v>
      </c>
      <c r="T33" s="38">
        <v>59.4</v>
      </c>
      <c r="U33" s="38">
        <v>43.9</v>
      </c>
      <c r="V33" s="38">
        <v>33</v>
      </c>
    </row>
    <row r="37" spans="2:22" ht="34" customHeight="1">
      <c r="B37" s="951" t="s">
        <v>1669</v>
      </c>
      <c r="C37" s="933"/>
      <c r="D37" s="933"/>
      <c r="E37" s="933"/>
      <c r="F37" s="933"/>
      <c r="G37" s="933"/>
    </row>
    <row r="38" spans="2:22" s="667" customFormat="1" ht="17.5" customHeight="1">
      <c r="B38" s="664" t="s">
        <v>293</v>
      </c>
      <c r="C38" s="664">
        <v>2015</v>
      </c>
      <c r="D38" s="664">
        <v>2016</v>
      </c>
      <c r="E38" s="664">
        <v>2017</v>
      </c>
      <c r="F38" s="664">
        <v>2018</v>
      </c>
      <c r="G38" s="664">
        <v>2019</v>
      </c>
    </row>
    <row r="39" spans="2:22" ht="15" customHeight="1">
      <c r="B39" s="25" t="s">
        <v>241</v>
      </c>
      <c r="C39" s="37">
        <v>62</v>
      </c>
      <c r="D39" s="37">
        <v>61.6</v>
      </c>
      <c r="E39" s="37">
        <v>61.5</v>
      </c>
      <c r="F39" s="37">
        <v>65.400000000000006</v>
      </c>
      <c r="G39" s="39">
        <v>63.3</v>
      </c>
    </row>
    <row r="40" spans="2:22" ht="15" customHeight="1">
      <c r="B40" s="25" t="s">
        <v>301</v>
      </c>
      <c r="C40" s="38">
        <v>72.099999999999994</v>
      </c>
      <c r="D40" s="38">
        <v>69.900000000000006</v>
      </c>
      <c r="E40" s="38">
        <v>72.599999999999994</v>
      </c>
      <c r="F40" s="38">
        <v>73.400000000000006</v>
      </c>
      <c r="G40" s="40">
        <v>70.7</v>
      </c>
    </row>
  </sheetData>
  <mergeCells count="9">
    <mergeCell ref="S12:V12"/>
    <mergeCell ref="C12:F12"/>
    <mergeCell ref="B12:B13"/>
    <mergeCell ref="B37:G37"/>
    <mergeCell ref="F2:G2"/>
    <mergeCell ref="F3:G3"/>
    <mergeCell ref="G12:J12"/>
    <mergeCell ref="K12:N12"/>
    <mergeCell ref="O12:R12"/>
  </mergeCells>
  <hyperlinks>
    <hyperlink ref="F3" r:id="rId1" location="'Índice Digitalizacion Acelerada'!A1"/>
    <hyperlink ref="F2" r:id="rId2" location="'Índice ámbitos y subámbitos'!A1"/>
    <hyperlink ref="F2:G2" location="'Índice Digitalizacion Acelerada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B1:AF23"/>
  <sheetViews>
    <sheetView showGridLines="0" zoomScaleNormal="100" workbookViewId="0">
      <selection activeCell="B1" sqref="B1"/>
    </sheetView>
  </sheetViews>
  <sheetFormatPr baseColWidth="10" defaultColWidth="11.54296875" defaultRowHeight="12.5"/>
  <cols>
    <col min="1" max="1" width="1.81640625" style="3" customWidth="1"/>
    <col min="2" max="2" width="40.453125" style="3" customWidth="1"/>
    <col min="3" max="4" width="20.81640625" style="3" customWidth="1"/>
    <col min="5" max="5" width="21.453125" style="3" customWidth="1"/>
    <col min="6" max="7" width="22.54296875" style="3" customWidth="1"/>
    <col min="8" max="8" width="22" style="3" customWidth="1"/>
    <col min="9" max="32" width="22.81640625" style="3" customWidth="1"/>
    <col min="33" max="16384" width="11.54296875" style="3"/>
  </cols>
  <sheetData>
    <row r="1" spans="2:32" ht="15" customHeight="1"/>
    <row r="2" spans="2:32" ht="15" customHeight="1">
      <c r="F2" s="893" t="s">
        <v>245</v>
      </c>
      <c r="G2" s="893"/>
    </row>
    <row r="3" spans="2:32" ht="15" customHeight="1">
      <c r="F3" s="893" t="s">
        <v>248</v>
      </c>
      <c r="G3" s="893"/>
    </row>
    <row r="4" spans="2:32" s="405" customFormat="1" ht="13.4" customHeight="1">
      <c r="B4" s="403"/>
      <c r="C4" s="403"/>
      <c r="D4" s="404"/>
      <c r="E4" s="403"/>
    </row>
    <row r="5" spans="2:32" s="411" customFormat="1" ht="15.5">
      <c r="B5" s="414" t="s">
        <v>246</v>
      </c>
      <c r="C5" s="411" t="s">
        <v>218</v>
      </c>
      <c r="I5" s="413"/>
    </row>
    <row r="6" spans="2:32" s="411" customFormat="1" ht="15.5">
      <c r="B6" s="416" t="s">
        <v>247</v>
      </c>
      <c r="C6" s="411" t="s">
        <v>470</v>
      </c>
    </row>
    <row r="7" spans="2:32" s="411" customFormat="1" ht="15.5">
      <c r="B7" s="416" t="s">
        <v>84</v>
      </c>
      <c r="C7" s="402" t="s">
        <v>199</v>
      </c>
    </row>
    <row r="8" spans="2:32" s="411" customFormat="1" ht="15.5">
      <c r="B8" s="416" t="s">
        <v>220</v>
      </c>
      <c r="C8" s="402" t="s">
        <v>197</v>
      </c>
    </row>
    <row r="9" spans="2:32" s="411" customFormat="1" ht="15.5">
      <c r="B9" s="416" t="s">
        <v>127</v>
      </c>
      <c r="C9" s="411" t="s">
        <v>198</v>
      </c>
    </row>
    <row r="10" spans="2:32" s="411" customFormat="1" ht="15.5">
      <c r="B10" s="416" t="s">
        <v>244</v>
      </c>
      <c r="C10" s="411" t="s">
        <v>479</v>
      </c>
    </row>
    <row r="11" spans="2:32">
      <c r="I11" s="5"/>
    </row>
    <row r="12" spans="2:32" s="682" customFormat="1" ht="18" customHeight="1">
      <c r="B12" s="894"/>
      <c r="C12" s="900">
        <v>2019</v>
      </c>
      <c r="D12" s="901"/>
      <c r="E12" s="901"/>
      <c r="F12" s="901"/>
      <c r="G12" s="901"/>
      <c r="H12" s="902"/>
      <c r="I12" s="897">
        <v>2018</v>
      </c>
      <c r="J12" s="897"/>
      <c r="K12" s="897"/>
      <c r="L12" s="897"/>
      <c r="M12" s="897"/>
      <c r="N12" s="897"/>
      <c r="O12" s="897">
        <v>2017</v>
      </c>
      <c r="P12" s="897"/>
      <c r="Q12" s="897"/>
      <c r="R12" s="897"/>
      <c r="S12" s="897"/>
      <c r="T12" s="897"/>
      <c r="U12" s="897">
        <v>2016</v>
      </c>
      <c r="V12" s="897"/>
      <c r="W12" s="897"/>
      <c r="X12" s="897"/>
      <c r="Y12" s="897"/>
      <c r="Z12" s="897"/>
      <c r="AA12" s="897">
        <v>2015</v>
      </c>
      <c r="AB12" s="897"/>
      <c r="AC12" s="897"/>
      <c r="AD12" s="897"/>
      <c r="AE12" s="897"/>
      <c r="AF12" s="897"/>
    </row>
    <row r="13" spans="2:32" s="437" customFormat="1" ht="18" customHeight="1">
      <c r="B13" s="926"/>
      <c r="C13" s="894" t="s">
        <v>473</v>
      </c>
      <c r="D13" s="952" t="s">
        <v>474</v>
      </c>
      <c r="E13" s="953"/>
      <c r="F13" s="953"/>
      <c r="G13" s="954"/>
      <c r="H13" s="834"/>
      <c r="I13" s="894" t="s">
        <v>473</v>
      </c>
      <c r="J13" s="952" t="s">
        <v>474</v>
      </c>
      <c r="K13" s="953"/>
      <c r="L13" s="953"/>
      <c r="M13" s="954"/>
      <c r="N13" s="834"/>
      <c r="O13" s="894" t="s">
        <v>473</v>
      </c>
      <c r="P13" s="952" t="s">
        <v>474</v>
      </c>
      <c r="Q13" s="953"/>
      <c r="R13" s="953"/>
      <c r="S13" s="954"/>
      <c r="T13" s="834"/>
      <c r="U13" s="894" t="s">
        <v>473</v>
      </c>
      <c r="V13" s="952" t="s">
        <v>474</v>
      </c>
      <c r="W13" s="953"/>
      <c r="X13" s="953"/>
      <c r="Y13" s="954"/>
      <c r="Z13" s="834"/>
      <c r="AA13" s="894" t="s">
        <v>473</v>
      </c>
      <c r="AB13" s="952" t="s">
        <v>474</v>
      </c>
      <c r="AC13" s="953"/>
      <c r="AD13" s="953"/>
      <c r="AE13" s="954"/>
      <c r="AF13" s="834"/>
    </row>
    <row r="14" spans="2:32" s="437" customFormat="1" ht="106.4" customHeight="1">
      <c r="B14" s="895"/>
      <c r="C14" s="895"/>
      <c r="D14" s="834" t="s">
        <v>475</v>
      </c>
      <c r="E14" s="834" t="s">
        <v>476</v>
      </c>
      <c r="F14" s="834" t="s">
        <v>477</v>
      </c>
      <c r="G14" s="834" t="s">
        <v>422</v>
      </c>
      <c r="H14" s="834" t="s">
        <v>478</v>
      </c>
      <c r="I14" s="895"/>
      <c r="J14" s="834" t="s">
        <v>475</v>
      </c>
      <c r="K14" s="834" t="s">
        <v>476</v>
      </c>
      <c r="L14" s="834" t="s">
        <v>477</v>
      </c>
      <c r="M14" s="834" t="s">
        <v>422</v>
      </c>
      <c r="N14" s="834" t="s">
        <v>478</v>
      </c>
      <c r="O14" s="895"/>
      <c r="P14" s="834" t="s">
        <v>475</v>
      </c>
      <c r="Q14" s="834" t="s">
        <v>476</v>
      </c>
      <c r="R14" s="834" t="s">
        <v>477</v>
      </c>
      <c r="S14" s="834" t="s">
        <v>422</v>
      </c>
      <c r="T14" s="834" t="s">
        <v>478</v>
      </c>
      <c r="U14" s="895"/>
      <c r="V14" s="834" t="s">
        <v>475</v>
      </c>
      <c r="W14" s="834" t="s">
        <v>476</v>
      </c>
      <c r="X14" s="834" t="s">
        <v>477</v>
      </c>
      <c r="Y14" s="834" t="s">
        <v>422</v>
      </c>
      <c r="Z14" s="834" t="s">
        <v>478</v>
      </c>
      <c r="AA14" s="895"/>
      <c r="AB14" s="834" t="s">
        <v>475</v>
      </c>
      <c r="AC14" s="834" t="s">
        <v>476</v>
      </c>
      <c r="AD14" s="834" t="s">
        <v>477</v>
      </c>
      <c r="AE14" s="834" t="s">
        <v>422</v>
      </c>
      <c r="AF14" s="834" t="s">
        <v>478</v>
      </c>
    </row>
    <row r="15" spans="2:32" s="86" customFormat="1" ht="17.149999999999999" customHeight="1">
      <c r="B15" s="7" t="s">
        <v>98</v>
      </c>
      <c r="C15" s="695">
        <v>82.7</v>
      </c>
      <c r="D15" s="695">
        <v>74.400000000000006</v>
      </c>
      <c r="E15" s="695">
        <v>84.8</v>
      </c>
      <c r="F15" s="695">
        <v>86.4</v>
      </c>
      <c r="G15" s="695">
        <v>83.7</v>
      </c>
      <c r="H15" s="695">
        <v>87.3</v>
      </c>
      <c r="I15" s="695">
        <v>79.7</v>
      </c>
      <c r="J15" s="695">
        <v>71.599999999999994</v>
      </c>
      <c r="K15" s="695">
        <v>81.5</v>
      </c>
      <c r="L15" s="695">
        <v>88.5</v>
      </c>
      <c r="M15" s="695">
        <v>82.9</v>
      </c>
      <c r="N15" s="695">
        <v>88.1</v>
      </c>
      <c r="O15" s="695">
        <v>75.099999999999994</v>
      </c>
      <c r="P15" s="695">
        <v>72.2</v>
      </c>
      <c r="Q15" s="695">
        <v>83</v>
      </c>
      <c r="R15" s="695">
        <v>84.3</v>
      </c>
      <c r="S15" s="695">
        <v>75.099999999999994</v>
      </c>
      <c r="T15" s="695">
        <v>85.2</v>
      </c>
      <c r="U15" s="695">
        <v>78.099999999999994</v>
      </c>
      <c r="V15" s="695">
        <v>72.7</v>
      </c>
      <c r="W15" s="695">
        <v>84</v>
      </c>
      <c r="X15" s="695">
        <v>86.9</v>
      </c>
      <c r="Y15" s="695">
        <v>79.7</v>
      </c>
      <c r="Z15" s="695">
        <v>88</v>
      </c>
      <c r="AA15" s="695">
        <v>71.400000000000006</v>
      </c>
      <c r="AB15" s="695">
        <v>72.2</v>
      </c>
      <c r="AC15" s="695">
        <v>87.5</v>
      </c>
      <c r="AD15" s="695">
        <v>85.7</v>
      </c>
      <c r="AE15" s="695">
        <v>77.400000000000006</v>
      </c>
      <c r="AF15" s="695">
        <v>84.6</v>
      </c>
    </row>
    <row r="16" spans="2:32" s="86" customFormat="1" ht="17.149999999999999" customHeight="1">
      <c r="B16" s="7" t="s">
        <v>241</v>
      </c>
      <c r="C16" s="695">
        <v>80.599999999999994</v>
      </c>
      <c r="D16" s="695">
        <v>70.599999999999994</v>
      </c>
      <c r="E16" s="695">
        <v>81.099999999999994</v>
      </c>
      <c r="F16" s="695">
        <v>83.8</v>
      </c>
      <c r="G16" s="695">
        <v>79.099999999999994</v>
      </c>
      <c r="H16" s="695">
        <v>85.3</v>
      </c>
      <c r="I16" s="695">
        <v>76.7</v>
      </c>
      <c r="J16" s="695">
        <v>66.599999999999994</v>
      </c>
      <c r="K16" s="695">
        <v>78.3</v>
      </c>
      <c r="L16" s="695">
        <v>85.4</v>
      </c>
      <c r="M16" s="695">
        <v>78.400000000000006</v>
      </c>
      <c r="N16" s="695">
        <v>86.7</v>
      </c>
      <c r="O16" s="695">
        <v>77.099999999999994</v>
      </c>
      <c r="P16" s="695">
        <v>66.3</v>
      </c>
      <c r="Q16" s="695">
        <v>79.900000000000006</v>
      </c>
      <c r="R16" s="695">
        <v>83.9</v>
      </c>
      <c r="S16" s="695">
        <v>75.8</v>
      </c>
      <c r="T16" s="695">
        <v>84.9</v>
      </c>
      <c r="U16" s="695">
        <v>75.099999999999994</v>
      </c>
      <c r="V16" s="695">
        <v>63</v>
      </c>
      <c r="W16" s="695">
        <v>77.3</v>
      </c>
      <c r="X16" s="695">
        <v>83.8</v>
      </c>
      <c r="Y16" s="695">
        <v>74.7</v>
      </c>
      <c r="Z16" s="695">
        <v>84.9</v>
      </c>
      <c r="AA16" s="695">
        <v>68</v>
      </c>
      <c r="AB16" s="695">
        <v>62.3</v>
      </c>
      <c r="AC16" s="695">
        <v>79.2</v>
      </c>
      <c r="AD16" s="695">
        <v>83.2</v>
      </c>
      <c r="AE16" s="695">
        <v>75</v>
      </c>
      <c r="AF16" s="695">
        <v>82.8</v>
      </c>
    </row>
    <row r="20" spans="2:7" ht="18" customHeight="1">
      <c r="B20" s="476" t="s">
        <v>1670</v>
      </c>
    </row>
    <row r="21" spans="2:7" s="667" customFormat="1" ht="18" customHeight="1">
      <c r="B21" s="671"/>
      <c r="C21" s="670">
        <v>2015</v>
      </c>
      <c r="D21" s="670">
        <v>2016</v>
      </c>
      <c r="E21" s="670">
        <v>2017</v>
      </c>
      <c r="F21" s="670">
        <v>2018</v>
      </c>
      <c r="G21" s="670">
        <v>2019</v>
      </c>
    </row>
    <row r="22" spans="2:7" s="86" customFormat="1" ht="15.65" customHeight="1">
      <c r="B22" s="7" t="s">
        <v>98</v>
      </c>
      <c r="C22" s="695">
        <v>72.2</v>
      </c>
      <c r="D22" s="695">
        <v>72.7</v>
      </c>
      <c r="E22" s="695">
        <v>72.2</v>
      </c>
      <c r="F22" s="695">
        <v>71.599999999999994</v>
      </c>
      <c r="G22" s="695">
        <v>74.400000000000006</v>
      </c>
    </row>
    <row r="23" spans="2:7" s="86" customFormat="1" ht="15.65" customHeight="1">
      <c r="B23" s="7" t="s">
        <v>241</v>
      </c>
      <c r="C23" s="695">
        <v>62.3</v>
      </c>
      <c r="D23" s="695">
        <v>63</v>
      </c>
      <c r="E23" s="695">
        <v>66.3</v>
      </c>
      <c r="F23" s="695">
        <v>66.599999999999994</v>
      </c>
      <c r="G23" s="695">
        <v>70.599999999999994</v>
      </c>
    </row>
  </sheetData>
  <mergeCells count="18">
    <mergeCell ref="U12:Z12"/>
    <mergeCell ref="AA12:AF12"/>
    <mergeCell ref="C13:C14"/>
    <mergeCell ref="D13:G13"/>
    <mergeCell ref="I13:I14"/>
    <mergeCell ref="P13:S13"/>
    <mergeCell ref="U13:U14"/>
    <mergeCell ref="V13:Y13"/>
    <mergeCell ref="AA13:AA14"/>
    <mergeCell ref="AB13:AE13"/>
    <mergeCell ref="B12:B14"/>
    <mergeCell ref="J13:M13"/>
    <mergeCell ref="O13:O14"/>
    <mergeCell ref="F2:G2"/>
    <mergeCell ref="F3:G3"/>
    <mergeCell ref="C12:H12"/>
    <mergeCell ref="I12:N12"/>
    <mergeCell ref="O12:T12"/>
  </mergeCells>
  <hyperlinks>
    <hyperlink ref="F3" r:id="rId1" location="'Índice Digitalizacion Acelerada'!A1"/>
    <hyperlink ref="F2" r:id="rId2" location="'Índice ámbitos y subámbitos'!A1"/>
    <hyperlink ref="F2:G2" location="'Índice Digitalizacion Acelerada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32"/>
  <sheetViews>
    <sheetView zoomScaleNormal="100" workbookViewId="0">
      <selection activeCell="B5" sqref="B5"/>
    </sheetView>
  </sheetViews>
  <sheetFormatPr baseColWidth="10" defaultColWidth="11.54296875" defaultRowHeight="13"/>
  <cols>
    <col min="1" max="1" width="1.81640625" style="81" customWidth="1"/>
    <col min="2" max="2" width="15.54296875" style="81" customWidth="1"/>
    <col min="3" max="3" width="7.453125" style="81" customWidth="1"/>
    <col min="4" max="4" width="20.1796875" style="77" customWidth="1"/>
    <col min="5" max="5" width="13.1796875" style="77" customWidth="1"/>
    <col min="6" max="6" width="94.81640625" style="82" customWidth="1"/>
    <col min="7" max="7" width="51.1796875" style="83" customWidth="1"/>
    <col min="8" max="8" width="23.54296875" style="79" customWidth="1"/>
    <col min="9" max="9" width="15.453125" style="80" customWidth="1"/>
    <col min="10" max="10" width="11.54296875" style="79"/>
    <col min="11" max="16384" width="11.54296875" style="81"/>
  </cols>
  <sheetData>
    <row r="1" spans="1:11" ht="14.15" customHeight="1"/>
    <row r="2" spans="1:11" ht="14.15" customHeight="1"/>
    <row r="3" spans="1:11" ht="14.15" customHeight="1"/>
    <row r="4" spans="1:11" ht="14.15" customHeight="1"/>
    <row r="5" spans="1:11" ht="18">
      <c r="B5" s="870" t="s">
        <v>1833</v>
      </c>
      <c r="C5" s="869"/>
      <c r="D5" s="869"/>
      <c r="F5" s="77"/>
      <c r="G5" s="78"/>
    </row>
    <row r="6" spans="1:11" ht="18">
      <c r="B6" s="84" t="s">
        <v>993</v>
      </c>
      <c r="C6" s="76"/>
      <c r="F6" s="77"/>
      <c r="G6" s="78"/>
    </row>
    <row r="7" spans="1:11" ht="18">
      <c r="B7" s="84"/>
      <c r="C7" s="76"/>
      <c r="F7" s="77"/>
      <c r="G7" s="78"/>
    </row>
    <row r="8" spans="1:11" s="381" customFormat="1" ht="17.5" customHeight="1">
      <c r="A8" s="378"/>
      <c r="B8" s="873" t="s">
        <v>547</v>
      </c>
      <c r="C8" s="873"/>
      <c r="D8" s="873"/>
      <c r="E8" s="379" t="s">
        <v>548</v>
      </c>
      <c r="F8" s="379" t="s">
        <v>84</v>
      </c>
      <c r="G8" s="379" t="s">
        <v>0</v>
      </c>
      <c r="H8" s="399" t="s">
        <v>127</v>
      </c>
      <c r="I8" s="380" t="s">
        <v>1</v>
      </c>
      <c r="J8" s="380" t="s">
        <v>2</v>
      </c>
    </row>
    <row r="9" spans="1:11" s="381" customFormat="1" ht="8.15" customHeight="1">
      <c r="A9" s="378"/>
      <c r="B9" s="382"/>
      <c r="C9" s="382"/>
      <c r="D9" s="382"/>
      <c r="E9" s="393"/>
      <c r="F9" s="393"/>
      <c r="G9" s="393"/>
      <c r="H9" s="400"/>
      <c r="I9" s="394"/>
      <c r="J9" s="394"/>
    </row>
    <row r="10" spans="1:11" s="125" customFormat="1" ht="12.5">
      <c r="B10" s="882" t="s">
        <v>995</v>
      </c>
      <c r="C10" s="880" t="s">
        <v>65</v>
      </c>
      <c r="D10" s="881" t="s">
        <v>546</v>
      </c>
      <c r="E10" s="88" t="s">
        <v>550</v>
      </c>
      <c r="F10" s="330" t="s">
        <v>709</v>
      </c>
      <c r="G10" s="92" t="s">
        <v>106</v>
      </c>
      <c r="H10" s="352" t="s">
        <v>6</v>
      </c>
      <c r="I10" s="74" t="s">
        <v>118</v>
      </c>
      <c r="J10" s="74">
        <v>2011</v>
      </c>
      <c r="K10" s="52"/>
    </row>
    <row r="11" spans="1:11" s="125" customFormat="1" ht="25">
      <c r="B11" s="882"/>
      <c r="C11" s="880"/>
      <c r="D11" s="881"/>
      <c r="E11" s="350" t="s">
        <v>1014</v>
      </c>
      <c r="F11" s="340" t="s">
        <v>711</v>
      </c>
      <c r="G11" s="92" t="s">
        <v>116</v>
      </c>
      <c r="H11" s="352" t="s">
        <v>115</v>
      </c>
      <c r="I11" s="352" t="s">
        <v>7</v>
      </c>
      <c r="J11" s="74">
        <v>2018</v>
      </c>
      <c r="K11" s="52"/>
    </row>
    <row r="12" spans="1:11" s="125" customFormat="1" ht="7.5" customHeight="1">
      <c r="B12" s="882"/>
      <c r="C12" s="351"/>
      <c r="D12" s="396"/>
      <c r="E12" s="351"/>
      <c r="F12" s="341"/>
      <c r="G12" s="281"/>
      <c r="H12" s="300"/>
      <c r="I12" s="300"/>
      <c r="J12" s="300"/>
      <c r="K12" s="52"/>
    </row>
    <row r="13" spans="1:11" s="125" customFormat="1" ht="7.5" customHeight="1">
      <c r="B13" s="882"/>
      <c r="C13" s="349"/>
      <c r="D13" s="397"/>
      <c r="E13" s="349"/>
      <c r="F13" s="339"/>
      <c r="G13" s="98"/>
      <c r="H13" s="298"/>
      <c r="I13" s="298"/>
      <c r="J13" s="298"/>
      <c r="K13" s="52"/>
    </row>
    <row r="14" spans="1:11" s="125" customFormat="1" ht="37.5">
      <c r="B14" s="882"/>
      <c r="C14" s="880" t="s">
        <v>67</v>
      </c>
      <c r="D14" s="881" t="s">
        <v>75</v>
      </c>
      <c r="E14" s="350" t="s">
        <v>552</v>
      </c>
      <c r="F14" s="340" t="s">
        <v>714</v>
      </c>
      <c r="G14" s="92" t="s">
        <v>114</v>
      </c>
      <c r="H14" s="352" t="s">
        <v>6</v>
      </c>
      <c r="I14" s="352" t="s">
        <v>7</v>
      </c>
      <c r="J14" s="74">
        <v>2019</v>
      </c>
      <c r="K14" s="52"/>
    </row>
    <row r="15" spans="1:11" s="125" customFormat="1" ht="25">
      <c r="B15" s="882"/>
      <c r="C15" s="880"/>
      <c r="D15" s="881"/>
      <c r="E15" s="88" t="s">
        <v>553</v>
      </c>
      <c r="F15" s="330" t="s">
        <v>105</v>
      </c>
      <c r="G15" s="92" t="s">
        <v>114</v>
      </c>
      <c r="H15" s="352" t="s">
        <v>6</v>
      </c>
      <c r="I15" s="74" t="s">
        <v>7</v>
      </c>
      <c r="J15" s="74">
        <v>2018</v>
      </c>
      <c r="K15" s="52"/>
    </row>
    <row r="16" spans="1:11" s="125" customFormat="1" ht="12.5">
      <c r="B16" s="882"/>
      <c r="C16" s="880"/>
      <c r="D16" s="881"/>
      <c r="E16" s="88" t="s">
        <v>1015</v>
      </c>
      <c r="F16" s="330" t="s">
        <v>716</v>
      </c>
      <c r="G16" s="92" t="s">
        <v>114</v>
      </c>
      <c r="H16" s="352" t="s">
        <v>6</v>
      </c>
      <c r="I16" s="74" t="s">
        <v>7</v>
      </c>
      <c r="J16" s="74">
        <v>2018</v>
      </c>
      <c r="K16" s="52"/>
    </row>
    <row r="17" spans="2:11" s="125" customFormat="1" ht="12.5">
      <c r="B17" s="882"/>
      <c r="C17" s="880"/>
      <c r="D17" s="881"/>
      <c r="E17" s="88" t="s">
        <v>1016</v>
      </c>
      <c r="F17" s="330" t="s">
        <v>718</v>
      </c>
      <c r="G17" s="92" t="s">
        <v>114</v>
      </c>
      <c r="H17" s="352" t="s">
        <v>6</v>
      </c>
      <c r="I17" s="74" t="s">
        <v>7</v>
      </c>
      <c r="J17" s="74">
        <v>2018</v>
      </c>
      <c r="K17" s="52"/>
    </row>
    <row r="18" spans="2:11" s="125" customFormat="1" ht="12.5">
      <c r="B18" s="882"/>
      <c r="C18" s="880"/>
      <c r="D18" s="881"/>
      <c r="E18" s="88" t="s">
        <v>1017</v>
      </c>
      <c r="F18" s="330" t="s">
        <v>17</v>
      </c>
      <c r="G18" s="92" t="s">
        <v>18</v>
      </c>
      <c r="H18" s="352" t="s">
        <v>19</v>
      </c>
      <c r="I18" s="90" t="s">
        <v>20</v>
      </c>
      <c r="J18" s="74" t="s">
        <v>21</v>
      </c>
      <c r="K18" s="52"/>
    </row>
    <row r="19" spans="2:11" s="125" customFormat="1" ht="12.5">
      <c r="B19" s="882"/>
      <c r="C19" s="884"/>
      <c r="D19" s="886"/>
      <c r="E19" s="172" t="s">
        <v>1018</v>
      </c>
      <c r="F19" s="332" t="s">
        <v>22</v>
      </c>
      <c r="G19" s="175" t="s">
        <v>18</v>
      </c>
      <c r="H19" s="194" t="s">
        <v>19</v>
      </c>
      <c r="I19" s="283" t="s">
        <v>20</v>
      </c>
      <c r="J19" s="300" t="s">
        <v>21</v>
      </c>
      <c r="K19" s="52"/>
    </row>
    <row r="20" spans="2:11" s="125" customFormat="1" ht="25">
      <c r="B20" s="882"/>
      <c r="C20" s="883" t="s">
        <v>69</v>
      </c>
      <c r="D20" s="885" t="s">
        <v>125</v>
      </c>
      <c r="E20" s="173" t="s">
        <v>554</v>
      </c>
      <c r="F20" s="336" t="s">
        <v>107</v>
      </c>
      <c r="G20" s="174" t="s">
        <v>13</v>
      </c>
      <c r="H20" s="193" t="s">
        <v>6</v>
      </c>
      <c r="I20" s="90" t="s">
        <v>7</v>
      </c>
      <c r="J20" s="74">
        <v>2019</v>
      </c>
      <c r="K20" s="52"/>
    </row>
    <row r="21" spans="2:11" s="125" customFormat="1" ht="25">
      <c r="B21" s="882"/>
      <c r="C21" s="884"/>
      <c r="D21" s="886"/>
      <c r="E21" s="172" t="s">
        <v>556</v>
      </c>
      <c r="F21" s="332" t="s">
        <v>721</v>
      </c>
      <c r="G21" s="175" t="s">
        <v>722</v>
      </c>
      <c r="H21" s="194" t="s">
        <v>215</v>
      </c>
      <c r="I21" s="283" t="s">
        <v>20</v>
      </c>
      <c r="J21" s="300">
        <v>2019</v>
      </c>
      <c r="K21" s="52"/>
    </row>
    <row r="22" spans="2:11" s="125" customFormat="1" ht="30" customHeight="1">
      <c r="B22" s="882"/>
      <c r="C22" s="177" t="s">
        <v>71</v>
      </c>
      <c r="D22" s="395" t="s">
        <v>76</v>
      </c>
      <c r="E22" s="177" t="s">
        <v>560</v>
      </c>
      <c r="F22" s="337" t="s">
        <v>113</v>
      </c>
      <c r="G22" s="178" t="s">
        <v>119</v>
      </c>
      <c r="H22" s="176" t="s">
        <v>6</v>
      </c>
      <c r="I22" s="300" t="s">
        <v>55</v>
      </c>
      <c r="J22" s="408" t="s">
        <v>117</v>
      </c>
      <c r="K22" s="52"/>
    </row>
    <row r="23" spans="2:11" s="101" customFormat="1" ht="12.5">
      <c r="B23" s="882"/>
      <c r="C23" s="883" t="s">
        <v>219</v>
      </c>
      <c r="D23" s="885" t="s">
        <v>515</v>
      </c>
      <c r="E23" s="173" t="s">
        <v>1019</v>
      </c>
      <c r="F23" s="336" t="s">
        <v>109</v>
      </c>
      <c r="G23" s="174" t="s">
        <v>110</v>
      </c>
      <c r="H23" s="193" t="s">
        <v>110</v>
      </c>
      <c r="I23" s="182" t="s">
        <v>55</v>
      </c>
      <c r="J23" s="179" t="s">
        <v>117</v>
      </c>
      <c r="K23" s="4"/>
    </row>
    <row r="24" spans="2:11" s="101" customFormat="1" ht="25">
      <c r="B24" s="882"/>
      <c r="C24" s="880"/>
      <c r="D24" s="881"/>
      <c r="E24" s="88" t="s">
        <v>1020</v>
      </c>
      <c r="F24" s="330" t="s">
        <v>723</v>
      </c>
      <c r="G24" s="92" t="s">
        <v>110</v>
      </c>
      <c r="H24" s="352" t="s">
        <v>110</v>
      </c>
      <c r="I24" s="90" t="s">
        <v>55</v>
      </c>
      <c r="J24" s="179" t="s">
        <v>117</v>
      </c>
      <c r="K24" s="4"/>
    </row>
    <row r="25" spans="2:11" s="101" customFormat="1" ht="12.5">
      <c r="B25" s="882"/>
      <c r="C25" s="880"/>
      <c r="D25" s="881"/>
      <c r="E25" s="88" t="s">
        <v>1021</v>
      </c>
      <c r="F25" s="330" t="s">
        <v>111</v>
      </c>
      <c r="G25" s="92" t="s">
        <v>61</v>
      </c>
      <c r="H25" s="352" t="s">
        <v>61</v>
      </c>
      <c r="I25" s="90" t="s">
        <v>55</v>
      </c>
      <c r="J25" s="179" t="s">
        <v>117</v>
      </c>
      <c r="K25" s="4"/>
    </row>
    <row r="26" spans="2:11" s="101" customFormat="1" ht="12.5">
      <c r="B26" s="882"/>
      <c r="C26" s="880"/>
      <c r="D26" s="881"/>
      <c r="E26" s="88" t="s">
        <v>1022</v>
      </c>
      <c r="F26" s="330" t="s">
        <v>112</v>
      </c>
      <c r="G26" s="92" t="s">
        <v>110</v>
      </c>
      <c r="H26" s="352" t="s">
        <v>110</v>
      </c>
      <c r="I26" s="90" t="s">
        <v>55</v>
      </c>
      <c r="J26" s="179" t="s">
        <v>117</v>
      </c>
      <c r="K26" s="4"/>
    </row>
    <row r="27" spans="2:11" s="101" customFormat="1" ht="25">
      <c r="B27" s="882"/>
      <c r="C27" s="880"/>
      <c r="D27" s="881"/>
      <c r="E27" s="88" t="s">
        <v>1023</v>
      </c>
      <c r="F27" s="330" t="s">
        <v>724</v>
      </c>
      <c r="G27" s="92" t="s">
        <v>61</v>
      </c>
      <c r="H27" s="352" t="s">
        <v>61</v>
      </c>
      <c r="I27" s="90"/>
      <c r="J27" s="179"/>
      <c r="K27" s="4"/>
    </row>
    <row r="28" spans="2:11" s="101" customFormat="1" ht="12.5">
      <c r="B28" s="882"/>
      <c r="C28" s="884"/>
      <c r="D28" s="886"/>
      <c r="E28" s="172" t="s">
        <v>1024</v>
      </c>
      <c r="F28" s="332" t="s">
        <v>108</v>
      </c>
      <c r="G28" s="175" t="s">
        <v>61</v>
      </c>
      <c r="H28" s="194" t="s">
        <v>61</v>
      </c>
      <c r="I28" s="181" t="s">
        <v>55</v>
      </c>
      <c r="J28" s="409" t="s">
        <v>117</v>
      </c>
      <c r="K28" s="4"/>
    </row>
    <row r="29" spans="2:11" s="101" customFormat="1" ht="37.5">
      <c r="B29" s="882"/>
      <c r="C29" s="883" t="s">
        <v>998</v>
      </c>
      <c r="D29" s="885" t="s">
        <v>213</v>
      </c>
      <c r="E29" s="173" t="s">
        <v>1025</v>
      </c>
      <c r="F29" s="336" t="s">
        <v>725</v>
      </c>
      <c r="G29" s="174" t="s">
        <v>209</v>
      </c>
      <c r="H29" s="193" t="s">
        <v>210</v>
      </c>
      <c r="I29" s="182" t="s">
        <v>211</v>
      </c>
      <c r="J29" s="180" t="s">
        <v>212</v>
      </c>
      <c r="K29" s="4"/>
    </row>
    <row r="30" spans="2:11" s="101" customFormat="1" ht="25">
      <c r="B30" s="882"/>
      <c r="C30" s="880"/>
      <c r="D30" s="881"/>
      <c r="E30" s="88" t="s">
        <v>1026</v>
      </c>
      <c r="F30" s="330" t="s">
        <v>726</v>
      </c>
      <c r="G30" s="92" t="s">
        <v>727</v>
      </c>
      <c r="H30" s="352" t="s">
        <v>6</v>
      </c>
      <c r="I30" s="90" t="s">
        <v>7</v>
      </c>
      <c r="J30" s="74">
        <v>2019</v>
      </c>
      <c r="K30" s="4"/>
    </row>
    <row r="31" spans="2:11" s="101" customFormat="1" ht="25">
      <c r="B31" s="882"/>
      <c r="C31" s="880"/>
      <c r="D31" s="881"/>
      <c r="E31" s="88" t="s">
        <v>1027</v>
      </c>
      <c r="F31" s="330" t="s">
        <v>728</v>
      </c>
      <c r="G31" s="92" t="s">
        <v>120</v>
      </c>
      <c r="H31" s="352" t="s">
        <v>729</v>
      </c>
      <c r="I31" s="90" t="s">
        <v>7</v>
      </c>
      <c r="J31" s="74">
        <v>2019</v>
      </c>
      <c r="K31" s="4"/>
    </row>
    <row r="32" spans="2:11" s="101" customFormat="1" ht="25">
      <c r="B32" s="882"/>
      <c r="C32" s="884"/>
      <c r="D32" s="886"/>
      <c r="E32" s="172" t="s">
        <v>1028</v>
      </c>
      <c r="F32" s="332" t="s">
        <v>730</v>
      </c>
      <c r="G32" s="175" t="s">
        <v>731</v>
      </c>
      <c r="H32" s="194" t="s">
        <v>732</v>
      </c>
      <c r="I32" s="181" t="s">
        <v>7</v>
      </c>
      <c r="J32" s="300">
        <v>2020</v>
      </c>
      <c r="K32" s="4"/>
    </row>
  </sheetData>
  <mergeCells count="12">
    <mergeCell ref="C23:C28"/>
    <mergeCell ref="D23:D28"/>
    <mergeCell ref="C29:C32"/>
    <mergeCell ref="D29:D32"/>
    <mergeCell ref="B8:D8"/>
    <mergeCell ref="B10:B32"/>
    <mergeCell ref="C10:C11"/>
    <mergeCell ref="D10:D11"/>
    <mergeCell ref="C14:C19"/>
    <mergeCell ref="D14:D19"/>
    <mergeCell ref="C20:C21"/>
    <mergeCell ref="D20:D21"/>
  </mergeCells>
  <hyperlinks>
    <hyperlink ref="F10" location="'3.1.1'!A1" display="Duración media dedicada (DMD) a la familia y el hogar y al resto de actividades"/>
    <hyperlink ref="F11" location="'3.1.2'!A1" display="Nº de convenios colectivos con medidas de flexibilidad y conciliación de vida laboral, personal y familiar y número de trabajadores afectados "/>
    <hyperlink ref="F14" location="'3.2.1'!A1" display="Evolución del gasto medio por hogar (€) en selección de productos y servicios a 4 dígitos ECOICOP/EPF cuyo consumo está ligado a los sectores estratégicos relevantes para el consumo por las familias (digitalización, sanidad y cuidados, transición energética/sostenibilidad, transportes, otras)"/>
    <hyperlink ref="F15" location="'3.2.2'!A1" display="Gasto de las familias en Protección Social (grupo 12.3.0, clasificación ECOICOP), servicios de apoyo a personas de edad, personas con discapacidad, familias y niños"/>
    <hyperlink ref="F16" location="'3.2.3'!A1" display="Evolución del gasto de las familias en Sanidad (Grupo 6. Sanidad, clasificación ECOICOP)"/>
    <hyperlink ref="F17" location="'3.2.4'!A1" display="Evolución del gasto de las familias en Enseñanza Grupo 10. Enseñanza, calsificación ECOICOP)"/>
    <hyperlink ref="F18" location="'3.2.5'!A1" display="Pago con tarjetas. Operaciones de compras en terminales de punto de venta (millones de euros)"/>
    <hyperlink ref="F19" location="'3.2.6'!A1" display="Pago con tarjetas. Operaciones de retirada de efectivo en cajeros (millones de euros)"/>
    <hyperlink ref="F20" location="'3.3.1'!A1" display="Uso de las TIC por parte de personas mayores de 75 años"/>
    <hyperlink ref="F21" location="'3.3.2'!A1" display="Porcentaje de personas ocupadas con discapacidad que teletrabajan"/>
    <hyperlink ref="F22" location="'3.4.1'!A1" display="Evolución de la población por tamaño del municipio (menos de 10.000 hab y de 5.000 hab): incremento del nº de habitantes en pueblos pequeños desde marzo 2020"/>
    <hyperlink ref="F23" location="'3.5.1'!A1" display="Evolución de nº de personas perceptoras de EREs/ERTEs en Comunidad de Madrid desde marzo 2020"/>
    <hyperlink ref="F24" location="'3.5.2'!A1" display="Evolución mensual nº personas perceptoras de la prestación por desempleo/subsidio de desempleo/rentas mínimas en Comunidad de Madrid desde marzo 2020"/>
    <hyperlink ref="F25" location="'3.5.3'!A1" display="Evolución trabajadoras/os Autónomas/os beneficiarias/os de la prestación extraordinaria de cese de actividad"/>
    <hyperlink ref="F26" location="'3.5.4'!A1" display="Evolución trabajadoras/os beneficiarias/os del subsidio extraordinario para personas empleadas de hogar"/>
    <hyperlink ref="F27" location="'3.5.5'!A1" display="Evolución mensual nº personas perceptoras de la Renta Mínima de Inserción (RMI) y Extinciones de RMI por Ingreso Mínimo Vital (IMV), Comunidad de Madrid"/>
    <hyperlink ref="F28" location="'3.5.6'!A1" display="Evolución de nº de personas perceptoras del Ingreso Mínimo Vital en Comunidad de Madrid desde su aprobación"/>
    <hyperlink ref="F29" location="'3.6.1'!A1" display="Número de casos y tasas por cada 100.000 habitantes de enfermedades de declaración obligatoria"/>
    <hyperlink ref="F30" location="'3.6.2'!A1" display="Mejor preparación para futuras pandemias: Tasa de personal sanitario (médicos, enfermeros y farmacéuticos) por cada 100.000 habitantes"/>
    <hyperlink ref="F31" location="'3.6.3'!A1" display="Mejor preparación para futuras pandemias: Nº de camas hospitalarias en funcionamiento por 1000 habitantes. Nº de puestos en hospitales de día por 1000 habitantes. Nº de quirófanos en funcionamiento por 100 000 habitantes."/>
    <hyperlink ref="F32" location="'3.6.4'!A1" display="Refuerzo del sistema educativo: Número medio de alumnos por profesor en Enseñanzas de Régimen General por titularidad del centro, 2014/2015 - 2019/2020"/>
  </hyperlinks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B1:R21"/>
  <sheetViews>
    <sheetView showGridLines="0" zoomScaleNormal="100" workbookViewId="0">
      <selection activeCell="B1" sqref="B1"/>
    </sheetView>
  </sheetViews>
  <sheetFormatPr baseColWidth="10" defaultColWidth="11.54296875" defaultRowHeight="12.5"/>
  <cols>
    <col min="1" max="1" width="1.81640625" style="57" customWidth="1"/>
    <col min="2" max="2" width="40.453125" style="57" customWidth="1"/>
    <col min="3" max="4" width="20.81640625" style="57" customWidth="1"/>
    <col min="5" max="5" width="21.453125" style="57" customWidth="1"/>
    <col min="6" max="6" width="22.54296875" style="57" customWidth="1"/>
    <col min="7" max="7" width="22" style="57" customWidth="1"/>
    <col min="8" max="37" width="22.81640625" style="57" customWidth="1"/>
    <col min="38" max="16384" width="11.54296875" style="57"/>
  </cols>
  <sheetData>
    <row r="1" spans="2:18" ht="15" customHeight="1"/>
    <row r="2" spans="2:18" ht="15" customHeight="1">
      <c r="F2" s="893" t="s">
        <v>245</v>
      </c>
      <c r="G2" s="893"/>
    </row>
    <row r="3" spans="2:18" ht="15" customHeight="1">
      <c r="F3" s="893" t="s">
        <v>248</v>
      </c>
      <c r="G3" s="893"/>
    </row>
    <row r="4" spans="2:18" s="405" customFormat="1" ht="13.4" customHeight="1">
      <c r="B4" s="403"/>
      <c r="C4" s="403"/>
      <c r="D4" s="404"/>
      <c r="E4" s="403"/>
    </row>
    <row r="5" spans="2:18" s="411" customFormat="1" ht="15.5">
      <c r="B5" s="414" t="s">
        <v>246</v>
      </c>
      <c r="C5" s="411" t="s">
        <v>561</v>
      </c>
      <c r="H5" s="413"/>
    </row>
    <row r="6" spans="2:18" s="415" customFormat="1" ht="15.5">
      <c r="B6" s="416" t="s">
        <v>247</v>
      </c>
      <c r="C6" s="415" t="s">
        <v>1574</v>
      </c>
    </row>
    <row r="7" spans="2:18" s="415" customFormat="1" ht="15.5">
      <c r="B7" s="416" t="s">
        <v>84</v>
      </c>
      <c r="C7" s="417" t="s">
        <v>124</v>
      </c>
    </row>
    <row r="8" spans="2:18" s="415" customFormat="1" ht="15.5">
      <c r="B8" s="416" t="s">
        <v>220</v>
      </c>
      <c r="C8" s="417" t="s">
        <v>23</v>
      </c>
    </row>
    <row r="9" spans="2:18" s="415" customFormat="1" ht="15.5">
      <c r="B9" s="416" t="s">
        <v>127</v>
      </c>
      <c r="C9" s="417" t="s">
        <v>23</v>
      </c>
    </row>
    <row r="10" spans="2:18" s="415" customFormat="1" ht="15.5">
      <c r="B10" s="416" t="s">
        <v>244</v>
      </c>
      <c r="C10" s="415" t="s">
        <v>1030</v>
      </c>
    </row>
    <row r="12" spans="2:18" s="605" customFormat="1" ht="22.5" customHeight="1">
      <c r="B12" s="670"/>
      <c r="C12" s="670">
        <v>2020</v>
      </c>
      <c r="D12" s="670">
        <v>2019</v>
      </c>
      <c r="E12" s="670">
        <v>2018</v>
      </c>
      <c r="F12" s="670">
        <v>2017</v>
      </c>
      <c r="G12" s="670">
        <v>2016</v>
      </c>
      <c r="H12" s="670">
        <v>2015</v>
      </c>
      <c r="I12" s="670">
        <v>2014</v>
      </c>
      <c r="J12" s="670">
        <v>2013</v>
      </c>
      <c r="K12" s="670">
        <v>2012</v>
      </c>
      <c r="L12" s="670">
        <v>2011</v>
      </c>
      <c r="M12" s="670">
        <v>2010</v>
      </c>
      <c r="N12" s="670">
        <v>2009</v>
      </c>
      <c r="O12" s="670">
        <v>2008</v>
      </c>
      <c r="P12" s="670">
        <v>2007</v>
      </c>
      <c r="Q12" s="670">
        <v>2006</v>
      </c>
      <c r="R12" s="670">
        <v>2005</v>
      </c>
    </row>
    <row r="13" spans="2:18" s="630" customFormat="1" ht="15.65" customHeight="1">
      <c r="B13" s="629" t="s">
        <v>98</v>
      </c>
      <c r="C13" s="630">
        <v>241</v>
      </c>
      <c r="D13" s="630">
        <v>237</v>
      </c>
      <c r="E13" s="630">
        <v>228</v>
      </c>
      <c r="F13" s="630">
        <v>220</v>
      </c>
      <c r="G13" s="630">
        <v>215</v>
      </c>
      <c r="H13" s="630">
        <v>205</v>
      </c>
      <c r="I13" s="630">
        <v>192</v>
      </c>
      <c r="J13" s="630">
        <v>186</v>
      </c>
      <c r="K13" s="630">
        <v>178</v>
      </c>
      <c r="L13" s="630">
        <v>173</v>
      </c>
      <c r="M13" s="630">
        <v>158</v>
      </c>
      <c r="N13" s="630">
        <v>145</v>
      </c>
      <c r="O13" s="630">
        <v>140</v>
      </c>
      <c r="P13" s="630">
        <v>120</v>
      </c>
      <c r="Q13" s="630">
        <v>110</v>
      </c>
      <c r="R13" s="630">
        <v>100</v>
      </c>
    </row>
    <row r="14" spans="2:18" s="630" customFormat="1" ht="15.65" customHeight="1">
      <c r="B14" s="629" t="s">
        <v>492</v>
      </c>
      <c r="C14" s="630">
        <v>201</v>
      </c>
      <c r="D14" s="630">
        <v>199</v>
      </c>
      <c r="E14" s="630">
        <v>193</v>
      </c>
      <c r="F14" s="630">
        <v>183</v>
      </c>
      <c r="G14" s="630">
        <v>181</v>
      </c>
      <c r="H14" s="630">
        <v>177</v>
      </c>
      <c r="I14" s="630">
        <v>165</v>
      </c>
      <c r="J14" s="630">
        <v>163</v>
      </c>
      <c r="K14" s="630">
        <v>158</v>
      </c>
      <c r="L14" s="630">
        <v>155</v>
      </c>
      <c r="M14" s="630">
        <v>143</v>
      </c>
      <c r="N14" s="630">
        <v>138</v>
      </c>
      <c r="O14" s="630">
        <v>135</v>
      </c>
      <c r="P14" s="630">
        <v>120</v>
      </c>
      <c r="Q14" s="630">
        <v>110</v>
      </c>
      <c r="R14" s="630">
        <v>100</v>
      </c>
    </row>
    <row r="15" spans="2:18" s="630" customFormat="1"/>
    <row r="16" spans="2:18" s="630" customFormat="1"/>
    <row r="17" spans="2:18" s="630" customFormat="1"/>
    <row r="18" spans="2:18" s="630" customFormat="1" ht="18.649999999999999" customHeight="1">
      <c r="B18" s="699" t="s">
        <v>1671</v>
      </c>
      <c r="D18" s="700"/>
      <c r="E18" s="700"/>
      <c r="F18" s="700"/>
    </row>
    <row r="19" spans="2:18" s="605" customFormat="1" ht="18.649999999999999" customHeight="1">
      <c r="B19" s="670"/>
      <c r="C19" s="670">
        <v>2005</v>
      </c>
      <c r="D19" s="670">
        <v>2006</v>
      </c>
      <c r="E19" s="670">
        <v>2007</v>
      </c>
      <c r="F19" s="670">
        <v>2008</v>
      </c>
      <c r="G19" s="670">
        <v>2009</v>
      </c>
      <c r="H19" s="670">
        <v>2010</v>
      </c>
      <c r="I19" s="670">
        <v>2011</v>
      </c>
      <c r="J19" s="670">
        <v>2012</v>
      </c>
      <c r="K19" s="670">
        <v>2013</v>
      </c>
      <c r="L19" s="670">
        <v>2014</v>
      </c>
      <c r="M19" s="670">
        <v>2015</v>
      </c>
      <c r="N19" s="670">
        <v>2016</v>
      </c>
      <c r="O19" s="670">
        <v>2017</v>
      </c>
      <c r="P19" s="670">
        <v>2018</v>
      </c>
      <c r="Q19" s="670">
        <v>2019</v>
      </c>
      <c r="R19" s="670">
        <v>2020</v>
      </c>
    </row>
    <row r="20" spans="2:18" s="630" customFormat="1" ht="16" customHeight="1">
      <c r="B20" s="629" t="s">
        <v>98</v>
      </c>
      <c r="C20" s="630">
        <v>100</v>
      </c>
      <c r="D20" s="630">
        <v>110</v>
      </c>
      <c r="E20" s="630">
        <v>120</v>
      </c>
      <c r="F20" s="630">
        <v>140</v>
      </c>
      <c r="G20" s="630">
        <v>145</v>
      </c>
      <c r="H20" s="630">
        <v>158</v>
      </c>
      <c r="I20" s="630">
        <v>173</v>
      </c>
      <c r="J20" s="630">
        <v>178</v>
      </c>
      <c r="K20" s="630">
        <v>186</v>
      </c>
      <c r="L20" s="630">
        <v>192</v>
      </c>
      <c r="M20" s="630">
        <v>205</v>
      </c>
      <c r="N20" s="630">
        <v>215</v>
      </c>
      <c r="O20" s="630">
        <v>220</v>
      </c>
      <c r="P20" s="630">
        <v>228</v>
      </c>
      <c r="Q20" s="630">
        <v>237</v>
      </c>
      <c r="R20" s="630">
        <v>241</v>
      </c>
    </row>
    <row r="21" spans="2:18" s="630" customFormat="1" ht="16" customHeight="1">
      <c r="B21" s="629" t="s">
        <v>492</v>
      </c>
      <c r="C21" s="630">
        <v>100</v>
      </c>
      <c r="D21" s="630">
        <v>110</v>
      </c>
      <c r="E21" s="630">
        <v>120</v>
      </c>
      <c r="F21" s="630">
        <v>135</v>
      </c>
      <c r="G21" s="630">
        <v>138</v>
      </c>
      <c r="H21" s="630">
        <v>143</v>
      </c>
      <c r="I21" s="630">
        <v>155</v>
      </c>
      <c r="J21" s="630">
        <v>158</v>
      </c>
      <c r="K21" s="630">
        <v>163</v>
      </c>
      <c r="L21" s="630">
        <v>165</v>
      </c>
      <c r="M21" s="630">
        <v>177</v>
      </c>
      <c r="N21" s="630">
        <v>181</v>
      </c>
      <c r="O21" s="630">
        <v>183</v>
      </c>
      <c r="P21" s="630">
        <v>193</v>
      </c>
      <c r="Q21" s="630">
        <v>199</v>
      </c>
      <c r="R21" s="630">
        <v>201</v>
      </c>
    </row>
  </sheetData>
  <mergeCells count="2">
    <mergeCell ref="F2:G2"/>
    <mergeCell ref="F3:G3"/>
  </mergeCells>
  <hyperlinks>
    <hyperlink ref="F3" r:id="rId1" location="'Índice Digitalizacion Acelerada'!A1"/>
    <hyperlink ref="F2" r:id="rId2" location="'Índice ámbitos y subámbitos'!A1"/>
    <hyperlink ref="F2:G2" location="'Índice Digitalizacion Acelerada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B1:AL106"/>
  <sheetViews>
    <sheetView showGridLines="0" zoomScaleNormal="100" workbookViewId="0">
      <selection activeCell="C3" sqref="C3"/>
    </sheetView>
  </sheetViews>
  <sheetFormatPr baseColWidth="10" defaultColWidth="11.54296875" defaultRowHeight="12.5"/>
  <cols>
    <col min="1" max="1" width="1.81640625" style="57" customWidth="1"/>
    <col min="2" max="2" width="40.453125" style="57" customWidth="1"/>
    <col min="3" max="4" width="20.81640625" style="57" customWidth="1"/>
    <col min="5" max="5" width="21.453125" style="57" customWidth="1"/>
    <col min="6" max="6" width="22.54296875" style="57" customWidth="1"/>
    <col min="7" max="7" width="22" style="57" customWidth="1"/>
    <col min="8" max="38" width="22.81640625" style="57" customWidth="1"/>
    <col min="39" max="16384" width="11.54296875" style="57"/>
  </cols>
  <sheetData>
    <row r="1" spans="2:38" ht="15" customHeight="1"/>
    <row r="2" spans="2:38" ht="15" customHeight="1">
      <c r="F2" s="893" t="s">
        <v>245</v>
      </c>
      <c r="G2" s="893"/>
    </row>
    <row r="3" spans="2:38" ht="15" customHeight="1">
      <c r="F3" s="893" t="s">
        <v>248</v>
      </c>
      <c r="G3" s="893"/>
    </row>
    <row r="4" spans="2:38" s="405" customFormat="1" ht="13.4" customHeight="1">
      <c r="B4" s="403"/>
      <c r="C4" s="403"/>
      <c r="D4" s="404"/>
      <c r="E4" s="403"/>
    </row>
    <row r="5" spans="2:38" s="411" customFormat="1" ht="15.5">
      <c r="B5" s="414" t="s">
        <v>246</v>
      </c>
      <c r="C5" s="411" t="s">
        <v>561</v>
      </c>
      <c r="H5" s="413"/>
      <c r="I5" s="413"/>
    </row>
    <row r="6" spans="2:38" s="415" customFormat="1" ht="15.5">
      <c r="B6" s="416" t="s">
        <v>247</v>
      </c>
      <c r="C6" s="415" t="s">
        <v>1568</v>
      </c>
    </row>
    <row r="7" spans="2:38" s="415" customFormat="1" ht="15.5">
      <c r="B7" s="416" t="s">
        <v>84</v>
      </c>
      <c r="C7" s="417" t="s">
        <v>562</v>
      </c>
    </row>
    <row r="8" spans="2:38" s="415" customFormat="1" ht="15.5">
      <c r="B8" s="416" t="s">
        <v>220</v>
      </c>
      <c r="C8" s="417" t="s">
        <v>102</v>
      </c>
    </row>
    <row r="9" spans="2:38" s="415" customFormat="1" ht="15.5">
      <c r="B9" s="416" t="s">
        <v>127</v>
      </c>
      <c r="C9" s="415" t="s">
        <v>6</v>
      </c>
    </row>
    <row r="10" spans="2:38" s="415" customFormat="1" ht="15.5">
      <c r="B10" s="416" t="s">
        <v>244</v>
      </c>
      <c r="C10" s="415" t="s">
        <v>563</v>
      </c>
    </row>
    <row r="12" spans="2:38" s="605" customFormat="1" ht="22.75" customHeight="1">
      <c r="B12" s="955"/>
      <c r="C12" s="900">
        <v>2018</v>
      </c>
      <c r="D12" s="901"/>
      <c r="E12" s="901"/>
      <c r="F12" s="901"/>
      <c r="G12" s="901"/>
      <c r="H12" s="901"/>
      <c r="I12" s="902"/>
      <c r="J12" s="900">
        <v>2017</v>
      </c>
      <c r="K12" s="901"/>
      <c r="L12" s="901"/>
      <c r="M12" s="901"/>
      <c r="N12" s="901"/>
      <c r="O12" s="901"/>
      <c r="P12" s="902"/>
      <c r="Q12" s="900">
        <v>2016</v>
      </c>
      <c r="R12" s="901"/>
      <c r="S12" s="901"/>
      <c r="T12" s="901"/>
      <c r="U12" s="901"/>
      <c r="V12" s="901"/>
      <c r="W12" s="902"/>
      <c r="X12" s="900">
        <v>2015</v>
      </c>
      <c r="Y12" s="901"/>
      <c r="Z12" s="901"/>
      <c r="AA12" s="901"/>
      <c r="AB12" s="901"/>
      <c r="AC12" s="901"/>
      <c r="AD12" s="902"/>
      <c r="AE12" s="604"/>
      <c r="AF12" s="604"/>
      <c r="AG12" s="604"/>
      <c r="AH12" s="604"/>
      <c r="AI12" s="604"/>
      <c r="AJ12" s="604"/>
      <c r="AK12" s="604"/>
      <c r="AL12" s="604"/>
    </row>
    <row r="13" spans="2:38" s="421" customFormat="1" ht="25">
      <c r="B13" s="956"/>
      <c r="C13" s="477" t="s">
        <v>222</v>
      </c>
      <c r="D13" s="477" t="s">
        <v>564</v>
      </c>
      <c r="E13" s="477" t="s">
        <v>565</v>
      </c>
      <c r="F13" s="477" t="s">
        <v>566</v>
      </c>
      <c r="G13" s="477" t="s">
        <v>567</v>
      </c>
      <c r="H13" s="477" t="s">
        <v>568</v>
      </c>
      <c r="I13" s="477" t="s">
        <v>569</v>
      </c>
      <c r="J13" s="477" t="s">
        <v>222</v>
      </c>
      <c r="K13" s="477" t="s">
        <v>564</v>
      </c>
      <c r="L13" s="477" t="s">
        <v>565</v>
      </c>
      <c r="M13" s="477" t="s">
        <v>566</v>
      </c>
      <c r="N13" s="477" t="s">
        <v>567</v>
      </c>
      <c r="O13" s="477" t="s">
        <v>472</v>
      </c>
      <c r="P13" s="477" t="s">
        <v>570</v>
      </c>
      <c r="Q13" s="477" t="s">
        <v>222</v>
      </c>
      <c r="R13" s="477" t="s">
        <v>564</v>
      </c>
      <c r="S13" s="477" t="s">
        <v>565</v>
      </c>
      <c r="T13" s="477" t="s">
        <v>566</v>
      </c>
      <c r="U13" s="477" t="s">
        <v>567</v>
      </c>
      <c r="V13" s="477" t="s">
        <v>472</v>
      </c>
      <c r="W13" s="477" t="s">
        <v>570</v>
      </c>
      <c r="X13" s="477" t="s">
        <v>222</v>
      </c>
      <c r="Y13" s="477" t="s">
        <v>564</v>
      </c>
      <c r="Z13" s="477" t="s">
        <v>565</v>
      </c>
      <c r="AA13" s="477" t="s">
        <v>566</v>
      </c>
      <c r="AB13" s="477" t="s">
        <v>567</v>
      </c>
      <c r="AC13" s="477" t="s">
        <v>472</v>
      </c>
      <c r="AD13" s="477" t="s">
        <v>570</v>
      </c>
      <c r="AE13" s="235"/>
      <c r="AF13" s="235"/>
      <c r="AG13" s="235"/>
      <c r="AH13" s="235"/>
      <c r="AI13" s="235"/>
      <c r="AJ13" s="235"/>
      <c r="AK13" s="235"/>
      <c r="AL13" s="235"/>
    </row>
    <row r="14" spans="2:38" ht="15" customHeight="1">
      <c r="B14" s="103" t="s">
        <v>222</v>
      </c>
      <c r="C14" s="104">
        <v>14945692</v>
      </c>
      <c r="D14" s="104">
        <v>8445362</v>
      </c>
      <c r="E14" s="104">
        <v>2515228</v>
      </c>
      <c r="F14" s="104">
        <v>3946201</v>
      </c>
      <c r="G14" s="104">
        <v>38901</v>
      </c>
      <c r="H14" s="104">
        <v>1202193000</v>
      </c>
      <c r="I14" s="105">
        <v>1.2432023809820886E-2</v>
      </c>
      <c r="J14" s="104">
        <v>14063444</v>
      </c>
      <c r="K14" s="104">
        <v>7729249</v>
      </c>
      <c r="L14" s="104">
        <v>2495023</v>
      </c>
      <c r="M14" s="104">
        <v>3808958</v>
      </c>
      <c r="N14" s="104">
        <v>30213</v>
      </c>
      <c r="O14" s="104">
        <v>1161878000</v>
      </c>
      <c r="P14" s="105">
        <v>1.2104062560785212E-2</v>
      </c>
      <c r="Q14" s="104">
        <v>13259769</v>
      </c>
      <c r="R14" s="104">
        <v>7125973</v>
      </c>
      <c r="S14" s="104">
        <v>2452775</v>
      </c>
      <c r="T14" s="104">
        <v>3648812</v>
      </c>
      <c r="U14" s="104">
        <v>32209</v>
      </c>
      <c r="V14" s="104">
        <v>1113840000</v>
      </c>
      <c r="W14" s="105">
        <v>1.1904554514113338E-2</v>
      </c>
      <c r="X14" s="104">
        <v>13171807</v>
      </c>
      <c r="Y14" s="104">
        <v>6920014</v>
      </c>
      <c r="Z14" s="104">
        <v>2520417</v>
      </c>
      <c r="AA14" s="104">
        <v>3703884</v>
      </c>
      <c r="AB14" s="104">
        <v>27492</v>
      </c>
      <c r="AC14" s="104">
        <v>1077590000</v>
      </c>
      <c r="AD14" s="105">
        <v>1.2223393869653579E-2</v>
      </c>
    </row>
    <row r="15" spans="2:38" ht="15" customHeight="1">
      <c r="B15" s="103" t="s">
        <v>223</v>
      </c>
      <c r="C15" s="104">
        <v>1479417</v>
      </c>
      <c r="D15" s="104">
        <v>549298</v>
      </c>
      <c r="E15" s="104">
        <v>282779</v>
      </c>
      <c r="F15" s="104">
        <v>644585</v>
      </c>
      <c r="G15" s="104">
        <v>2755</v>
      </c>
      <c r="H15" s="104">
        <v>160621816</v>
      </c>
      <c r="I15" s="105">
        <v>9.2105607870851119E-3</v>
      </c>
      <c r="J15" s="104">
        <v>1422969</v>
      </c>
      <c r="K15" s="104">
        <v>529526</v>
      </c>
      <c r="L15" s="104">
        <v>274307</v>
      </c>
      <c r="M15" s="104">
        <v>616956</v>
      </c>
      <c r="N15" s="104">
        <v>2181</v>
      </c>
      <c r="O15" s="104">
        <v>155462810</v>
      </c>
      <c r="P15" s="105">
        <v>9.1531151405278219E-3</v>
      </c>
      <c r="Q15" s="104">
        <v>1359795</v>
      </c>
      <c r="R15" s="104">
        <v>501757</v>
      </c>
      <c r="S15" s="104">
        <v>276331</v>
      </c>
      <c r="T15" s="104">
        <v>579023</v>
      </c>
      <c r="U15" s="104">
        <v>2685</v>
      </c>
      <c r="V15" s="104">
        <v>148405362</v>
      </c>
      <c r="W15" s="105">
        <v>9.1627080159003959E-3</v>
      </c>
      <c r="X15" s="104">
        <v>1476451</v>
      </c>
      <c r="Y15" s="104">
        <v>505671</v>
      </c>
      <c r="Z15" s="104">
        <v>318516</v>
      </c>
      <c r="AA15" s="104">
        <v>650766</v>
      </c>
      <c r="AB15" s="104">
        <v>1499</v>
      </c>
      <c r="AC15" s="104">
        <v>144745569</v>
      </c>
      <c r="AD15" s="105">
        <v>1.0200319154502063E-2</v>
      </c>
    </row>
    <row r="16" spans="2:38" ht="15" customHeight="1">
      <c r="B16" s="103" t="s">
        <v>224</v>
      </c>
      <c r="C16" s="104">
        <v>339741</v>
      </c>
      <c r="D16" s="104">
        <v>189379</v>
      </c>
      <c r="E16" s="104">
        <v>73613</v>
      </c>
      <c r="F16" s="104">
        <v>76725</v>
      </c>
      <c r="G16" s="104">
        <v>24</v>
      </c>
      <c r="H16" s="104">
        <v>37038245</v>
      </c>
      <c r="I16" s="105">
        <v>9.1727078321340548E-3</v>
      </c>
      <c r="J16" s="104">
        <v>312953</v>
      </c>
      <c r="K16" s="104">
        <v>175222</v>
      </c>
      <c r="L16" s="104">
        <v>65902</v>
      </c>
      <c r="M16" s="104">
        <v>71748</v>
      </c>
      <c r="N16" s="104">
        <v>81</v>
      </c>
      <c r="O16" s="104">
        <v>35675662</v>
      </c>
      <c r="P16" s="105">
        <v>8.7721707869078923E-3</v>
      </c>
      <c r="Q16" s="104">
        <v>310138</v>
      </c>
      <c r="R16" s="104">
        <v>160466</v>
      </c>
      <c r="S16" s="104">
        <v>79430</v>
      </c>
      <c r="T16" s="104">
        <v>70158</v>
      </c>
      <c r="U16" s="104">
        <v>85</v>
      </c>
      <c r="V16" s="104">
        <v>34214691</v>
      </c>
      <c r="W16" s="105">
        <v>9.0644688271479638E-3</v>
      </c>
      <c r="X16" s="104">
        <v>302122</v>
      </c>
      <c r="Y16" s="104">
        <v>159594</v>
      </c>
      <c r="Z16" s="104">
        <v>72466</v>
      </c>
      <c r="AA16" s="104">
        <v>69906</v>
      </c>
      <c r="AB16" s="104">
        <v>156</v>
      </c>
      <c r="AC16" s="104">
        <v>32876311</v>
      </c>
      <c r="AD16" s="105">
        <v>9.1896563455674818E-3</v>
      </c>
    </row>
    <row r="17" spans="2:30" ht="15" customHeight="1">
      <c r="B17" s="103" t="s">
        <v>317</v>
      </c>
      <c r="C17" s="104">
        <v>188453</v>
      </c>
      <c r="D17" s="104">
        <v>113363</v>
      </c>
      <c r="E17" s="104">
        <v>23794</v>
      </c>
      <c r="F17" s="104">
        <v>51222</v>
      </c>
      <c r="G17" s="104">
        <v>74</v>
      </c>
      <c r="H17" s="104">
        <v>23340464</v>
      </c>
      <c r="I17" s="105">
        <v>8.0740897010445033E-3</v>
      </c>
      <c r="J17" s="104">
        <v>182514</v>
      </c>
      <c r="K17" s="104">
        <v>98435</v>
      </c>
      <c r="L17" s="104">
        <v>25776</v>
      </c>
      <c r="M17" s="104">
        <v>58207</v>
      </c>
      <c r="N17" s="104">
        <v>96</v>
      </c>
      <c r="O17" s="104">
        <v>22639845</v>
      </c>
      <c r="P17" s="105">
        <v>8.0616276304011792E-3</v>
      </c>
      <c r="Q17" s="104">
        <v>161352</v>
      </c>
      <c r="R17" s="104">
        <v>74446</v>
      </c>
      <c r="S17" s="104">
        <v>28985</v>
      </c>
      <c r="T17" s="104">
        <v>57803</v>
      </c>
      <c r="U17" s="104">
        <v>117</v>
      </c>
      <c r="V17" s="104">
        <v>21694246</v>
      </c>
      <c r="W17" s="105">
        <v>7.4375481867403918E-3</v>
      </c>
      <c r="X17" s="104">
        <v>158604</v>
      </c>
      <c r="Y17" s="104">
        <v>71149</v>
      </c>
      <c r="Z17" s="104">
        <v>29398</v>
      </c>
      <c r="AA17" s="104">
        <v>57894</v>
      </c>
      <c r="AB17" s="104">
        <v>162</v>
      </c>
      <c r="AC17" s="104">
        <v>21372587</v>
      </c>
      <c r="AD17" s="105">
        <v>7.4209079134874966E-3</v>
      </c>
    </row>
    <row r="18" spans="2:30" ht="15" customHeight="1">
      <c r="B18" s="103" t="s">
        <v>318</v>
      </c>
      <c r="C18" s="104">
        <v>128558</v>
      </c>
      <c r="D18" s="104">
        <v>43802</v>
      </c>
      <c r="E18" s="104">
        <v>33950</v>
      </c>
      <c r="F18" s="104">
        <v>50522</v>
      </c>
      <c r="G18" s="104">
        <v>285</v>
      </c>
      <c r="H18" s="104">
        <v>32542053</v>
      </c>
      <c r="I18" s="105">
        <v>3.9505190407009665E-3</v>
      </c>
      <c r="J18" s="104">
        <v>113533</v>
      </c>
      <c r="K18" s="104">
        <v>29279</v>
      </c>
      <c r="L18" s="104">
        <v>35275</v>
      </c>
      <c r="M18" s="104">
        <v>48733</v>
      </c>
      <c r="N18" s="104">
        <v>246</v>
      </c>
      <c r="O18" s="104">
        <v>31420048</v>
      </c>
      <c r="P18" s="105">
        <v>3.6133935887048933E-3</v>
      </c>
      <c r="Q18" s="104">
        <v>94568</v>
      </c>
      <c r="R18" s="104">
        <v>18817</v>
      </c>
      <c r="S18" s="104">
        <v>32198</v>
      </c>
      <c r="T18" s="104">
        <v>43263</v>
      </c>
      <c r="U18" s="104">
        <v>290</v>
      </c>
      <c r="V18" s="104">
        <v>29831313</v>
      </c>
      <c r="W18" s="105">
        <v>3.1700917757123193E-3</v>
      </c>
      <c r="X18" s="104">
        <v>89138</v>
      </c>
      <c r="Y18" s="104">
        <v>13327</v>
      </c>
      <c r="Z18" s="104">
        <v>31685</v>
      </c>
      <c r="AA18" s="104">
        <v>43913</v>
      </c>
      <c r="AB18" s="104">
        <v>213</v>
      </c>
      <c r="AC18" s="104">
        <v>28245574</v>
      </c>
      <c r="AD18" s="105">
        <v>3.1558218643388163E-3</v>
      </c>
    </row>
    <row r="19" spans="2:30" ht="15" customHeight="1">
      <c r="B19" s="103" t="s">
        <v>227</v>
      </c>
      <c r="C19" s="104">
        <v>214965</v>
      </c>
      <c r="D19" s="104">
        <v>43146</v>
      </c>
      <c r="E19" s="104">
        <v>77460</v>
      </c>
      <c r="F19" s="104">
        <v>94183</v>
      </c>
      <c r="G19" s="104">
        <v>176</v>
      </c>
      <c r="H19" s="104">
        <v>45719556</v>
      </c>
      <c r="I19" s="105">
        <v>4.7018173142363848E-3</v>
      </c>
      <c r="J19" s="104">
        <v>220468</v>
      </c>
      <c r="K19" s="104">
        <v>34057</v>
      </c>
      <c r="L19" s="104">
        <v>75316</v>
      </c>
      <c r="M19" s="104">
        <v>110963</v>
      </c>
      <c r="N19" s="104">
        <v>132</v>
      </c>
      <c r="O19" s="104">
        <v>44251021</v>
      </c>
      <c r="P19" s="105">
        <v>4.9822127267978742E-3</v>
      </c>
      <c r="Q19" s="104">
        <v>198586</v>
      </c>
      <c r="R19" s="104">
        <v>33147</v>
      </c>
      <c r="S19" s="104">
        <v>60175</v>
      </c>
      <c r="T19" s="104">
        <v>105084</v>
      </c>
      <c r="U19" s="104">
        <v>180</v>
      </c>
      <c r="V19" s="104">
        <v>42013704</v>
      </c>
      <c r="W19" s="105">
        <v>4.726695841909107E-3</v>
      </c>
      <c r="X19" s="104">
        <v>202146</v>
      </c>
      <c r="Y19" s="104">
        <v>36034</v>
      </c>
      <c r="Z19" s="104">
        <v>64269</v>
      </c>
      <c r="AA19" s="104">
        <v>101658</v>
      </c>
      <c r="AB19" s="104">
        <v>185</v>
      </c>
      <c r="AC19" s="104">
        <v>40566240</v>
      </c>
      <c r="AD19" s="105">
        <v>4.9831091074745894E-3</v>
      </c>
    </row>
    <row r="20" spans="2:30" ht="15" customHeight="1">
      <c r="B20" s="103" t="s">
        <v>228</v>
      </c>
      <c r="C20" s="104">
        <v>117858</v>
      </c>
      <c r="D20" s="104">
        <v>46700</v>
      </c>
      <c r="E20" s="104">
        <v>19348</v>
      </c>
      <c r="F20" s="104">
        <v>49170</v>
      </c>
      <c r="G20" s="104">
        <v>2640</v>
      </c>
      <c r="H20" s="104">
        <v>13801403</v>
      </c>
      <c r="I20" s="105">
        <v>8.5395665933383734E-3</v>
      </c>
      <c r="J20" s="104">
        <v>109009</v>
      </c>
      <c r="K20" s="104">
        <v>39519</v>
      </c>
      <c r="L20" s="104">
        <v>21140</v>
      </c>
      <c r="M20" s="104">
        <v>46143</v>
      </c>
      <c r="N20" s="104">
        <v>2207</v>
      </c>
      <c r="O20" s="104">
        <v>13225911</v>
      </c>
      <c r="P20" s="105">
        <v>8.242078749811638E-3</v>
      </c>
      <c r="Q20" s="104">
        <v>105921</v>
      </c>
      <c r="R20" s="104">
        <v>35633</v>
      </c>
      <c r="S20" s="104">
        <v>23260</v>
      </c>
      <c r="T20" s="104">
        <v>44008</v>
      </c>
      <c r="U20" s="104">
        <v>3020</v>
      </c>
      <c r="V20" s="104">
        <v>12736089</v>
      </c>
      <c r="W20" s="105">
        <v>8.3166033151935419E-3</v>
      </c>
      <c r="X20" s="104">
        <v>103326</v>
      </c>
      <c r="Y20" s="104">
        <v>36262</v>
      </c>
      <c r="Z20" s="104">
        <v>20215</v>
      </c>
      <c r="AA20" s="104">
        <v>43825</v>
      </c>
      <c r="AB20" s="104">
        <v>3025</v>
      </c>
      <c r="AC20" s="104">
        <v>12325933</v>
      </c>
      <c r="AD20" s="105">
        <v>8.3828136985654549E-3</v>
      </c>
    </row>
    <row r="21" spans="2:30" ht="15" customHeight="1">
      <c r="B21" s="103" t="s">
        <v>229</v>
      </c>
      <c r="C21" s="104">
        <v>762659</v>
      </c>
      <c r="D21" s="104">
        <v>499868</v>
      </c>
      <c r="E21" s="104">
        <v>50746</v>
      </c>
      <c r="F21" s="104">
        <v>211731</v>
      </c>
      <c r="G21" s="104">
        <v>315</v>
      </c>
      <c r="H21" s="104">
        <v>57925506</v>
      </c>
      <c r="I21" s="105">
        <v>1.3166203502823092E-2</v>
      </c>
      <c r="J21" s="104">
        <v>683254</v>
      </c>
      <c r="K21" s="104">
        <v>438758</v>
      </c>
      <c r="L21" s="104">
        <v>47890</v>
      </c>
      <c r="M21" s="104">
        <v>196351</v>
      </c>
      <c r="N21" s="104">
        <v>255</v>
      </c>
      <c r="O21" s="104">
        <v>56147080</v>
      </c>
      <c r="P21" s="105">
        <v>1.2169003267845807E-2</v>
      </c>
      <c r="Q21" s="104">
        <v>606603</v>
      </c>
      <c r="R21" s="104">
        <v>363218</v>
      </c>
      <c r="S21" s="104">
        <v>49900</v>
      </c>
      <c r="T21" s="104">
        <v>193177</v>
      </c>
      <c r="U21" s="104">
        <v>309</v>
      </c>
      <c r="V21" s="104">
        <v>54767172</v>
      </c>
      <c r="W21" s="105">
        <v>1.1076032919866667E-2</v>
      </c>
      <c r="X21" s="104">
        <v>536189</v>
      </c>
      <c r="Y21" s="104">
        <v>288050</v>
      </c>
      <c r="Z21" s="104">
        <v>50268</v>
      </c>
      <c r="AA21" s="104">
        <v>197538</v>
      </c>
      <c r="AB21" s="104">
        <v>332</v>
      </c>
      <c r="AC21" s="104">
        <v>53238351</v>
      </c>
      <c r="AD21" s="105">
        <v>1.0071480237996101E-2</v>
      </c>
    </row>
    <row r="22" spans="2:30" ht="15" customHeight="1">
      <c r="B22" s="103" t="s">
        <v>571</v>
      </c>
      <c r="C22" s="104">
        <v>219039</v>
      </c>
      <c r="D22" s="104">
        <v>129542</v>
      </c>
      <c r="E22" s="104">
        <v>30155</v>
      </c>
      <c r="F22" s="104" t="s">
        <v>387</v>
      </c>
      <c r="G22" s="104" t="s">
        <v>387</v>
      </c>
      <c r="H22" s="104">
        <v>41345273</v>
      </c>
      <c r="I22" s="105">
        <v>5.297800307183847E-3</v>
      </c>
      <c r="J22" s="104">
        <v>228895</v>
      </c>
      <c r="K22" s="104">
        <v>132369</v>
      </c>
      <c r="L22" s="104">
        <v>28010</v>
      </c>
      <c r="M22" s="104">
        <v>68291</v>
      </c>
      <c r="N22" s="104">
        <v>225</v>
      </c>
      <c r="O22" s="104">
        <v>39913990</v>
      </c>
      <c r="P22" s="105">
        <v>5.7347060516876412E-3</v>
      </c>
      <c r="Q22" s="104">
        <v>216222</v>
      </c>
      <c r="R22" s="104">
        <v>128881</v>
      </c>
      <c r="S22" s="104">
        <v>26837</v>
      </c>
      <c r="T22" s="104" t="s">
        <v>387</v>
      </c>
      <c r="U22" s="104" t="s">
        <v>387</v>
      </c>
      <c r="V22" s="104">
        <v>38315029</v>
      </c>
      <c r="W22" s="105">
        <v>5.6432685983351339E-3</v>
      </c>
      <c r="X22" s="104">
        <v>203112</v>
      </c>
      <c r="Y22" s="104">
        <v>102259</v>
      </c>
      <c r="Z22" s="104">
        <v>32717</v>
      </c>
      <c r="AA22" s="104">
        <v>67985</v>
      </c>
      <c r="AB22" s="104">
        <v>151</v>
      </c>
      <c r="AC22" s="104">
        <v>37113609</v>
      </c>
      <c r="AD22" s="105">
        <v>5.4727094850840294E-3</v>
      </c>
    </row>
    <row r="23" spans="2:30" ht="15" customHeight="1">
      <c r="B23" s="103" t="s">
        <v>231</v>
      </c>
      <c r="C23" s="104">
        <v>3512716</v>
      </c>
      <c r="D23" s="104">
        <v>2146070</v>
      </c>
      <c r="E23" s="104">
        <v>617632</v>
      </c>
      <c r="F23" s="104">
        <v>732526</v>
      </c>
      <c r="G23" s="104">
        <v>16487</v>
      </c>
      <c r="H23" s="104">
        <v>228682146</v>
      </c>
      <c r="I23" s="105">
        <v>1.5360691953625449E-2</v>
      </c>
      <c r="J23" s="104">
        <v>3275799</v>
      </c>
      <c r="K23" s="104">
        <v>1918475</v>
      </c>
      <c r="L23" s="104">
        <v>619818</v>
      </c>
      <c r="M23" s="104">
        <v>723023</v>
      </c>
      <c r="N23" s="104">
        <v>14482</v>
      </c>
      <c r="O23" s="104">
        <v>221437086</v>
      </c>
      <c r="P23" s="105">
        <v>1.479336212001995E-2</v>
      </c>
      <c r="Q23" s="104">
        <v>3103405</v>
      </c>
      <c r="R23" s="104">
        <v>1778955</v>
      </c>
      <c r="S23" s="104">
        <v>599304</v>
      </c>
      <c r="T23" s="104">
        <v>709041</v>
      </c>
      <c r="U23" s="104">
        <v>16105</v>
      </c>
      <c r="V23" s="104">
        <v>212703912</v>
      </c>
      <c r="W23" s="105">
        <v>1.4590258217723801E-2</v>
      </c>
      <c r="X23" s="104">
        <v>3106752</v>
      </c>
      <c r="Y23" s="104">
        <v>1772857</v>
      </c>
      <c r="Z23" s="104">
        <v>605046</v>
      </c>
      <c r="AA23" s="104">
        <v>714923</v>
      </c>
      <c r="AB23" s="104">
        <v>13927</v>
      </c>
      <c r="AC23" s="104">
        <v>204355232</v>
      </c>
      <c r="AD23" s="105">
        <v>1.520270349623346E-2</v>
      </c>
    </row>
    <row r="24" spans="2:30" ht="15" customHeight="1">
      <c r="B24" s="103" t="s">
        <v>319</v>
      </c>
      <c r="C24" s="104">
        <v>1174248</v>
      </c>
      <c r="D24" s="104">
        <v>535262</v>
      </c>
      <c r="E24" s="104">
        <v>127795</v>
      </c>
      <c r="F24" s="104">
        <v>509692</v>
      </c>
      <c r="G24" s="104">
        <v>1500</v>
      </c>
      <c r="H24" s="104">
        <v>110978859</v>
      </c>
      <c r="I24" s="105">
        <v>1.0580826029216971E-2</v>
      </c>
      <c r="J24" s="104">
        <v>1081870</v>
      </c>
      <c r="K24" s="104">
        <v>473850</v>
      </c>
      <c r="L24" s="104">
        <v>126286</v>
      </c>
      <c r="M24" s="104">
        <v>481365</v>
      </c>
      <c r="N24" s="104">
        <v>369</v>
      </c>
      <c r="O24" s="104">
        <v>107762126</v>
      </c>
      <c r="P24" s="105">
        <v>1.0039427024667275E-2</v>
      </c>
      <c r="Q24" s="104">
        <v>1038033</v>
      </c>
      <c r="R24" s="104">
        <v>434212</v>
      </c>
      <c r="S24" s="104">
        <v>131392</v>
      </c>
      <c r="T24" s="104">
        <v>471984</v>
      </c>
      <c r="U24" s="104">
        <v>445</v>
      </c>
      <c r="V24" s="104">
        <v>103228580</v>
      </c>
      <c r="W24" s="105">
        <v>1.0055674504095669E-2</v>
      </c>
      <c r="X24" s="104">
        <v>1013400</v>
      </c>
      <c r="Y24" s="104">
        <v>413871</v>
      </c>
      <c r="Z24" s="104">
        <v>127219</v>
      </c>
      <c r="AA24" s="104">
        <v>471860</v>
      </c>
      <c r="AB24" s="104">
        <v>449</v>
      </c>
      <c r="AC24" s="104">
        <v>100110751</v>
      </c>
      <c r="AD24" s="105">
        <v>1.0122788910054225E-2</v>
      </c>
    </row>
    <row r="25" spans="2:30" ht="15" customHeight="1">
      <c r="B25" s="103" t="s">
        <v>233</v>
      </c>
      <c r="C25" s="104">
        <v>121950</v>
      </c>
      <c r="D25" s="104">
        <v>30449</v>
      </c>
      <c r="E25" s="104">
        <v>26678</v>
      </c>
      <c r="F25" s="104" t="s">
        <v>387</v>
      </c>
      <c r="G25" s="104" t="s">
        <v>387</v>
      </c>
      <c r="H25" s="104">
        <v>20027844</v>
      </c>
      <c r="I25" s="105">
        <v>6.0890228623710074E-3</v>
      </c>
      <c r="J25" s="104">
        <v>114117</v>
      </c>
      <c r="K25" s="104">
        <v>25367</v>
      </c>
      <c r="L25" s="104">
        <v>24471</v>
      </c>
      <c r="M25" s="104" t="s">
        <v>387</v>
      </c>
      <c r="N25" s="104" t="s">
        <v>387</v>
      </c>
      <c r="O25" s="104">
        <v>19498870</v>
      </c>
      <c r="P25" s="105">
        <v>5.8524929906194562E-3</v>
      </c>
      <c r="Q25" s="104">
        <v>106042</v>
      </c>
      <c r="R25" s="104">
        <v>20335</v>
      </c>
      <c r="S25" s="104">
        <v>24515</v>
      </c>
      <c r="T25" s="104" t="s">
        <v>387</v>
      </c>
      <c r="U25" s="104" t="s">
        <v>387</v>
      </c>
      <c r="V25" s="104">
        <v>18504343</v>
      </c>
      <c r="W25" s="105">
        <v>5.7306546900908611E-3</v>
      </c>
      <c r="X25" s="104">
        <v>116584</v>
      </c>
      <c r="Y25" s="104">
        <v>20187</v>
      </c>
      <c r="Z25" s="104">
        <v>23870</v>
      </c>
      <c r="AA25" s="104">
        <v>72427</v>
      </c>
      <c r="AB25" s="104">
        <v>100</v>
      </c>
      <c r="AC25" s="104">
        <v>17902594</v>
      </c>
      <c r="AD25" s="105">
        <v>6.5121289127151073E-3</v>
      </c>
    </row>
    <row r="26" spans="2:30" ht="15" customHeight="1">
      <c r="B26" s="103" t="s">
        <v>234</v>
      </c>
      <c r="C26" s="104">
        <v>590727</v>
      </c>
      <c r="D26" s="104">
        <v>296149</v>
      </c>
      <c r="E26" s="104">
        <v>84914</v>
      </c>
      <c r="F26" s="104">
        <v>207066</v>
      </c>
      <c r="G26" s="104">
        <v>2599</v>
      </c>
      <c r="H26" s="104">
        <v>62570300</v>
      </c>
      <c r="I26" s="105">
        <v>9.4410127488600819E-3</v>
      </c>
      <c r="J26" s="104">
        <v>571657</v>
      </c>
      <c r="K26" s="104">
        <v>287924</v>
      </c>
      <c r="L26" s="104">
        <v>85383</v>
      </c>
      <c r="M26" s="104">
        <v>196123</v>
      </c>
      <c r="N26" s="104">
        <v>2227</v>
      </c>
      <c r="O26" s="104">
        <v>60585889</v>
      </c>
      <c r="P26" s="105">
        <v>9.4354809252695793E-3</v>
      </c>
      <c r="Q26" s="104">
        <v>503888</v>
      </c>
      <c r="R26" s="104">
        <v>239086</v>
      </c>
      <c r="S26" s="104">
        <v>82024</v>
      </c>
      <c r="T26" s="104">
        <v>181137</v>
      </c>
      <c r="U26" s="104">
        <v>1642</v>
      </c>
      <c r="V26" s="104">
        <v>58279948</v>
      </c>
      <c r="W26" s="105">
        <v>8.645992614818394E-3</v>
      </c>
      <c r="X26" s="104">
        <v>496560</v>
      </c>
      <c r="Y26" s="104">
        <v>223444</v>
      </c>
      <c r="Z26" s="104">
        <v>76987</v>
      </c>
      <c r="AA26" s="104">
        <v>195932</v>
      </c>
      <c r="AB26" s="104">
        <v>197</v>
      </c>
      <c r="AC26" s="104">
        <v>56666599</v>
      </c>
      <c r="AD26" s="105">
        <v>8.7628339932664737E-3</v>
      </c>
    </row>
    <row r="27" spans="2:30" ht="15" customHeight="1">
      <c r="B27" s="103" t="s">
        <v>98</v>
      </c>
      <c r="C27" s="106">
        <v>3922792</v>
      </c>
      <c r="D27" s="106">
        <v>2305794</v>
      </c>
      <c r="E27" s="106">
        <v>887682</v>
      </c>
      <c r="F27" s="106">
        <v>719440</v>
      </c>
      <c r="G27" s="106">
        <v>9877</v>
      </c>
      <c r="H27" s="106">
        <v>230794788</v>
      </c>
      <c r="I27" s="107">
        <v>1.6996882962538998E-2</v>
      </c>
      <c r="J27" s="106">
        <v>3694649</v>
      </c>
      <c r="K27" s="106">
        <v>2126841</v>
      </c>
      <c r="L27" s="106">
        <v>886319</v>
      </c>
      <c r="M27" s="106">
        <v>675486</v>
      </c>
      <c r="N27" s="106">
        <v>6003</v>
      </c>
      <c r="O27" s="106">
        <v>221432620</v>
      </c>
      <c r="P27" s="107">
        <v>1.6685206542739729E-2</v>
      </c>
      <c r="Q27" s="106">
        <v>3504858</v>
      </c>
      <c r="R27" s="106">
        <v>1992705</v>
      </c>
      <c r="S27" s="106">
        <v>865147</v>
      </c>
      <c r="T27" s="106">
        <v>641532</v>
      </c>
      <c r="U27" s="106">
        <v>5474</v>
      </c>
      <c r="V27" s="106">
        <v>211672686</v>
      </c>
      <c r="W27" s="107">
        <v>1.6557913381417572E-2</v>
      </c>
      <c r="X27" s="106">
        <v>3480739</v>
      </c>
      <c r="Y27" s="106">
        <v>1998996</v>
      </c>
      <c r="Z27" s="106">
        <v>894860</v>
      </c>
      <c r="AA27" s="106">
        <v>582087</v>
      </c>
      <c r="AB27" s="106">
        <v>4796</v>
      </c>
      <c r="AC27" s="106">
        <v>204244524</v>
      </c>
      <c r="AD27" s="107">
        <v>1.7042018712824829E-2</v>
      </c>
    </row>
    <row r="28" spans="2:30" ht="15" customHeight="1">
      <c r="B28" s="103" t="s">
        <v>322</v>
      </c>
      <c r="C28" s="104">
        <v>303097</v>
      </c>
      <c r="D28" s="104">
        <v>144574</v>
      </c>
      <c r="E28" s="104">
        <v>33340</v>
      </c>
      <c r="F28" s="104">
        <v>125038</v>
      </c>
      <c r="G28" s="104">
        <v>145</v>
      </c>
      <c r="H28" s="104">
        <v>31458367</v>
      </c>
      <c r="I28" s="105">
        <v>9.6348612119630996E-3</v>
      </c>
      <c r="J28" s="104">
        <v>280418</v>
      </c>
      <c r="K28" s="104">
        <v>127978</v>
      </c>
      <c r="L28" s="104">
        <v>34863</v>
      </c>
      <c r="M28" s="104" t="s">
        <v>387</v>
      </c>
      <c r="N28" s="104" t="s">
        <v>387</v>
      </c>
      <c r="O28" s="104">
        <v>30601171</v>
      </c>
      <c r="P28" s="105">
        <v>9.1636362543119666E-3</v>
      </c>
      <c r="Q28" s="104">
        <v>269137</v>
      </c>
      <c r="R28" s="104">
        <v>122568</v>
      </c>
      <c r="S28" s="104">
        <v>34774</v>
      </c>
      <c r="T28" s="104">
        <v>111656</v>
      </c>
      <c r="U28" s="104">
        <v>139</v>
      </c>
      <c r="V28" s="104">
        <v>29369879</v>
      </c>
      <c r="W28" s="105">
        <v>9.1637081650898181E-3</v>
      </c>
      <c r="X28" s="104">
        <v>244164</v>
      </c>
      <c r="Y28" s="104">
        <v>103477</v>
      </c>
      <c r="Z28" s="104">
        <v>36045</v>
      </c>
      <c r="AA28" s="104">
        <v>104274</v>
      </c>
      <c r="AB28" s="104">
        <v>367</v>
      </c>
      <c r="AC28" s="104">
        <v>28492083</v>
      </c>
      <c r="AD28" s="105">
        <v>8.5695384223048905E-3</v>
      </c>
    </row>
    <row r="29" spans="2:30" ht="15" customHeight="1">
      <c r="B29" s="103" t="s">
        <v>323</v>
      </c>
      <c r="C29" s="104">
        <v>344439</v>
      </c>
      <c r="D29" s="104">
        <v>233160</v>
      </c>
      <c r="E29" s="104">
        <v>32432</v>
      </c>
      <c r="F29" s="104" t="s">
        <v>387</v>
      </c>
      <c r="G29" s="104" t="s">
        <v>387</v>
      </c>
      <c r="H29" s="104">
        <v>20282492</v>
      </c>
      <c r="I29" s="105">
        <v>1.6982084844406692E-2</v>
      </c>
      <c r="J29" s="104">
        <v>343065</v>
      </c>
      <c r="K29" s="104">
        <v>238778</v>
      </c>
      <c r="L29" s="104">
        <v>29747</v>
      </c>
      <c r="M29" s="104" t="s">
        <v>387</v>
      </c>
      <c r="N29" s="104" t="s">
        <v>387</v>
      </c>
      <c r="O29" s="104">
        <v>19554577</v>
      </c>
      <c r="P29" s="105">
        <v>1.7543974487405172E-2</v>
      </c>
      <c r="Q29" s="104">
        <v>308606</v>
      </c>
      <c r="R29" s="104">
        <v>211019</v>
      </c>
      <c r="S29" s="104">
        <v>27075</v>
      </c>
      <c r="T29" s="104" t="s">
        <v>387</v>
      </c>
      <c r="U29" s="104" t="s">
        <v>387</v>
      </c>
      <c r="V29" s="104">
        <v>18747249</v>
      </c>
      <c r="W29" s="105">
        <v>1.6461401883551021E-2</v>
      </c>
      <c r="X29" s="104">
        <v>299573</v>
      </c>
      <c r="Y29" s="104">
        <v>203847</v>
      </c>
      <c r="Z29" s="104" t="s">
        <v>387</v>
      </c>
      <c r="AA29" s="104" t="s">
        <v>387</v>
      </c>
      <c r="AB29" s="104">
        <v>190</v>
      </c>
      <c r="AC29" s="104">
        <v>18145704</v>
      </c>
      <c r="AD29" s="105">
        <v>1.6509307106519537E-2</v>
      </c>
    </row>
    <row r="30" spans="2:30" ht="15" customHeight="1">
      <c r="B30" s="103" t="s">
        <v>237</v>
      </c>
      <c r="C30" s="104">
        <v>1451319</v>
      </c>
      <c r="D30" s="104">
        <v>1104332</v>
      </c>
      <c r="E30" s="104">
        <v>95922</v>
      </c>
      <c r="F30" s="104">
        <v>249791</v>
      </c>
      <c r="G30" s="104">
        <v>1275</v>
      </c>
      <c r="H30" s="104">
        <v>72169909</v>
      </c>
      <c r="I30" s="105">
        <v>2.0109752390016177E-2</v>
      </c>
      <c r="J30" s="104">
        <v>1351332</v>
      </c>
      <c r="K30" s="104">
        <v>1014318</v>
      </c>
      <c r="L30" s="104">
        <v>98592</v>
      </c>
      <c r="M30" s="104">
        <v>237088</v>
      </c>
      <c r="N30" s="104">
        <v>1334</v>
      </c>
      <c r="O30" s="104">
        <v>69723885</v>
      </c>
      <c r="P30" s="105">
        <v>1.938119196886404E-2</v>
      </c>
      <c r="Q30" s="104">
        <v>1302828</v>
      </c>
      <c r="R30" s="104">
        <v>978503</v>
      </c>
      <c r="S30" s="104">
        <v>95747</v>
      </c>
      <c r="T30" s="104">
        <v>227260</v>
      </c>
      <c r="U30" s="104">
        <v>1319</v>
      </c>
      <c r="V30" s="104">
        <v>67126912</v>
      </c>
      <c r="W30" s="105">
        <v>1.9408430407166652E-2</v>
      </c>
      <c r="X30" s="104">
        <v>1269313</v>
      </c>
      <c r="Y30" s="104">
        <v>936832</v>
      </c>
      <c r="Z30" s="104">
        <v>95794</v>
      </c>
      <c r="AA30" s="104">
        <v>235016</v>
      </c>
      <c r="AB30" s="104">
        <v>1671</v>
      </c>
      <c r="AC30" s="104">
        <v>64989988</v>
      </c>
      <c r="AD30" s="105">
        <v>1.953090066734587E-2</v>
      </c>
    </row>
    <row r="31" spans="2:30" ht="15" customHeight="1">
      <c r="B31" s="103" t="s">
        <v>324</v>
      </c>
      <c r="C31" s="104">
        <v>69507</v>
      </c>
      <c r="D31" s="104">
        <v>33163</v>
      </c>
      <c r="E31" s="104">
        <v>16990</v>
      </c>
      <c r="F31" s="104">
        <v>19308</v>
      </c>
      <c r="G31" s="104">
        <v>46</v>
      </c>
      <c r="H31" s="104">
        <v>8513225</v>
      </c>
      <c r="I31" s="105">
        <v>8.1645909746306481E-3</v>
      </c>
      <c r="J31" s="104">
        <v>74319</v>
      </c>
      <c r="K31" s="104">
        <v>38503</v>
      </c>
      <c r="L31" s="104">
        <v>15929</v>
      </c>
      <c r="M31" s="104">
        <v>19852</v>
      </c>
      <c r="N31" s="104">
        <v>34</v>
      </c>
      <c r="O31" s="104">
        <v>8287052</v>
      </c>
      <c r="P31" s="105">
        <v>8.9680866006391653E-3</v>
      </c>
      <c r="Q31" s="104">
        <v>67336</v>
      </c>
      <c r="R31" s="104">
        <v>32224</v>
      </c>
      <c r="S31" s="104">
        <v>15682</v>
      </c>
      <c r="T31" s="104">
        <v>19394</v>
      </c>
      <c r="U31" s="104">
        <v>35</v>
      </c>
      <c r="V31" s="104">
        <v>8014694</v>
      </c>
      <c r="W31" s="105">
        <v>8.4015684192060239E-3</v>
      </c>
      <c r="X31" s="104">
        <v>71225</v>
      </c>
      <c r="Y31" s="104">
        <v>34155</v>
      </c>
      <c r="Z31" s="104">
        <v>14884</v>
      </c>
      <c r="AA31" s="104">
        <v>22114</v>
      </c>
      <c r="AB31" s="104">
        <v>72</v>
      </c>
      <c r="AC31" s="104">
        <v>7962438</v>
      </c>
      <c r="AD31" s="105">
        <v>8.9451245962605917E-3</v>
      </c>
    </row>
    <row r="32" spans="2:30" ht="13">
      <c r="C32" s="108"/>
      <c r="D32" s="108"/>
      <c r="E32" s="108"/>
      <c r="F32" s="108"/>
      <c r="G32" s="108"/>
      <c r="H32" s="104"/>
      <c r="I32" s="108"/>
      <c r="O32" s="104"/>
      <c r="V32" s="104"/>
      <c r="X32" s="104"/>
      <c r="Y32" s="104"/>
      <c r="Z32" s="104"/>
      <c r="AA32" s="104"/>
      <c r="AB32" s="104" t="s">
        <v>387</v>
      </c>
      <c r="AC32" s="104"/>
    </row>
    <row r="33" spans="2:29" ht="13">
      <c r="B33" s="109" t="s">
        <v>572</v>
      </c>
      <c r="C33" s="108"/>
      <c r="D33" s="108"/>
      <c r="E33" s="108"/>
      <c r="F33" s="108"/>
      <c r="G33" s="108"/>
      <c r="H33" s="104"/>
      <c r="I33" s="108"/>
      <c r="O33" s="104"/>
      <c r="V33" s="104"/>
      <c r="AC33" s="104"/>
    </row>
    <row r="34" spans="2:29" ht="13">
      <c r="B34" s="10"/>
      <c r="C34" s="110"/>
      <c r="D34" s="110"/>
      <c r="E34" s="110"/>
      <c r="F34" s="110"/>
      <c r="G34" s="110"/>
      <c r="H34" s="110"/>
      <c r="I34" s="110"/>
    </row>
    <row r="37" spans="2:29" ht="18" customHeight="1">
      <c r="B37" s="476" t="s">
        <v>1672</v>
      </c>
      <c r="D37" s="101"/>
      <c r="E37" s="101"/>
      <c r="F37" s="101"/>
    </row>
    <row r="38" spans="2:29" s="628" customFormat="1" ht="18" customHeight="1">
      <c r="B38" s="626" t="s">
        <v>293</v>
      </c>
      <c r="C38" s="626">
        <v>2015</v>
      </c>
      <c r="D38" s="626">
        <v>2016</v>
      </c>
      <c r="E38" s="626">
        <v>2017</v>
      </c>
      <c r="F38" s="626">
        <v>2018</v>
      </c>
    </row>
    <row r="39" spans="2:29">
      <c r="B39" s="103" t="s">
        <v>241</v>
      </c>
      <c r="C39" s="104">
        <v>13171807</v>
      </c>
      <c r="D39" s="104">
        <v>13259769</v>
      </c>
      <c r="E39" s="104">
        <v>14063444</v>
      </c>
      <c r="F39" s="104">
        <v>14945692</v>
      </c>
    </row>
    <row r="40" spans="2:29">
      <c r="B40" s="103" t="s">
        <v>98</v>
      </c>
      <c r="C40" s="104">
        <v>3480739</v>
      </c>
      <c r="D40" s="104">
        <v>3504858</v>
      </c>
      <c r="E40" s="104">
        <v>3694649</v>
      </c>
      <c r="F40" s="104">
        <v>3922792</v>
      </c>
    </row>
    <row r="61" spans="2:6" ht="18" customHeight="1">
      <c r="B61" s="476" t="s">
        <v>1767</v>
      </c>
      <c r="D61" s="101"/>
      <c r="E61" s="101"/>
      <c r="F61" s="101"/>
    </row>
    <row r="62" spans="2:6" s="628" customFormat="1" ht="18" customHeight="1">
      <c r="B62" s="626" t="s">
        <v>293</v>
      </c>
      <c r="C62" s="626">
        <v>2015</v>
      </c>
      <c r="D62" s="626">
        <v>2016</v>
      </c>
      <c r="E62" s="626">
        <v>2017</v>
      </c>
      <c r="F62" s="626">
        <v>2018</v>
      </c>
    </row>
    <row r="63" spans="2:6">
      <c r="B63" s="103" t="s">
        <v>241</v>
      </c>
      <c r="C63" s="105">
        <v>1.2223393869653579E-2</v>
      </c>
      <c r="D63" s="105">
        <v>1.1904554514113338E-2</v>
      </c>
      <c r="E63" s="105">
        <v>1.2104062560785212E-2</v>
      </c>
      <c r="F63" s="105">
        <v>1.2432023809820886E-2</v>
      </c>
    </row>
    <row r="64" spans="2:6">
      <c r="B64" s="103" t="s">
        <v>98</v>
      </c>
      <c r="C64" s="105">
        <v>1.7042018712824829E-2</v>
      </c>
      <c r="D64" s="105">
        <v>1.6557913381417572E-2</v>
      </c>
      <c r="E64" s="105">
        <v>1.6685206542739729E-2</v>
      </c>
      <c r="F64" s="105">
        <v>1.6996882962538998E-2</v>
      </c>
    </row>
    <row r="65" spans="2:6" ht="13">
      <c r="B65" s="108"/>
      <c r="C65" s="55"/>
      <c r="D65" s="55"/>
      <c r="E65" s="55"/>
      <c r="F65" s="55"/>
    </row>
    <row r="66" spans="2:6" ht="13">
      <c r="B66" s="108"/>
      <c r="C66" s="55"/>
      <c r="D66" s="55"/>
      <c r="E66" s="55"/>
      <c r="F66" s="55"/>
    </row>
    <row r="67" spans="2:6" ht="13">
      <c r="B67" s="108"/>
      <c r="C67" s="55"/>
      <c r="D67" s="55"/>
      <c r="E67" s="55"/>
      <c r="F67" s="55"/>
    </row>
    <row r="68" spans="2:6" ht="13">
      <c r="B68" s="108"/>
      <c r="C68" s="55"/>
      <c r="D68" s="55"/>
      <c r="E68" s="55"/>
      <c r="F68" s="55"/>
    </row>
    <row r="69" spans="2:6" ht="13">
      <c r="B69" s="108"/>
      <c r="C69" s="55"/>
      <c r="D69" s="55"/>
      <c r="E69" s="55"/>
      <c r="F69" s="55"/>
    </row>
    <row r="70" spans="2:6" ht="13">
      <c r="B70" s="108"/>
      <c r="C70" s="55"/>
      <c r="D70" s="55"/>
      <c r="E70" s="55"/>
      <c r="F70" s="55"/>
    </row>
    <row r="71" spans="2:6" ht="13">
      <c r="B71" s="108"/>
      <c r="C71" s="55"/>
      <c r="D71" s="55"/>
      <c r="E71" s="55"/>
      <c r="F71" s="55"/>
    </row>
    <row r="72" spans="2:6" ht="13">
      <c r="B72" s="108"/>
      <c r="C72" s="55"/>
      <c r="D72" s="55"/>
      <c r="E72" s="55"/>
      <c r="F72" s="55"/>
    </row>
    <row r="73" spans="2:6" ht="13">
      <c r="B73" s="108"/>
      <c r="C73" s="55"/>
      <c r="D73" s="55"/>
      <c r="E73" s="55"/>
      <c r="F73" s="55"/>
    </row>
    <row r="74" spans="2:6" ht="13">
      <c r="B74" s="108"/>
      <c r="C74" s="55"/>
      <c r="D74" s="55"/>
      <c r="E74" s="55"/>
      <c r="F74" s="55"/>
    </row>
    <row r="75" spans="2:6" ht="13">
      <c r="B75" s="108"/>
      <c r="C75" s="55"/>
      <c r="D75" s="55"/>
      <c r="E75" s="55"/>
      <c r="F75" s="55"/>
    </row>
    <row r="76" spans="2:6" ht="13">
      <c r="B76" s="108"/>
      <c r="C76" s="55"/>
      <c r="D76" s="55"/>
      <c r="E76" s="55"/>
      <c r="F76" s="55"/>
    </row>
    <row r="77" spans="2:6" ht="13">
      <c r="B77" s="108"/>
      <c r="C77" s="55"/>
      <c r="D77" s="55"/>
      <c r="E77" s="55"/>
      <c r="F77" s="55"/>
    </row>
    <row r="84" spans="2:3" ht="18" customHeight="1">
      <c r="B84" s="476" t="s">
        <v>1768</v>
      </c>
    </row>
    <row r="85" spans="2:3" s="446" customFormat="1" ht="18" customHeight="1">
      <c r="B85" s="159" t="s">
        <v>465</v>
      </c>
      <c r="C85" s="489" t="s">
        <v>222</v>
      </c>
    </row>
    <row r="86" spans="2:3">
      <c r="B86" s="103" t="s">
        <v>98</v>
      </c>
      <c r="C86" s="106">
        <v>3922792</v>
      </c>
    </row>
    <row r="87" spans="2:3">
      <c r="B87" s="103" t="s">
        <v>231</v>
      </c>
      <c r="C87" s="104">
        <v>3512716</v>
      </c>
    </row>
    <row r="88" spans="2:3">
      <c r="B88" s="103" t="s">
        <v>223</v>
      </c>
      <c r="C88" s="104">
        <v>1479417</v>
      </c>
    </row>
    <row r="89" spans="2:3">
      <c r="B89" s="103" t="s">
        <v>237</v>
      </c>
      <c r="C89" s="104">
        <v>1451319</v>
      </c>
    </row>
    <row r="90" spans="2:3">
      <c r="B90" s="103" t="s">
        <v>319</v>
      </c>
      <c r="C90" s="104">
        <v>1174248</v>
      </c>
    </row>
    <row r="91" spans="2:3">
      <c r="B91" s="103" t="s">
        <v>229</v>
      </c>
      <c r="C91" s="104">
        <v>762659</v>
      </c>
    </row>
    <row r="92" spans="2:3">
      <c r="B92" s="103" t="s">
        <v>234</v>
      </c>
      <c r="C92" s="104">
        <v>590727</v>
      </c>
    </row>
    <row r="93" spans="2:3">
      <c r="B93" s="103" t="s">
        <v>236</v>
      </c>
      <c r="C93" s="104">
        <v>344439</v>
      </c>
    </row>
    <row r="94" spans="2:3">
      <c r="B94" s="103" t="s">
        <v>224</v>
      </c>
      <c r="C94" s="104">
        <v>339741</v>
      </c>
    </row>
    <row r="95" spans="2:3">
      <c r="B95" s="103" t="s">
        <v>235</v>
      </c>
      <c r="C95" s="104">
        <v>303097</v>
      </c>
    </row>
    <row r="96" spans="2:3">
      <c r="B96" s="25" t="s">
        <v>261</v>
      </c>
      <c r="C96" s="54">
        <v>1060330</v>
      </c>
    </row>
    <row r="97" spans="2:3">
      <c r="B97" s="103" t="s">
        <v>571</v>
      </c>
      <c r="C97" s="104">
        <v>219039</v>
      </c>
    </row>
    <row r="98" spans="2:3">
      <c r="B98" s="103" t="s">
        <v>227</v>
      </c>
      <c r="C98" s="104">
        <v>214965</v>
      </c>
    </row>
    <row r="99" spans="2:3">
      <c r="B99" s="103" t="s">
        <v>317</v>
      </c>
      <c r="C99" s="104">
        <v>188453</v>
      </c>
    </row>
    <row r="100" spans="2:3">
      <c r="B100" s="103" t="s">
        <v>318</v>
      </c>
      <c r="C100" s="104">
        <v>128558</v>
      </c>
    </row>
    <row r="101" spans="2:3">
      <c r="B101" s="103" t="s">
        <v>233</v>
      </c>
      <c r="C101" s="104">
        <v>121950</v>
      </c>
    </row>
    <row r="102" spans="2:3">
      <c r="B102" s="103" t="s">
        <v>228</v>
      </c>
      <c r="C102" s="104">
        <v>117858</v>
      </c>
    </row>
    <row r="103" spans="2:3">
      <c r="B103" s="103" t="s">
        <v>324</v>
      </c>
      <c r="C103" s="104">
        <v>69507</v>
      </c>
    </row>
    <row r="106" spans="2:3" ht="15.5">
      <c r="B106" s="476" t="s">
        <v>1769</v>
      </c>
    </row>
  </sheetData>
  <autoFilter ref="B85:C85">
    <sortState ref="B79:C95">
      <sortCondition descending="1" ref="C78"/>
    </sortState>
  </autoFilter>
  <mergeCells count="7">
    <mergeCell ref="Q12:W12"/>
    <mergeCell ref="X12:AD12"/>
    <mergeCell ref="F2:G2"/>
    <mergeCell ref="F3:G3"/>
    <mergeCell ref="B12:B13"/>
    <mergeCell ref="C12:I12"/>
    <mergeCell ref="J12:P12"/>
  </mergeCells>
  <hyperlinks>
    <hyperlink ref="F3" r:id="rId1" location="'Índice Digitalizacion Acelerada'!A1"/>
    <hyperlink ref="F2" r:id="rId2" location="'Índice ámbitos y subámbitos'!A1"/>
    <hyperlink ref="F2:G2" location="'Índice I+i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B1:AF94"/>
  <sheetViews>
    <sheetView showGridLines="0" zoomScaleNormal="100" workbookViewId="0">
      <selection activeCell="C4" sqref="C4"/>
    </sheetView>
  </sheetViews>
  <sheetFormatPr baseColWidth="10" defaultColWidth="11.54296875" defaultRowHeight="12.5"/>
  <cols>
    <col min="1" max="1" width="1.81640625" style="57" customWidth="1"/>
    <col min="2" max="2" width="40.453125" style="57" customWidth="1"/>
    <col min="3" max="4" width="20.81640625" style="57" customWidth="1"/>
    <col min="5" max="5" width="21.453125" style="57" customWidth="1"/>
    <col min="6" max="6" width="22.54296875" style="57" customWidth="1"/>
    <col min="7" max="7" width="22" style="57" customWidth="1"/>
    <col min="8" max="32" width="22.81640625" style="57" customWidth="1"/>
    <col min="33" max="16384" width="11.54296875" style="57"/>
  </cols>
  <sheetData>
    <row r="1" spans="2:32" ht="15" customHeight="1"/>
    <row r="2" spans="2:32" ht="15" customHeight="1">
      <c r="F2" s="893" t="s">
        <v>245</v>
      </c>
      <c r="G2" s="893"/>
    </row>
    <row r="3" spans="2:32" ht="15" customHeight="1">
      <c r="F3" s="893" t="s">
        <v>248</v>
      </c>
      <c r="G3" s="893"/>
    </row>
    <row r="4" spans="2:32" s="405" customFormat="1" ht="13.4" customHeight="1">
      <c r="B4" s="403"/>
      <c r="C4" s="403"/>
      <c r="D4" s="404"/>
      <c r="E4" s="403"/>
    </row>
    <row r="5" spans="2:32" s="411" customFormat="1" ht="15.5">
      <c r="B5" s="414" t="s">
        <v>246</v>
      </c>
      <c r="C5" s="411" t="s">
        <v>561</v>
      </c>
      <c r="H5" s="413"/>
    </row>
    <row r="6" spans="2:32" s="415" customFormat="1" ht="15.5">
      <c r="B6" s="416" t="s">
        <v>247</v>
      </c>
      <c r="C6" s="415" t="s">
        <v>1569</v>
      </c>
    </row>
    <row r="7" spans="2:32" s="415" customFormat="1" ht="15.5">
      <c r="B7" s="416" t="s">
        <v>84</v>
      </c>
      <c r="C7" s="417" t="s">
        <v>101</v>
      </c>
    </row>
    <row r="8" spans="2:32" s="415" customFormat="1" ht="15.5">
      <c r="B8" s="416" t="s">
        <v>220</v>
      </c>
      <c r="C8" s="417" t="s">
        <v>102</v>
      </c>
    </row>
    <row r="9" spans="2:32" s="415" customFormat="1" ht="15.5">
      <c r="B9" s="416" t="s">
        <v>127</v>
      </c>
      <c r="C9" s="415" t="s">
        <v>6</v>
      </c>
    </row>
    <row r="10" spans="2:32" s="415" customFormat="1" ht="15.5">
      <c r="B10" s="416" t="s">
        <v>244</v>
      </c>
      <c r="C10" s="415" t="s">
        <v>573</v>
      </c>
    </row>
    <row r="12" spans="2:32" s="605" customFormat="1" ht="22.75" customHeight="1">
      <c r="B12" s="930"/>
      <c r="C12" s="900">
        <v>2018</v>
      </c>
      <c r="D12" s="901"/>
      <c r="E12" s="901"/>
      <c r="F12" s="902"/>
      <c r="G12" s="900">
        <v>2017</v>
      </c>
      <c r="H12" s="901"/>
      <c r="I12" s="901"/>
      <c r="J12" s="902"/>
      <c r="K12" s="900">
        <v>2016</v>
      </c>
      <c r="L12" s="901"/>
      <c r="M12" s="901"/>
      <c r="N12" s="902"/>
      <c r="O12" s="900">
        <v>2015</v>
      </c>
      <c r="P12" s="901"/>
      <c r="Q12" s="901"/>
      <c r="R12" s="902"/>
      <c r="S12" s="604"/>
      <c r="T12" s="604"/>
      <c r="U12" s="604"/>
      <c r="V12" s="604"/>
      <c r="W12" s="604"/>
      <c r="X12" s="604"/>
      <c r="Y12" s="604"/>
      <c r="Z12" s="604"/>
      <c r="AA12" s="604"/>
      <c r="AB12" s="604"/>
      <c r="AC12" s="604"/>
      <c r="AD12" s="604"/>
      <c r="AE12" s="604"/>
      <c r="AF12" s="604"/>
    </row>
    <row r="13" spans="2:32" s="446" customFormat="1" ht="25">
      <c r="B13" s="931"/>
      <c r="C13" s="497" t="s">
        <v>574</v>
      </c>
      <c r="D13" s="497" t="s">
        <v>575</v>
      </c>
      <c r="E13" s="497" t="s">
        <v>576</v>
      </c>
      <c r="F13" s="497" t="s">
        <v>577</v>
      </c>
      <c r="G13" s="497" t="s">
        <v>574</v>
      </c>
      <c r="H13" s="497" t="s">
        <v>575</v>
      </c>
      <c r="I13" s="497" t="s">
        <v>576</v>
      </c>
      <c r="J13" s="497" t="s">
        <v>577</v>
      </c>
      <c r="K13" s="497" t="s">
        <v>574</v>
      </c>
      <c r="L13" s="497" t="s">
        <v>575</v>
      </c>
      <c r="M13" s="497" t="s">
        <v>576</v>
      </c>
      <c r="N13" s="497" t="s">
        <v>577</v>
      </c>
      <c r="O13" s="497" t="s">
        <v>578</v>
      </c>
      <c r="P13" s="497" t="s">
        <v>579</v>
      </c>
      <c r="Q13" s="497" t="s">
        <v>576</v>
      </c>
      <c r="R13" s="497" t="s">
        <v>580</v>
      </c>
      <c r="S13" s="478"/>
      <c r="T13" s="478"/>
      <c r="U13" s="478"/>
      <c r="V13" s="478"/>
      <c r="W13" s="478"/>
      <c r="X13" s="478"/>
      <c r="Y13" s="478"/>
      <c r="Z13" s="478"/>
      <c r="AA13" s="478"/>
      <c r="AB13" s="478"/>
      <c r="AC13" s="478"/>
      <c r="AD13" s="478"/>
      <c r="AE13" s="478"/>
      <c r="AF13" s="478"/>
    </row>
    <row r="14" spans="2:32">
      <c r="B14" s="103" t="s">
        <v>222</v>
      </c>
      <c r="C14" s="32">
        <v>225696.4</v>
      </c>
      <c r="D14" s="32">
        <v>90365.9</v>
      </c>
      <c r="E14" s="32">
        <v>140120.1</v>
      </c>
      <c r="F14" s="32">
        <v>54357.5</v>
      </c>
      <c r="G14" s="38">
        <v>215744.5</v>
      </c>
      <c r="H14" s="38">
        <v>86353.9</v>
      </c>
      <c r="I14" s="38">
        <v>133213.20000000001</v>
      </c>
      <c r="J14" s="38">
        <v>51657.2</v>
      </c>
      <c r="K14" s="38">
        <v>205872.9</v>
      </c>
      <c r="L14" s="38">
        <v>83112.600000000006</v>
      </c>
      <c r="M14" s="38">
        <v>126633.4</v>
      </c>
      <c r="N14" s="38">
        <v>49541.2</v>
      </c>
      <c r="O14" s="38">
        <v>200865.8</v>
      </c>
      <c r="P14" s="38">
        <v>81297.2</v>
      </c>
      <c r="Q14" s="38">
        <v>122437</v>
      </c>
      <c r="R14" s="38">
        <v>47728.6</v>
      </c>
    </row>
    <row r="15" spans="2:32">
      <c r="B15" s="103" t="s">
        <v>223</v>
      </c>
      <c r="C15" s="32">
        <v>24731.9</v>
      </c>
      <c r="D15" s="32">
        <v>10047.200000000001</v>
      </c>
      <c r="E15" s="32">
        <v>14347.4</v>
      </c>
      <c r="F15" s="32">
        <v>5634.8</v>
      </c>
      <c r="G15" s="38">
        <v>24442.3</v>
      </c>
      <c r="H15" s="38">
        <v>9885.7000000000007</v>
      </c>
      <c r="I15" s="38">
        <v>13919.1</v>
      </c>
      <c r="J15" s="38">
        <v>5431.7</v>
      </c>
      <c r="K15" s="38">
        <v>23121.200000000001</v>
      </c>
      <c r="L15" s="38">
        <v>9577.7999999999993</v>
      </c>
      <c r="M15" s="38">
        <v>13208.9</v>
      </c>
      <c r="N15" s="38">
        <v>5168</v>
      </c>
      <c r="O15" s="38">
        <v>23519.1</v>
      </c>
      <c r="P15" s="38">
        <v>9810.7000000000007</v>
      </c>
      <c r="Q15" s="38">
        <v>13507</v>
      </c>
      <c r="R15" s="38">
        <v>5319.4</v>
      </c>
    </row>
    <row r="16" spans="2:32">
      <c r="B16" s="103" t="s">
        <v>224</v>
      </c>
      <c r="C16" s="32">
        <v>6124.4</v>
      </c>
      <c r="D16" s="32">
        <v>2406.6999999999998</v>
      </c>
      <c r="E16" s="32">
        <v>4049.1</v>
      </c>
      <c r="F16" s="32">
        <v>1650.2</v>
      </c>
      <c r="G16" s="38">
        <v>5745.7</v>
      </c>
      <c r="H16" s="38">
        <v>2272.6</v>
      </c>
      <c r="I16" s="38">
        <v>3891.3</v>
      </c>
      <c r="J16" s="38">
        <v>1598.9</v>
      </c>
      <c r="K16" s="38">
        <v>5603.6</v>
      </c>
      <c r="L16" s="38">
        <v>2243.6</v>
      </c>
      <c r="M16" s="38">
        <v>3792.4</v>
      </c>
      <c r="N16" s="38">
        <v>1534.6</v>
      </c>
      <c r="O16" s="38">
        <v>5384.7</v>
      </c>
      <c r="P16" s="38">
        <v>2126</v>
      </c>
      <c r="Q16" s="38">
        <v>3556.3</v>
      </c>
      <c r="R16" s="38">
        <v>1417.5</v>
      </c>
    </row>
    <row r="17" spans="2:18">
      <c r="B17" s="103" t="s">
        <v>317</v>
      </c>
      <c r="C17" s="32">
        <v>3331.1</v>
      </c>
      <c r="D17" s="32">
        <v>1443.3</v>
      </c>
      <c r="E17" s="32">
        <v>2299.6999999999998</v>
      </c>
      <c r="F17" s="32">
        <v>1031.7</v>
      </c>
      <c r="G17" s="38">
        <v>3264</v>
      </c>
      <c r="H17" s="38">
        <v>1273.0999999999999</v>
      </c>
      <c r="I17" s="38">
        <v>2224.5</v>
      </c>
      <c r="J17" s="38">
        <v>875.3</v>
      </c>
      <c r="K17" s="38">
        <v>3127.3</v>
      </c>
      <c r="L17" s="38">
        <v>1254.3</v>
      </c>
      <c r="M17" s="38">
        <v>2077.1999999999998</v>
      </c>
      <c r="N17" s="38">
        <v>808.1</v>
      </c>
      <c r="O17" s="38">
        <v>2999.4</v>
      </c>
      <c r="P17" s="38">
        <v>1189.8</v>
      </c>
      <c r="Q17" s="38">
        <v>2029</v>
      </c>
      <c r="R17" s="38">
        <v>798.4</v>
      </c>
    </row>
    <row r="18" spans="2:18">
      <c r="B18" s="103" t="s">
        <v>318</v>
      </c>
      <c r="C18" s="32">
        <v>2685.4</v>
      </c>
      <c r="D18" s="32">
        <v>1124.2</v>
      </c>
      <c r="E18" s="32">
        <v>1902.4</v>
      </c>
      <c r="F18" s="32">
        <v>849.1</v>
      </c>
      <c r="G18" s="38">
        <v>2203.9</v>
      </c>
      <c r="H18" s="38">
        <v>969.4</v>
      </c>
      <c r="I18" s="38">
        <v>1666.1</v>
      </c>
      <c r="J18" s="38">
        <v>778.2</v>
      </c>
      <c r="K18" s="38">
        <v>2005.3</v>
      </c>
      <c r="L18" s="38">
        <v>881.8</v>
      </c>
      <c r="M18" s="38">
        <v>1538.7</v>
      </c>
      <c r="N18" s="38">
        <v>703.1</v>
      </c>
      <c r="O18" s="38">
        <v>1801.3</v>
      </c>
      <c r="P18" s="38">
        <v>767.1</v>
      </c>
      <c r="Q18" s="38">
        <v>1346.6</v>
      </c>
      <c r="R18" s="38">
        <v>590.20000000000005</v>
      </c>
    </row>
    <row r="19" spans="2:18">
      <c r="B19" s="103" t="s">
        <v>227</v>
      </c>
      <c r="C19" s="32">
        <v>3605.7</v>
      </c>
      <c r="D19" s="32">
        <v>1481.2</v>
      </c>
      <c r="E19" s="32">
        <v>2487.4</v>
      </c>
      <c r="F19" s="32">
        <v>1013.4</v>
      </c>
      <c r="G19" s="38">
        <v>3360.2</v>
      </c>
      <c r="H19" s="38">
        <v>1327.9</v>
      </c>
      <c r="I19" s="38">
        <v>2324.4</v>
      </c>
      <c r="J19" s="38">
        <v>898.5</v>
      </c>
      <c r="K19" s="38">
        <v>3202.5</v>
      </c>
      <c r="L19" s="38">
        <v>1236.0999999999999</v>
      </c>
      <c r="M19" s="38">
        <v>2248</v>
      </c>
      <c r="N19" s="38">
        <v>859</v>
      </c>
      <c r="O19" s="38">
        <v>3101</v>
      </c>
      <c r="P19" s="38">
        <v>1188.0999999999999</v>
      </c>
      <c r="Q19" s="38">
        <v>2147.4</v>
      </c>
      <c r="R19" s="38">
        <v>805.6</v>
      </c>
    </row>
    <row r="20" spans="2:18">
      <c r="B20" s="103" t="s">
        <v>228</v>
      </c>
      <c r="C20" s="32">
        <v>1847.4</v>
      </c>
      <c r="D20" s="32">
        <v>769</v>
      </c>
      <c r="E20" s="32">
        <v>1183.9000000000001</v>
      </c>
      <c r="F20" s="32">
        <v>494</v>
      </c>
      <c r="G20" s="38">
        <v>1723.2</v>
      </c>
      <c r="H20" s="38">
        <v>746.9</v>
      </c>
      <c r="I20" s="38">
        <v>1082.2</v>
      </c>
      <c r="J20" s="38">
        <v>458.6</v>
      </c>
      <c r="K20" s="38">
        <v>1836.2</v>
      </c>
      <c r="L20" s="38">
        <v>785.2</v>
      </c>
      <c r="M20" s="38">
        <v>1124.0999999999999</v>
      </c>
      <c r="N20" s="38">
        <v>470.7</v>
      </c>
      <c r="O20" s="38">
        <v>1782.5</v>
      </c>
      <c r="P20" s="38">
        <v>779.2</v>
      </c>
      <c r="Q20" s="38">
        <v>1098.5</v>
      </c>
      <c r="R20" s="38">
        <v>471.4</v>
      </c>
    </row>
    <row r="21" spans="2:18">
      <c r="B21" s="103" t="s">
        <v>229</v>
      </c>
      <c r="C21" s="32">
        <v>9975.9</v>
      </c>
      <c r="D21" s="32">
        <v>4124.3999999999996</v>
      </c>
      <c r="E21" s="32">
        <v>6435.9</v>
      </c>
      <c r="F21" s="32">
        <v>2695.7</v>
      </c>
      <c r="G21" s="38">
        <v>9478.7999999999993</v>
      </c>
      <c r="H21" s="38">
        <v>3910.6</v>
      </c>
      <c r="I21" s="38">
        <v>6191.2</v>
      </c>
      <c r="J21" s="38">
        <v>2588.5</v>
      </c>
      <c r="K21" s="38">
        <v>8873.5</v>
      </c>
      <c r="L21" s="38">
        <v>3784.6</v>
      </c>
      <c r="M21" s="38">
        <v>5836.6</v>
      </c>
      <c r="N21" s="38">
        <v>2527.1999999999998</v>
      </c>
      <c r="O21" s="38">
        <v>8880.6</v>
      </c>
      <c r="P21" s="38">
        <v>3634.2</v>
      </c>
      <c r="Q21" s="38">
        <v>5916.8</v>
      </c>
      <c r="R21" s="38">
        <v>2408.1999999999998</v>
      </c>
    </row>
    <row r="22" spans="2:18">
      <c r="B22" s="103" t="s">
        <v>571</v>
      </c>
      <c r="C22" s="32">
        <v>3166.3</v>
      </c>
      <c r="D22" s="32">
        <v>1238.8</v>
      </c>
      <c r="E22" s="32">
        <v>1641.9</v>
      </c>
      <c r="F22" s="32">
        <v>644.5</v>
      </c>
      <c r="G22" s="38">
        <v>3131.9</v>
      </c>
      <c r="H22" s="38">
        <v>1232.5999999999999</v>
      </c>
      <c r="I22" s="38">
        <v>1747.5</v>
      </c>
      <c r="J22" s="38">
        <v>703.5</v>
      </c>
      <c r="K22" s="38">
        <v>3149.7</v>
      </c>
      <c r="L22" s="38">
        <v>1218</v>
      </c>
      <c r="M22" s="38">
        <v>1703.3</v>
      </c>
      <c r="N22" s="38">
        <v>659.8</v>
      </c>
      <c r="O22" s="38">
        <v>2838.1</v>
      </c>
      <c r="P22" s="38">
        <v>1134.5</v>
      </c>
      <c r="Q22" s="38">
        <v>1463.3</v>
      </c>
      <c r="R22" s="38">
        <v>596.9</v>
      </c>
    </row>
    <row r="23" spans="2:18">
      <c r="B23" s="103" t="s">
        <v>231</v>
      </c>
      <c r="C23" s="32">
        <v>51830.400000000001</v>
      </c>
      <c r="D23" s="32">
        <v>20976.6</v>
      </c>
      <c r="E23" s="32">
        <v>30391</v>
      </c>
      <c r="F23" s="32">
        <v>11618.7</v>
      </c>
      <c r="G23" s="38">
        <v>48552.4</v>
      </c>
      <c r="H23" s="38">
        <v>20385.099999999999</v>
      </c>
      <c r="I23" s="38">
        <v>28921.7</v>
      </c>
      <c r="J23" s="38">
        <v>11404.8</v>
      </c>
      <c r="K23" s="38">
        <v>46592.4</v>
      </c>
      <c r="L23" s="38">
        <v>19654.5</v>
      </c>
      <c r="M23" s="38">
        <v>27544.1</v>
      </c>
      <c r="N23" s="38">
        <v>11017.5</v>
      </c>
      <c r="O23" s="38">
        <v>44826.2</v>
      </c>
      <c r="P23" s="38">
        <v>18861</v>
      </c>
      <c r="Q23" s="38">
        <v>26402.5</v>
      </c>
      <c r="R23" s="38">
        <v>10476.6</v>
      </c>
    </row>
    <row r="24" spans="2:18">
      <c r="B24" s="103" t="s">
        <v>319</v>
      </c>
      <c r="C24" s="32">
        <v>19305.900000000001</v>
      </c>
      <c r="D24" s="32">
        <v>7869.5</v>
      </c>
      <c r="E24" s="32">
        <v>12158.9</v>
      </c>
      <c r="F24" s="32">
        <v>4770.5</v>
      </c>
      <c r="G24" s="38">
        <v>19128.900000000001</v>
      </c>
      <c r="H24" s="38">
        <v>7681</v>
      </c>
      <c r="I24" s="38">
        <v>11825.1</v>
      </c>
      <c r="J24" s="38">
        <v>4569.6000000000004</v>
      </c>
      <c r="K24" s="38">
        <v>18741.2</v>
      </c>
      <c r="L24" s="38">
        <v>7540</v>
      </c>
      <c r="M24" s="38">
        <v>11606</v>
      </c>
      <c r="N24" s="38">
        <v>4470.3999999999996</v>
      </c>
      <c r="O24" s="38">
        <v>18005.7</v>
      </c>
      <c r="P24" s="38">
        <v>7234.3</v>
      </c>
      <c r="Q24" s="38">
        <v>10948.5</v>
      </c>
      <c r="R24" s="38">
        <v>4225</v>
      </c>
    </row>
    <row r="25" spans="2:18">
      <c r="B25" s="103" t="s">
        <v>233</v>
      </c>
      <c r="C25" s="32">
        <v>2191.9</v>
      </c>
      <c r="D25" s="32">
        <v>884.9</v>
      </c>
      <c r="E25" s="32">
        <v>1427.3</v>
      </c>
      <c r="F25" s="32">
        <v>579.9</v>
      </c>
      <c r="G25" s="38">
        <v>2041.1</v>
      </c>
      <c r="H25" s="38">
        <v>782.4</v>
      </c>
      <c r="I25" s="38">
        <v>1340.9</v>
      </c>
      <c r="J25" s="38">
        <v>509.8</v>
      </c>
      <c r="K25" s="38">
        <v>1885.8</v>
      </c>
      <c r="L25" s="38">
        <v>714.6</v>
      </c>
      <c r="M25" s="38">
        <v>1255</v>
      </c>
      <c r="N25" s="38">
        <v>472.8</v>
      </c>
      <c r="O25" s="38">
        <v>1977.7</v>
      </c>
      <c r="P25" s="38">
        <v>748.1</v>
      </c>
      <c r="Q25" s="38">
        <v>1299.0999999999999</v>
      </c>
      <c r="R25" s="38">
        <v>512.29999999999995</v>
      </c>
    </row>
    <row r="26" spans="2:18">
      <c r="B26" s="103" t="s">
        <v>234</v>
      </c>
      <c r="C26" s="858">
        <v>10630.6</v>
      </c>
      <c r="D26" s="858">
        <v>4343.3999999999996</v>
      </c>
      <c r="E26" s="858">
        <v>6529.9</v>
      </c>
      <c r="F26" s="858">
        <v>2639.5</v>
      </c>
      <c r="G26" s="854">
        <v>10265.6</v>
      </c>
      <c r="H26" s="854">
        <v>4104.8</v>
      </c>
      <c r="I26" s="854">
        <v>6127.5</v>
      </c>
      <c r="J26" s="854">
        <v>2413.8000000000002</v>
      </c>
      <c r="K26" s="854">
        <v>9366.9</v>
      </c>
      <c r="L26" s="854">
        <v>3806.3</v>
      </c>
      <c r="M26" s="854">
        <v>5782.5</v>
      </c>
      <c r="N26" s="854">
        <v>2211.5</v>
      </c>
      <c r="O26" s="854">
        <v>9037.6</v>
      </c>
      <c r="P26" s="854">
        <v>3792</v>
      </c>
      <c r="Q26" s="854">
        <v>5368.3</v>
      </c>
      <c r="R26" s="854">
        <v>2153.9</v>
      </c>
    </row>
    <row r="27" spans="2:18" s="3" customFormat="1">
      <c r="B27" s="25" t="s">
        <v>98</v>
      </c>
      <c r="C27" s="504">
        <v>54221.7</v>
      </c>
      <c r="D27" s="504">
        <v>21587.7</v>
      </c>
      <c r="E27" s="504">
        <v>34016</v>
      </c>
      <c r="F27" s="504">
        <v>12788.1</v>
      </c>
      <c r="G27" s="20">
        <v>51634.2</v>
      </c>
      <c r="H27" s="20">
        <v>20299.900000000001</v>
      </c>
      <c r="I27" s="20">
        <v>31673.5</v>
      </c>
      <c r="J27" s="20">
        <v>11852.3</v>
      </c>
      <c r="K27" s="20">
        <v>48701.1</v>
      </c>
      <c r="L27" s="20">
        <v>19443.099999999999</v>
      </c>
      <c r="M27" s="20">
        <v>29287.3</v>
      </c>
      <c r="N27" s="20">
        <v>11450.5</v>
      </c>
      <c r="O27" s="20">
        <v>47358.400000000001</v>
      </c>
      <c r="P27" s="20">
        <v>19023.900000000001</v>
      </c>
      <c r="Q27" s="20">
        <v>28202</v>
      </c>
      <c r="R27" s="20">
        <v>10786.4</v>
      </c>
    </row>
    <row r="28" spans="2:18">
      <c r="B28" s="103" t="s">
        <v>322</v>
      </c>
      <c r="C28" s="734">
        <v>6148.6</v>
      </c>
      <c r="D28" s="734">
        <v>2443.4</v>
      </c>
      <c r="E28" s="734">
        <v>4051.8</v>
      </c>
      <c r="F28" s="734">
        <v>1566.7</v>
      </c>
      <c r="G28" s="648">
        <v>5993.3</v>
      </c>
      <c r="H28" s="648">
        <v>2304.1999999999998</v>
      </c>
      <c r="I28" s="648">
        <v>3898.7</v>
      </c>
      <c r="J28" s="648">
        <v>1470.9</v>
      </c>
      <c r="K28" s="648">
        <v>5808.3</v>
      </c>
      <c r="L28" s="648">
        <v>2194.6999999999998</v>
      </c>
      <c r="M28" s="648">
        <v>3822.7</v>
      </c>
      <c r="N28" s="648">
        <v>1402.6</v>
      </c>
      <c r="O28" s="648">
        <v>5641.3</v>
      </c>
      <c r="P28" s="648">
        <v>2329.1</v>
      </c>
      <c r="Q28" s="648">
        <v>3705.3</v>
      </c>
      <c r="R28" s="648">
        <v>1462.9</v>
      </c>
    </row>
    <row r="29" spans="2:18">
      <c r="B29" s="103" t="s">
        <v>323</v>
      </c>
      <c r="C29" s="32">
        <v>4941.6000000000004</v>
      </c>
      <c r="D29" s="32">
        <v>1933.3</v>
      </c>
      <c r="E29" s="32">
        <v>3077.3</v>
      </c>
      <c r="F29" s="32">
        <v>1211.3</v>
      </c>
      <c r="G29" s="38">
        <v>4831.2</v>
      </c>
      <c r="H29" s="38">
        <v>1864.4</v>
      </c>
      <c r="I29" s="38">
        <v>3050.7</v>
      </c>
      <c r="J29" s="38">
        <v>1178.0999999999999</v>
      </c>
      <c r="K29" s="38">
        <v>4587.8</v>
      </c>
      <c r="L29" s="38">
        <v>1765.4</v>
      </c>
      <c r="M29" s="38">
        <v>3094.8</v>
      </c>
      <c r="N29" s="38">
        <v>1148.5</v>
      </c>
      <c r="O29" s="38">
        <v>4565.2</v>
      </c>
      <c r="P29" s="38">
        <v>1723.5</v>
      </c>
      <c r="Q29" s="38">
        <v>3086.5</v>
      </c>
      <c r="R29" s="38">
        <v>1144.7</v>
      </c>
    </row>
    <row r="30" spans="2:18">
      <c r="B30" s="103" t="s">
        <v>237</v>
      </c>
      <c r="C30" s="32">
        <v>19570.7</v>
      </c>
      <c r="D30" s="32">
        <v>7080.1</v>
      </c>
      <c r="E30" s="32">
        <v>13201.4</v>
      </c>
      <c r="F30" s="32">
        <v>4724.6000000000004</v>
      </c>
      <c r="G30" s="38">
        <v>18481</v>
      </c>
      <c r="H30" s="38">
        <v>6721.3</v>
      </c>
      <c r="I30" s="38">
        <v>12460.2</v>
      </c>
      <c r="J30" s="38">
        <v>4527.3999999999996</v>
      </c>
      <c r="K30" s="38">
        <v>17831.400000000001</v>
      </c>
      <c r="L30" s="38">
        <v>6411.6</v>
      </c>
      <c r="M30" s="38">
        <v>11747.9</v>
      </c>
      <c r="N30" s="38">
        <v>4195.6000000000004</v>
      </c>
      <c r="O30" s="38">
        <v>17712</v>
      </c>
      <c r="P30" s="38">
        <v>6347.3</v>
      </c>
      <c r="Q30" s="38">
        <v>11523.8</v>
      </c>
      <c r="R30" s="38">
        <v>4166</v>
      </c>
    </row>
    <row r="31" spans="2:18">
      <c r="B31" s="103" t="s">
        <v>324</v>
      </c>
      <c r="C31" s="32">
        <v>1285.5</v>
      </c>
      <c r="D31" s="32">
        <v>562.79999999999995</v>
      </c>
      <c r="E31" s="32">
        <v>817.7</v>
      </c>
      <c r="F31" s="32">
        <v>395.4</v>
      </c>
      <c r="G31" s="38">
        <v>1403.7</v>
      </c>
      <c r="H31" s="38">
        <v>564</v>
      </c>
      <c r="I31" s="38">
        <v>805.5</v>
      </c>
      <c r="J31" s="38">
        <v>369.1</v>
      </c>
      <c r="K31" s="38">
        <v>1383.7</v>
      </c>
      <c r="L31" s="38">
        <v>579.20000000000005</v>
      </c>
      <c r="M31" s="38">
        <v>909.2</v>
      </c>
      <c r="N31" s="38">
        <v>419.3</v>
      </c>
      <c r="O31" s="38">
        <v>1397.6</v>
      </c>
      <c r="P31" s="38">
        <v>592.9</v>
      </c>
      <c r="Q31" s="38">
        <v>808.9</v>
      </c>
      <c r="R31" s="38">
        <v>382.3</v>
      </c>
    </row>
    <row r="35" spans="2:6" ht="18" customHeight="1">
      <c r="B35" s="476" t="s">
        <v>1674</v>
      </c>
      <c r="D35" s="101"/>
      <c r="E35" s="101"/>
      <c r="F35" s="101"/>
    </row>
    <row r="36" spans="2:6" s="630" customFormat="1" ht="18" customHeight="1">
      <c r="B36" s="626" t="s">
        <v>293</v>
      </c>
      <c r="C36" s="626">
        <v>2015</v>
      </c>
      <c r="D36" s="626">
        <v>2016</v>
      </c>
      <c r="E36" s="626">
        <v>2017</v>
      </c>
      <c r="F36" s="626">
        <v>2018</v>
      </c>
    </row>
    <row r="37" spans="2:6">
      <c r="B37" s="103" t="s">
        <v>241</v>
      </c>
      <c r="C37" s="32">
        <v>200865.8</v>
      </c>
      <c r="D37" s="32">
        <v>205872.9</v>
      </c>
      <c r="E37" s="32">
        <v>215744.5</v>
      </c>
      <c r="F37" s="32">
        <v>225696.4</v>
      </c>
    </row>
    <row r="38" spans="2:6">
      <c r="B38" s="103" t="s">
        <v>98</v>
      </c>
      <c r="C38" s="32">
        <v>47358.400000000001</v>
      </c>
      <c r="D38" s="32">
        <v>48701.1</v>
      </c>
      <c r="E38" s="32">
        <v>51634.2</v>
      </c>
      <c r="F38" s="32">
        <v>54221.7</v>
      </c>
    </row>
    <row r="59" spans="2:6" ht="18" customHeight="1">
      <c r="B59" s="476" t="s">
        <v>1673</v>
      </c>
      <c r="D59" s="101"/>
      <c r="E59" s="101"/>
      <c r="F59" s="101"/>
    </row>
    <row r="60" spans="2:6" s="630" customFormat="1" ht="18" customHeight="1">
      <c r="B60" s="626" t="s">
        <v>293</v>
      </c>
      <c r="C60" s="626">
        <v>2015</v>
      </c>
      <c r="D60" s="626">
        <v>2016</v>
      </c>
      <c r="E60" s="626">
        <v>2017</v>
      </c>
      <c r="F60" s="626">
        <v>2018</v>
      </c>
    </row>
    <row r="61" spans="2:6">
      <c r="B61" s="103" t="s">
        <v>241</v>
      </c>
      <c r="C61" s="32">
        <v>122437</v>
      </c>
      <c r="D61" s="32">
        <v>126633.4</v>
      </c>
      <c r="E61" s="32">
        <v>133213.20000000001</v>
      </c>
      <c r="F61" s="32">
        <v>140120.1</v>
      </c>
    </row>
    <row r="62" spans="2:6">
      <c r="B62" s="103" t="s">
        <v>98</v>
      </c>
      <c r="C62" s="32">
        <v>28202</v>
      </c>
      <c r="D62" s="32">
        <v>29287.3</v>
      </c>
      <c r="E62" s="32">
        <v>31673.5</v>
      </c>
      <c r="F62" s="32">
        <v>34016</v>
      </c>
    </row>
    <row r="84" spans="2:6" ht="18" customHeight="1">
      <c r="B84" s="476" t="s">
        <v>1675</v>
      </c>
      <c r="D84" s="101"/>
      <c r="E84" s="101"/>
      <c r="F84" s="101"/>
    </row>
    <row r="85" spans="2:6" s="630" customFormat="1" ht="18" customHeight="1">
      <c r="B85" s="626" t="s">
        <v>293</v>
      </c>
      <c r="C85" s="626">
        <v>2015</v>
      </c>
      <c r="D85" s="626">
        <v>2016</v>
      </c>
      <c r="E85" s="626">
        <v>2017</v>
      </c>
      <c r="F85" s="626">
        <v>2018</v>
      </c>
    </row>
    <row r="86" spans="2:6">
      <c r="B86" s="114" t="s">
        <v>581</v>
      </c>
      <c r="C86" s="115"/>
      <c r="D86" s="115"/>
      <c r="E86" s="115"/>
      <c r="F86" s="115"/>
    </row>
    <row r="87" spans="2:6">
      <c r="B87" s="103" t="s">
        <v>241</v>
      </c>
      <c r="C87" s="32">
        <v>200865.8</v>
      </c>
      <c r="D87" s="32">
        <v>205872.9</v>
      </c>
      <c r="E87" s="32">
        <v>215744.5</v>
      </c>
      <c r="F87" s="32">
        <v>225696.4</v>
      </c>
    </row>
    <row r="88" spans="2:6">
      <c r="B88" s="103" t="s">
        <v>301</v>
      </c>
      <c r="C88" s="32">
        <v>47358.400000000001</v>
      </c>
      <c r="D88" s="32">
        <v>48701.1</v>
      </c>
      <c r="E88" s="32">
        <v>51634.2</v>
      </c>
      <c r="F88" s="32">
        <v>54221.7</v>
      </c>
    </row>
    <row r="89" spans="2:6">
      <c r="B89" s="114" t="s">
        <v>462</v>
      </c>
      <c r="C89" s="32"/>
      <c r="D89" s="32"/>
      <c r="E89" s="32"/>
      <c r="F89" s="32"/>
    </row>
    <row r="90" spans="2:6">
      <c r="B90" s="103" t="s">
        <v>241</v>
      </c>
      <c r="C90" s="38">
        <v>81297.2</v>
      </c>
      <c r="D90" s="38">
        <v>83112.600000000006</v>
      </c>
      <c r="E90" s="38">
        <v>86353.9</v>
      </c>
      <c r="F90" s="32">
        <v>90365.9</v>
      </c>
    </row>
    <row r="91" spans="2:6">
      <c r="B91" s="103" t="s">
        <v>301</v>
      </c>
      <c r="C91" s="116">
        <v>19023.900000000001</v>
      </c>
      <c r="D91" s="116">
        <v>19443.099999999999</v>
      </c>
      <c r="E91" s="116">
        <v>20299.900000000001</v>
      </c>
      <c r="F91" s="117">
        <v>21587.7</v>
      </c>
    </row>
    <row r="92" spans="2:6">
      <c r="B92" s="57" t="s">
        <v>582</v>
      </c>
    </row>
    <row r="93" spans="2:6">
      <c r="B93" s="103" t="s">
        <v>241</v>
      </c>
      <c r="C93" s="13">
        <v>0.40473390691695649</v>
      </c>
      <c r="D93" s="13">
        <v>0.40370830740714297</v>
      </c>
      <c r="E93" s="13">
        <v>0.40026002980377251</v>
      </c>
      <c r="F93" s="13">
        <v>0.40038698003158224</v>
      </c>
    </row>
    <row r="94" spans="2:6">
      <c r="B94" s="103" t="s">
        <v>301</v>
      </c>
      <c r="C94" s="13">
        <v>0.40170064867056321</v>
      </c>
      <c r="D94" s="13">
        <v>0.39923328220512472</v>
      </c>
      <c r="E94" s="13">
        <v>0.39314833966634521</v>
      </c>
      <c r="F94" s="13">
        <v>0.39813764599782009</v>
      </c>
    </row>
  </sheetData>
  <mergeCells count="7">
    <mergeCell ref="K12:N12"/>
    <mergeCell ref="O12:R12"/>
    <mergeCell ref="F2:G2"/>
    <mergeCell ref="F3:G3"/>
    <mergeCell ref="B12:B13"/>
    <mergeCell ref="C12:F12"/>
    <mergeCell ref="G12:J12"/>
  </mergeCells>
  <hyperlinks>
    <hyperlink ref="F3" r:id="rId1" location="'Índice Digitalizacion Acelerada'!A1"/>
    <hyperlink ref="F2" r:id="rId2" location="'Índice ámbitos y subámbitos'!A1"/>
    <hyperlink ref="F2:G2" location="'Índice I+i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B1:AT166"/>
  <sheetViews>
    <sheetView showGridLines="0" zoomScaleNormal="100" workbookViewId="0">
      <selection activeCell="C2" sqref="C2"/>
    </sheetView>
  </sheetViews>
  <sheetFormatPr baseColWidth="10" defaultColWidth="11.54296875" defaultRowHeight="12.5"/>
  <cols>
    <col min="1" max="1" width="1.81640625" style="57" customWidth="1"/>
    <col min="2" max="2" width="40.453125" style="57" customWidth="1"/>
    <col min="3" max="4" width="20.81640625" style="57" customWidth="1"/>
    <col min="5" max="5" width="21.453125" style="57" customWidth="1"/>
    <col min="6" max="6" width="22.54296875" style="57" customWidth="1"/>
    <col min="7" max="7" width="22" style="57" customWidth="1"/>
    <col min="8" max="46" width="22.81640625" style="57" customWidth="1"/>
    <col min="47" max="16384" width="11.54296875" style="57"/>
  </cols>
  <sheetData>
    <row r="1" spans="2:46" ht="15" customHeight="1"/>
    <row r="2" spans="2:46" ht="15" customHeight="1">
      <c r="F2" s="893" t="s">
        <v>245</v>
      </c>
      <c r="G2" s="893"/>
    </row>
    <row r="3" spans="2:46" ht="15" customHeight="1">
      <c r="F3" s="893" t="s">
        <v>248</v>
      </c>
      <c r="G3" s="893"/>
    </row>
    <row r="4" spans="2:46" s="405" customFormat="1" ht="13.4" customHeight="1">
      <c r="B4" s="403"/>
      <c r="C4" s="403"/>
      <c r="D4" s="404"/>
      <c r="E4" s="403"/>
    </row>
    <row r="5" spans="2:46" s="411" customFormat="1" ht="15.5">
      <c r="B5" s="414" t="s">
        <v>246</v>
      </c>
      <c r="C5" s="411" t="s">
        <v>561</v>
      </c>
      <c r="H5" s="413"/>
    </row>
    <row r="6" spans="2:46" s="415" customFormat="1" ht="15.5">
      <c r="B6" s="416" t="s">
        <v>247</v>
      </c>
      <c r="C6" s="415" t="s">
        <v>1569</v>
      </c>
    </row>
    <row r="7" spans="2:46" s="415" customFormat="1" ht="15.5">
      <c r="B7" s="416" t="s">
        <v>84</v>
      </c>
      <c r="C7" s="417" t="s">
        <v>103</v>
      </c>
    </row>
    <row r="8" spans="2:46" s="415" customFormat="1" ht="15.5">
      <c r="B8" s="416" t="s">
        <v>220</v>
      </c>
      <c r="C8" s="415" t="s">
        <v>583</v>
      </c>
    </row>
    <row r="9" spans="2:46" s="415" customFormat="1" ht="15.5">
      <c r="B9" s="416" t="s">
        <v>127</v>
      </c>
      <c r="C9" s="415" t="s">
        <v>6</v>
      </c>
    </row>
    <row r="10" spans="2:46" s="415" customFormat="1" ht="15.5">
      <c r="B10" s="416" t="s">
        <v>244</v>
      </c>
      <c r="C10" s="415" t="s">
        <v>584</v>
      </c>
    </row>
    <row r="12" spans="2:46" s="421" customFormat="1" ht="22.75" customHeight="1">
      <c r="B12" s="960" t="s">
        <v>293</v>
      </c>
      <c r="C12" s="959" t="s">
        <v>585</v>
      </c>
      <c r="D12" s="959"/>
      <c r="E12" s="959" t="s">
        <v>586</v>
      </c>
      <c r="F12" s="959"/>
      <c r="G12" s="959" t="s">
        <v>587</v>
      </c>
      <c r="H12" s="959"/>
      <c r="I12" s="959" t="s">
        <v>588</v>
      </c>
      <c r="J12" s="959"/>
      <c r="K12" s="959" t="s">
        <v>589</v>
      </c>
      <c r="L12" s="959"/>
      <c r="M12" s="959" t="s">
        <v>590</v>
      </c>
      <c r="N12" s="959"/>
      <c r="O12" s="959" t="s">
        <v>591</v>
      </c>
      <c r="P12" s="959"/>
      <c r="Q12" s="959" t="s">
        <v>592</v>
      </c>
      <c r="R12" s="959"/>
      <c r="S12" s="959" t="s">
        <v>593</v>
      </c>
      <c r="T12" s="959"/>
      <c r="U12" s="959" t="s">
        <v>594</v>
      </c>
      <c r="V12" s="959"/>
      <c r="W12" s="959" t="s">
        <v>595</v>
      </c>
      <c r="X12" s="959"/>
      <c r="Y12" s="959" t="s">
        <v>596</v>
      </c>
      <c r="Z12" s="959"/>
      <c r="AA12" s="959" t="s">
        <v>597</v>
      </c>
      <c r="AB12" s="959"/>
      <c r="AC12" s="959" t="s">
        <v>598</v>
      </c>
      <c r="AD12" s="959"/>
      <c r="AE12" s="959" t="s">
        <v>599</v>
      </c>
      <c r="AF12" s="959"/>
      <c r="AG12" s="959" t="s">
        <v>600</v>
      </c>
      <c r="AH12" s="959"/>
      <c r="AI12" s="959" t="s">
        <v>601</v>
      </c>
      <c r="AJ12" s="959"/>
      <c r="AK12" s="959" t="s">
        <v>602</v>
      </c>
      <c r="AL12" s="959"/>
      <c r="AM12" s="959" t="s">
        <v>603</v>
      </c>
      <c r="AN12" s="959"/>
      <c r="AO12" s="959" t="s">
        <v>604</v>
      </c>
      <c r="AP12" s="959"/>
      <c r="AQ12" s="959" t="s">
        <v>605</v>
      </c>
      <c r="AR12" s="959"/>
      <c r="AS12" s="959" t="s">
        <v>606</v>
      </c>
      <c r="AT12" s="959"/>
    </row>
    <row r="13" spans="2:46" s="421" customFormat="1" ht="44.5" customHeight="1">
      <c r="B13" s="961"/>
      <c r="C13" s="507" t="s">
        <v>607</v>
      </c>
      <c r="D13" s="507" t="s">
        <v>608</v>
      </c>
      <c r="E13" s="507" t="s">
        <v>607</v>
      </c>
      <c r="F13" s="507" t="s">
        <v>608</v>
      </c>
      <c r="G13" s="507" t="s">
        <v>607</v>
      </c>
      <c r="H13" s="507" t="s">
        <v>608</v>
      </c>
      <c r="I13" s="507" t="s">
        <v>607</v>
      </c>
      <c r="J13" s="507" t="s">
        <v>608</v>
      </c>
      <c r="K13" s="507" t="s">
        <v>607</v>
      </c>
      <c r="L13" s="507" t="s">
        <v>608</v>
      </c>
      <c r="M13" s="507" t="s">
        <v>607</v>
      </c>
      <c r="N13" s="507" t="s">
        <v>608</v>
      </c>
      <c r="O13" s="507" t="s">
        <v>607</v>
      </c>
      <c r="P13" s="507" t="s">
        <v>608</v>
      </c>
      <c r="Q13" s="507" t="s">
        <v>607</v>
      </c>
      <c r="R13" s="507" t="s">
        <v>608</v>
      </c>
      <c r="S13" s="507" t="s">
        <v>607</v>
      </c>
      <c r="T13" s="507" t="s">
        <v>608</v>
      </c>
      <c r="U13" s="507" t="s">
        <v>607</v>
      </c>
      <c r="V13" s="507" t="s">
        <v>608</v>
      </c>
      <c r="W13" s="507" t="s">
        <v>607</v>
      </c>
      <c r="X13" s="507" t="s">
        <v>608</v>
      </c>
      <c r="Y13" s="507" t="s">
        <v>607</v>
      </c>
      <c r="Z13" s="507" t="s">
        <v>608</v>
      </c>
      <c r="AA13" s="507" t="s">
        <v>607</v>
      </c>
      <c r="AB13" s="507" t="s">
        <v>608</v>
      </c>
      <c r="AC13" s="507" t="s">
        <v>607</v>
      </c>
      <c r="AD13" s="507" t="s">
        <v>608</v>
      </c>
      <c r="AE13" s="507" t="s">
        <v>607</v>
      </c>
      <c r="AF13" s="507" t="s">
        <v>608</v>
      </c>
      <c r="AG13" s="507" t="s">
        <v>607</v>
      </c>
      <c r="AH13" s="507" t="s">
        <v>608</v>
      </c>
      <c r="AI13" s="507" t="s">
        <v>607</v>
      </c>
      <c r="AJ13" s="507" t="s">
        <v>608</v>
      </c>
      <c r="AK13" s="507" t="s">
        <v>607</v>
      </c>
      <c r="AL13" s="507" t="s">
        <v>608</v>
      </c>
      <c r="AM13" s="507" t="s">
        <v>607</v>
      </c>
      <c r="AN13" s="507" t="s">
        <v>608</v>
      </c>
      <c r="AO13" s="507" t="s">
        <v>607</v>
      </c>
      <c r="AP13" s="507" t="s">
        <v>608</v>
      </c>
      <c r="AQ13" s="507" t="s">
        <v>607</v>
      </c>
      <c r="AR13" s="507" t="s">
        <v>608</v>
      </c>
      <c r="AS13" s="507" t="s">
        <v>607</v>
      </c>
      <c r="AT13" s="507" t="s">
        <v>608</v>
      </c>
    </row>
    <row r="14" spans="2:46" s="3" customFormat="1" ht="13">
      <c r="B14" s="517" t="s">
        <v>436</v>
      </c>
      <c r="C14" s="518"/>
      <c r="D14" s="518"/>
      <c r="E14" s="518"/>
      <c r="F14" s="518"/>
      <c r="G14" s="518"/>
      <c r="H14" s="518"/>
      <c r="I14" s="518"/>
      <c r="J14" s="518"/>
      <c r="K14" s="518"/>
      <c r="L14" s="518"/>
      <c r="M14" s="518"/>
      <c r="N14" s="518"/>
      <c r="O14" s="518"/>
      <c r="P14" s="518"/>
      <c r="Q14" s="518"/>
      <c r="R14" s="518"/>
      <c r="S14" s="518"/>
      <c r="T14" s="518"/>
      <c r="U14" s="518"/>
      <c r="V14" s="518"/>
      <c r="W14" s="518"/>
      <c r="X14" s="518"/>
      <c r="Y14" s="518"/>
      <c r="Z14" s="518"/>
      <c r="AA14" s="518"/>
      <c r="AB14" s="518"/>
      <c r="AC14" s="518"/>
      <c r="AD14" s="518"/>
      <c r="AE14" s="518"/>
      <c r="AF14" s="518"/>
      <c r="AG14" s="518"/>
      <c r="AH14" s="518"/>
      <c r="AI14" s="518"/>
      <c r="AJ14" s="518"/>
      <c r="AK14" s="518"/>
      <c r="AL14" s="518"/>
      <c r="AM14" s="518"/>
      <c r="AN14" s="518"/>
      <c r="AO14" s="518"/>
      <c r="AP14" s="518"/>
      <c r="AQ14" s="518"/>
      <c r="AR14" s="518"/>
      <c r="AS14" s="518"/>
      <c r="AT14" s="518"/>
    </row>
    <row r="15" spans="2:46">
      <c r="B15" s="33" t="s">
        <v>441</v>
      </c>
      <c r="C15" s="503">
        <v>3670.7</v>
      </c>
      <c r="D15" s="503">
        <v>2127.3000000000002</v>
      </c>
      <c r="E15" s="503">
        <v>3756.9</v>
      </c>
      <c r="F15" s="503">
        <v>2174.1999999999998</v>
      </c>
      <c r="G15" s="503">
        <v>3737.7</v>
      </c>
      <c r="H15" s="503">
        <v>2186.6999999999998</v>
      </c>
      <c r="I15" s="503">
        <v>3621.8</v>
      </c>
      <c r="J15" s="503">
        <v>2119.6999999999998</v>
      </c>
      <c r="K15" s="503">
        <v>3670.5</v>
      </c>
      <c r="L15" s="503">
        <v>2099.8000000000002</v>
      </c>
      <c r="M15" s="503">
        <v>3632.1</v>
      </c>
      <c r="N15" s="503">
        <v>2077.6</v>
      </c>
      <c r="O15" s="503">
        <v>3585.2</v>
      </c>
      <c r="P15" s="503">
        <v>2095.8000000000002</v>
      </c>
      <c r="Q15" s="503">
        <v>3441.2</v>
      </c>
      <c r="R15" s="503">
        <v>2056</v>
      </c>
      <c r="S15" s="503">
        <v>3423.3</v>
      </c>
      <c r="T15" s="503">
        <v>2067.6</v>
      </c>
      <c r="U15" s="503">
        <v>3378.8</v>
      </c>
      <c r="V15" s="503">
        <v>2043.2</v>
      </c>
      <c r="W15" s="503">
        <v>3394.3</v>
      </c>
      <c r="X15" s="503">
        <v>2036.2</v>
      </c>
      <c r="Y15" s="503">
        <v>3350.1</v>
      </c>
      <c r="Z15" s="503">
        <v>2027.1</v>
      </c>
      <c r="AA15" s="503">
        <v>3371.4</v>
      </c>
      <c r="AB15" s="503">
        <v>2005.5</v>
      </c>
      <c r="AC15" s="503">
        <v>3323.2</v>
      </c>
      <c r="AD15" s="503">
        <v>1992.2</v>
      </c>
      <c r="AE15" s="503">
        <v>3321.1</v>
      </c>
      <c r="AF15" s="503">
        <v>1975</v>
      </c>
      <c r="AG15" s="503">
        <v>3250.3</v>
      </c>
      <c r="AH15" s="503">
        <v>1926.7</v>
      </c>
      <c r="AI15" s="503">
        <v>3297.8</v>
      </c>
      <c r="AJ15" s="503">
        <v>1946.8</v>
      </c>
      <c r="AK15" s="503">
        <v>3252.2</v>
      </c>
      <c r="AL15" s="503">
        <v>1941.7</v>
      </c>
      <c r="AM15" s="503">
        <v>3206.7</v>
      </c>
      <c r="AN15" s="503">
        <v>1914.6</v>
      </c>
      <c r="AO15" s="503">
        <v>3095.6</v>
      </c>
      <c r="AP15" s="503">
        <v>1895.4</v>
      </c>
      <c r="AQ15" s="503">
        <v>3111.3</v>
      </c>
      <c r="AR15" s="503">
        <v>1895.4</v>
      </c>
      <c r="AS15" s="503">
        <v>3048.5</v>
      </c>
      <c r="AT15" s="503">
        <v>1868.1</v>
      </c>
    </row>
    <row r="16" spans="2:46">
      <c r="B16" s="33" t="s">
        <v>442</v>
      </c>
      <c r="C16" s="503">
        <v>509.8</v>
      </c>
      <c r="D16" s="503">
        <v>266.8</v>
      </c>
      <c r="E16" s="503">
        <v>511.6</v>
      </c>
      <c r="F16" s="503">
        <v>270.5</v>
      </c>
      <c r="G16" s="503">
        <v>509.5</v>
      </c>
      <c r="H16" s="503">
        <v>276.8</v>
      </c>
      <c r="I16" s="503">
        <v>500.8</v>
      </c>
      <c r="J16" s="503">
        <v>267.2</v>
      </c>
      <c r="K16" s="503">
        <v>508.2</v>
      </c>
      <c r="L16" s="503">
        <v>277.7</v>
      </c>
      <c r="M16" s="503">
        <v>498.4</v>
      </c>
      <c r="N16" s="503">
        <v>283.10000000000002</v>
      </c>
      <c r="O16" s="503">
        <v>495.3</v>
      </c>
      <c r="P16" s="503">
        <v>289.3</v>
      </c>
      <c r="Q16" s="503">
        <v>490.1</v>
      </c>
      <c r="R16" s="503">
        <v>274</v>
      </c>
      <c r="S16" s="503">
        <v>479.6</v>
      </c>
      <c r="T16" s="503">
        <v>276.8</v>
      </c>
      <c r="U16" s="503">
        <v>460</v>
      </c>
      <c r="V16" s="503">
        <v>268.7</v>
      </c>
      <c r="W16" s="503">
        <v>463.5</v>
      </c>
      <c r="X16" s="503">
        <v>264.3</v>
      </c>
      <c r="Y16" s="503">
        <v>468.5</v>
      </c>
      <c r="Z16" s="503">
        <v>257</v>
      </c>
      <c r="AA16" s="503">
        <v>461.8</v>
      </c>
      <c r="AB16" s="503">
        <v>253.8</v>
      </c>
      <c r="AC16" s="503">
        <v>455</v>
      </c>
      <c r="AD16" s="503">
        <v>259.60000000000002</v>
      </c>
      <c r="AE16" s="503">
        <v>452.5</v>
      </c>
      <c r="AF16" s="503">
        <v>254.9</v>
      </c>
      <c r="AG16" s="503">
        <v>449.3</v>
      </c>
      <c r="AH16" s="503">
        <v>250.9</v>
      </c>
      <c r="AI16" s="503">
        <v>436.9</v>
      </c>
      <c r="AJ16" s="503">
        <v>265.2</v>
      </c>
      <c r="AK16" s="503">
        <v>430.9</v>
      </c>
      <c r="AL16" s="503">
        <v>266.8</v>
      </c>
      <c r="AM16" s="503">
        <v>431.9</v>
      </c>
      <c r="AN16" s="503">
        <v>255.2</v>
      </c>
      <c r="AO16" s="503">
        <v>408</v>
      </c>
      <c r="AP16" s="503">
        <v>246.3</v>
      </c>
      <c r="AQ16" s="503">
        <v>433</v>
      </c>
      <c r="AR16" s="503">
        <v>252.2</v>
      </c>
      <c r="AS16" s="503">
        <v>426.2</v>
      </c>
      <c r="AT16" s="503">
        <v>248.5</v>
      </c>
    </row>
    <row r="17" spans="2:46">
      <c r="B17" s="33" t="s">
        <v>443</v>
      </c>
      <c r="C17" s="503">
        <v>97.8</v>
      </c>
      <c r="D17" s="503">
        <v>60.9</v>
      </c>
      <c r="E17" s="503">
        <v>93.8</v>
      </c>
      <c r="F17" s="503">
        <v>60.7</v>
      </c>
      <c r="G17" s="503">
        <v>95.4</v>
      </c>
      <c r="H17" s="503">
        <v>59.5</v>
      </c>
      <c r="I17" s="503">
        <v>97.2</v>
      </c>
      <c r="J17" s="503">
        <v>57.8</v>
      </c>
      <c r="K17" s="503">
        <v>100.3</v>
      </c>
      <c r="L17" s="503">
        <v>58.1</v>
      </c>
      <c r="M17" s="503">
        <v>104.9</v>
      </c>
      <c r="N17" s="503">
        <v>53.6</v>
      </c>
      <c r="O17" s="503">
        <v>101.7</v>
      </c>
      <c r="P17" s="503">
        <v>56.3</v>
      </c>
      <c r="Q17" s="503">
        <v>92.9</v>
      </c>
      <c r="R17" s="503">
        <v>57.6</v>
      </c>
      <c r="S17" s="503">
        <v>90.5</v>
      </c>
      <c r="T17" s="503">
        <v>53.3</v>
      </c>
      <c r="U17" s="503">
        <v>88.4</v>
      </c>
      <c r="V17" s="503">
        <v>55</v>
      </c>
      <c r="W17" s="503">
        <v>90.3</v>
      </c>
      <c r="X17" s="503">
        <v>53.3</v>
      </c>
      <c r="Y17" s="503">
        <v>90.4</v>
      </c>
      <c r="Z17" s="503">
        <v>54.2</v>
      </c>
      <c r="AA17" s="503">
        <v>93</v>
      </c>
      <c r="AB17" s="503">
        <v>56.4</v>
      </c>
      <c r="AC17" s="503">
        <v>92.3</v>
      </c>
      <c r="AD17" s="503">
        <v>57.5</v>
      </c>
      <c r="AE17" s="503">
        <v>88.4</v>
      </c>
      <c r="AF17" s="503">
        <v>57.7</v>
      </c>
      <c r="AG17" s="503">
        <v>88.1</v>
      </c>
      <c r="AH17" s="503">
        <v>55.3</v>
      </c>
      <c r="AI17" s="503">
        <v>89.5</v>
      </c>
      <c r="AJ17" s="503">
        <v>54.7</v>
      </c>
      <c r="AK17" s="503">
        <v>88.9</v>
      </c>
      <c r="AL17" s="503">
        <v>55.8</v>
      </c>
      <c r="AM17" s="503">
        <v>88.5</v>
      </c>
      <c r="AN17" s="503">
        <v>50.9</v>
      </c>
      <c r="AO17" s="503">
        <v>82.9</v>
      </c>
      <c r="AP17" s="503">
        <v>50.3</v>
      </c>
      <c r="AQ17" s="503">
        <v>84</v>
      </c>
      <c r="AR17" s="503">
        <v>55.9</v>
      </c>
      <c r="AS17" s="503">
        <v>80.3</v>
      </c>
      <c r="AT17" s="503">
        <v>52.8</v>
      </c>
    </row>
    <row r="18" spans="2:46">
      <c r="B18" s="33" t="s">
        <v>444</v>
      </c>
      <c r="C18" s="503">
        <v>75.599999999999994</v>
      </c>
      <c r="D18" s="503">
        <v>45.8</v>
      </c>
      <c r="E18" s="503">
        <v>75.7</v>
      </c>
      <c r="F18" s="503">
        <v>46.1</v>
      </c>
      <c r="G18" s="503">
        <v>79.2</v>
      </c>
      <c r="H18" s="503">
        <v>45.2</v>
      </c>
      <c r="I18" s="503">
        <v>79.7</v>
      </c>
      <c r="J18" s="503">
        <v>37.9</v>
      </c>
      <c r="K18" s="503">
        <v>82.9</v>
      </c>
      <c r="L18" s="503">
        <v>39.5</v>
      </c>
      <c r="M18" s="503">
        <v>81.099999999999994</v>
      </c>
      <c r="N18" s="503">
        <v>38.1</v>
      </c>
      <c r="O18" s="503">
        <v>77.900000000000006</v>
      </c>
      <c r="P18" s="503">
        <v>43.4</v>
      </c>
      <c r="Q18" s="503">
        <v>77.599999999999994</v>
      </c>
      <c r="R18" s="503">
        <v>46.9</v>
      </c>
      <c r="S18" s="503">
        <v>77.7</v>
      </c>
      <c r="T18" s="503">
        <v>46.8</v>
      </c>
      <c r="U18" s="503">
        <v>72.900000000000006</v>
      </c>
      <c r="V18" s="503">
        <v>48.6</v>
      </c>
      <c r="W18" s="503">
        <v>69.400000000000006</v>
      </c>
      <c r="X18" s="503">
        <v>47.2</v>
      </c>
      <c r="Y18" s="503">
        <v>68</v>
      </c>
      <c r="Z18" s="503">
        <v>45.9</v>
      </c>
      <c r="AA18" s="503">
        <v>74.2</v>
      </c>
      <c r="AB18" s="503">
        <v>44.3</v>
      </c>
      <c r="AC18" s="503">
        <v>73.2</v>
      </c>
      <c r="AD18" s="503">
        <v>37.1</v>
      </c>
      <c r="AE18" s="503">
        <v>69.099999999999994</v>
      </c>
      <c r="AF18" s="503">
        <v>34</v>
      </c>
      <c r="AG18" s="503">
        <v>67.599999999999994</v>
      </c>
      <c r="AH18" s="503">
        <v>33.9</v>
      </c>
      <c r="AI18" s="503">
        <v>65.7</v>
      </c>
      <c r="AJ18" s="503">
        <v>38.6</v>
      </c>
      <c r="AK18" s="503">
        <v>68.099999999999994</v>
      </c>
      <c r="AL18" s="503">
        <v>34.799999999999997</v>
      </c>
      <c r="AM18" s="503">
        <v>64.599999999999994</v>
      </c>
      <c r="AN18" s="503">
        <v>35.4</v>
      </c>
      <c r="AO18" s="503">
        <v>64.099999999999994</v>
      </c>
      <c r="AP18" s="503">
        <v>40.6</v>
      </c>
      <c r="AQ18" s="503">
        <v>63.8</v>
      </c>
      <c r="AR18" s="503">
        <v>37.700000000000003</v>
      </c>
      <c r="AS18" s="503">
        <v>66.900000000000006</v>
      </c>
      <c r="AT18" s="503">
        <v>39.299999999999997</v>
      </c>
    </row>
    <row r="19" spans="2:46">
      <c r="B19" s="33" t="s">
        <v>445</v>
      </c>
      <c r="C19" s="503">
        <v>92.1</v>
      </c>
      <c r="D19" s="503">
        <v>53.3</v>
      </c>
      <c r="E19" s="503">
        <v>84.5</v>
      </c>
      <c r="F19" s="503">
        <v>55.6</v>
      </c>
      <c r="G19" s="503">
        <v>83.1</v>
      </c>
      <c r="H19" s="503">
        <v>55.8</v>
      </c>
      <c r="I19" s="503">
        <v>77.8</v>
      </c>
      <c r="J19" s="503">
        <v>55.2</v>
      </c>
      <c r="K19" s="503">
        <v>74.8</v>
      </c>
      <c r="L19" s="503">
        <v>50.5</v>
      </c>
      <c r="M19" s="503">
        <v>71.099999999999994</v>
      </c>
      <c r="N19" s="503">
        <v>49.5</v>
      </c>
      <c r="O19" s="503">
        <v>75</v>
      </c>
      <c r="P19" s="503">
        <v>44.6</v>
      </c>
      <c r="Q19" s="503">
        <v>71.7</v>
      </c>
      <c r="R19" s="503">
        <v>50.7</v>
      </c>
      <c r="S19" s="503">
        <v>64.400000000000006</v>
      </c>
      <c r="T19" s="503">
        <v>43.2</v>
      </c>
      <c r="U19" s="503">
        <v>63.5</v>
      </c>
      <c r="V19" s="503">
        <v>43.5</v>
      </c>
      <c r="W19" s="503">
        <v>74.5</v>
      </c>
      <c r="X19" s="503">
        <v>43.5</v>
      </c>
      <c r="Y19" s="503">
        <v>75.3</v>
      </c>
      <c r="Z19" s="503">
        <v>47.1</v>
      </c>
      <c r="AA19" s="503">
        <v>74.599999999999994</v>
      </c>
      <c r="AB19" s="503">
        <v>45.2</v>
      </c>
      <c r="AC19" s="503">
        <v>77.099999999999994</v>
      </c>
      <c r="AD19" s="503">
        <v>43.5</v>
      </c>
      <c r="AE19" s="503">
        <v>72.099999999999994</v>
      </c>
      <c r="AF19" s="503">
        <v>46.5</v>
      </c>
      <c r="AG19" s="503">
        <v>65.900000000000006</v>
      </c>
      <c r="AH19" s="503">
        <v>48.9</v>
      </c>
      <c r="AI19" s="503">
        <v>68.400000000000006</v>
      </c>
      <c r="AJ19" s="503">
        <v>41.5</v>
      </c>
      <c r="AK19" s="503">
        <v>67.2</v>
      </c>
      <c r="AL19" s="503">
        <v>42</v>
      </c>
      <c r="AM19" s="503">
        <v>69.2</v>
      </c>
      <c r="AN19" s="503">
        <v>40.200000000000003</v>
      </c>
      <c r="AO19" s="503">
        <v>67.7</v>
      </c>
      <c r="AP19" s="503">
        <v>44</v>
      </c>
      <c r="AQ19" s="503">
        <v>63.8</v>
      </c>
      <c r="AR19" s="503">
        <v>43.3</v>
      </c>
      <c r="AS19" s="503">
        <v>58.2</v>
      </c>
      <c r="AT19" s="503">
        <v>44.5</v>
      </c>
    </row>
    <row r="20" spans="2:46">
      <c r="B20" s="33" t="s">
        <v>446</v>
      </c>
      <c r="C20" s="503">
        <v>123.6</v>
      </c>
      <c r="D20" s="503">
        <v>82.2</v>
      </c>
      <c r="E20" s="503">
        <v>138.9</v>
      </c>
      <c r="F20" s="503">
        <v>88.5</v>
      </c>
      <c r="G20" s="503">
        <v>140.69999999999999</v>
      </c>
      <c r="H20" s="503">
        <v>89.2</v>
      </c>
      <c r="I20" s="503">
        <v>125.9</v>
      </c>
      <c r="J20" s="503">
        <v>79.3</v>
      </c>
      <c r="K20" s="503">
        <v>130.5</v>
      </c>
      <c r="L20" s="503">
        <v>69.099999999999994</v>
      </c>
      <c r="M20" s="503">
        <v>130.4</v>
      </c>
      <c r="N20" s="503">
        <v>68.099999999999994</v>
      </c>
      <c r="O20" s="503">
        <v>123.9</v>
      </c>
      <c r="P20" s="503">
        <v>71.5</v>
      </c>
      <c r="Q20" s="503">
        <v>110</v>
      </c>
      <c r="R20" s="503">
        <v>72.400000000000006</v>
      </c>
      <c r="S20" s="503">
        <v>102.2</v>
      </c>
      <c r="T20" s="503">
        <v>71.7</v>
      </c>
      <c r="U20" s="503">
        <v>102.7</v>
      </c>
      <c r="V20" s="503">
        <v>75.2</v>
      </c>
      <c r="W20" s="503">
        <v>104.8</v>
      </c>
      <c r="X20" s="503">
        <v>74.7</v>
      </c>
      <c r="Y20" s="503">
        <v>101.3</v>
      </c>
      <c r="Z20" s="503">
        <v>80.2</v>
      </c>
      <c r="AA20" s="503">
        <v>106.4</v>
      </c>
      <c r="AB20" s="503">
        <v>81</v>
      </c>
      <c r="AC20" s="503">
        <v>98.2</v>
      </c>
      <c r="AD20" s="503">
        <v>86.5</v>
      </c>
      <c r="AE20" s="503">
        <v>104.7</v>
      </c>
      <c r="AF20" s="503">
        <v>78.599999999999994</v>
      </c>
      <c r="AG20" s="503">
        <v>101.9</v>
      </c>
      <c r="AH20" s="503">
        <v>74.900000000000006</v>
      </c>
      <c r="AI20" s="503">
        <v>108.8</v>
      </c>
      <c r="AJ20" s="503">
        <v>74.900000000000006</v>
      </c>
      <c r="AK20" s="503">
        <v>104.9</v>
      </c>
      <c r="AL20" s="503">
        <v>71.599999999999994</v>
      </c>
      <c r="AM20" s="503">
        <v>100.9</v>
      </c>
      <c r="AN20" s="503">
        <v>67.8</v>
      </c>
      <c r="AO20" s="503">
        <v>92.5</v>
      </c>
      <c r="AP20" s="503">
        <v>59.4</v>
      </c>
      <c r="AQ20" s="503">
        <v>87.4</v>
      </c>
      <c r="AR20" s="503">
        <v>56.7</v>
      </c>
      <c r="AS20" s="503">
        <v>90.4</v>
      </c>
      <c r="AT20" s="503">
        <v>60.4</v>
      </c>
    </row>
    <row r="21" spans="2:46">
      <c r="B21" s="33" t="s">
        <v>447</v>
      </c>
      <c r="C21" s="503">
        <v>38.799999999999997</v>
      </c>
      <c r="D21" s="503">
        <v>24.6</v>
      </c>
      <c r="E21" s="503">
        <v>38.700000000000003</v>
      </c>
      <c r="F21" s="503">
        <v>26</v>
      </c>
      <c r="G21" s="503">
        <v>39.4</v>
      </c>
      <c r="H21" s="503">
        <v>26.6</v>
      </c>
      <c r="I21" s="503">
        <v>38.299999999999997</v>
      </c>
      <c r="J21" s="503">
        <v>25.5</v>
      </c>
      <c r="K21" s="503">
        <v>39.200000000000003</v>
      </c>
      <c r="L21" s="503">
        <v>27.7</v>
      </c>
      <c r="M21" s="503">
        <v>35</v>
      </c>
      <c r="N21" s="503">
        <v>27.5</v>
      </c>
      <c r="O21" s="503">
        <v>35.1</v>
      </c>
      <c r="P21" s="503">
        <v>26.8</v>
      </c>
      <c r="Q21" s="503">
        <v>39.200000000000003</v>
      </c>
      <c r="R21" s="503">
        <v>27.4</v>
      </c>
      <c r="S21" s="503">
        <v>40.6</v>
      </c>
      <c r="T21" s="503">
        <v>25.1</v>
      </c>
      <c r="U21" s="503">
        <v>38.9</v>
      </c>
      <c r="V21" s="503">
        <v>23.6</v>
      </c>
      <c r="W21" s="503">
        <v>38.299999999999997</v>
      </c>
      <c r="X21" s="503">
        <v>24.3</v>
      </c>
      <c r="Y21" s="503">
        <v>42.1</v>
      </c>
      <c r="Z21" s="503">
        <v>23.6</v>
      </c>
      <c r="AA21" s="503">
        <v>42.4</v>
      </c>
      <c r="AB21" s="503">
        <v>26.5</v>
      </c>
      <c r="AC21" s="503">
        <v>40.799999999999997</v>
      </c>
      <c r="AD21" s="503">
        <v>26.1</v>
      </c>
      <c r="AE21" s="503">
        <v>41.3</v>
      </c>
      <c r="AF21" s="503">
        <v>25.3</v>
      </c>
      <c r="AG21" s="503">
        <v>38.700000000000003</v>
      </c>
      <c r="AH21" s="503">
        <v>23.8</v>
      </c>
      <c r="AI21" s="503">
        <v>40.799999999999997</v>
      </c>
      <c r="AJ21" s="503">
        <v>22.3</v>
      </c>
      <c r="AK21" s="503">
        <v>36.9</v>
      </c>
      <c r="AL21" s="503">
        <v>24.9</v>
      </c>
      <c r="AM21" s="503">
        <v>37</v>
      </c>
      <c r="AN21" s="503">
        <v>24</v>
      </c>
      <c r="AO21" s="503">
        <v>32.4</v>
      </c>
      <c r="AP21" s="503">
        <v>24.9</v>
      </c>
      <c r="AQ21" s="503">
        <v>34</v>
      </c>
      <c r="AR21" s="503">
        <v>20.9</v>
      </c>
      <c r="AS21" s="503">
        <v>35.700000000000003</v>
      </c>
      <c r="AT21" s="503">
        <v>22.5</v>
      </c>
    </row>
    <row r="22" spans="2:46">
      <c r="B22" s="33" t="s">
        <v>448</v>
      </c>
      <c r="C22" s="503">
        <v>161.19999999999999</v>
      </c>
      <c r="D22" s="503">
        <v>81.900000000000006</v>
      </c>
      <c r="E22" s="503">
        <v>173.2</v>
      </c>
      <c r="F22" s="503">
        <v>84.3</v>
      </c>
      <c r="G22" s="503">
        <v>167.6</v>
      </c>
      <c r="H22" s="503">
        <v>89.8</v>
      </c>
      <c r="I22" s="503">
        <v>161.4</v>
      </c>
      <c r="J22" s="503">
        <v>93.4</v>
      </c>
      <c r="K22" s="503">
        <v>166.6</v>
      </c>
      <c r="L22" s="503">
        <v>95.1</v>
      </c>
      <c r="M22" s="503">
        <v>160.6</v>
      </c>
      <c r="N22" s="503">
        <v>94.6</v>
      </c>
      <c r="O22" s="503">
        <v>159.6</v>
      </c>
      <c r="P22" s="503">
        <v>94.5</v>
      </c>
      <c r="Q22" s="503">
        <v>153</v>
      </c>
      <c r="R22" s="503">
        <v>95.1</v>
      </c>
      <c r="S22" s="503">
        <v>156.80000000000001</v>
      </c>
      <c r="T22" s="503">
        <v>91.9</v>
      </c>
      <c r="U22" s="503">
        <v>155.6</v>
      </c>
      <c r="V22" s="503">
        <v>90.9</v>
      </c>
      <c r="W22" s="503">
        <v>150.30000000000001</v>
      </c>
      <c r="X22" s="503">
        <v>93.8</v>
      </c>
      <c r="Y22" s="503">
        <v>146.9</v>
      </c>
      <c r="Z22" s="503">
        <v>85.9</v>
      </c>
      <c r="AA22" s="503">
        <v>152.4</v>
      </c>
      <c r="AB22" s="503">
        <v>86.5</v>
      </c>
      <c r="AC22" s="503">
        <v>148.9</v>
      </c>
      <c r="AD22" s="503">
        <v>80.7</v>
      </c>
      <c r="AE22" s="503">
        <v>149.80000000000001</v>
      </c>
      <c r="AF22" s="503">
        <v>80.5</v>
      </c>
      <c r="AG22" s="503">
        <v>148.30000000000001</v>
      </c>
      <c r="AH22" s="503">
        <v>81.7</v>
      </c>
      <c r="AI22" s="503">
        <v>149.1</v>
      </c>
      <c r="AJ22" s="503">
        <v>82.5</v>
      </c>
      <c r="AK22" s="503">
        <v>150</v>
      </c>
      <c r="AL22" s="503">
        <v>80.599999999999994</v>
      </c>
      <c r="AM22" s="503">
        <v>152.1</v>
      </c>
      <c r="AN22" s="503">
        <v>77.5</v>
      </c>
      <c r="AO22" s="503">
        <v>144.6</v>
      </c>
      <c r="AP22" s="503">
        <v>78.400000000000006</v>
      </c>
      <c r="AQ22" s="503">
        <v>147.80000000000001</v>
      </c>
      <c r="AR22" s="503">
        <v>84.7</v>
      </c>
      <c r="AS22" s="503">
        <v>147.69999999999999</v>
      </c>
      <c r="AT22" s="503">
        <v>88.2</v>
      </c>
    </row>
    <row r="23" spans="2:46">
      <c r="B23" s="33" t="s">
        <v>449</v>
      </c>
      <c r="C23" s="503">
        <v>123.3</v>
      </c>
      <c r="D23" s="503">
        <v>76.7</v>
      </c>
      <c r="E23" s="503">
        <v>123.1</v>
      </c>
      <c r="F23" s="503">
        <v>76.5</v>
      </c>
      <c r="G23" s="503">
        <v>125.2</v>
      </c>
      <c r="H23" s="503">
        <v>72.7</v>
      </c>
      <c r="I23" s="503">
        <v>116.9</v>
      </c>
      <c r="J23" s="503">
        <v>75.7</v>
      </c>
      <c r="K23" s="503">
        <v>119.4</v>
      </c>
      <c r="L23" s="503">
        <v>71.599999999999994</v>
      </c>
      <c r="M23" s="503">
        <v>121.6</v>
      </c>
      <c r="N23" s="503">
        <v>71.2</v>
      </c>
      <c r="O23" s="503">
        <v>119.3</v>
      </c>
      <c r="P23" s="503">
        <v>69.2</v>
      </c>
      <c r="Q23" s="503">
        <v>116.4</v>
      </c>
      <c r="R23" s="503">
        <v>68.599999999999994</v>
      </c>
      <c r="S23" s="503">
        <v>113</v>
      </c>
      <c r="T23" s="503">
        <v>69.400000000000006</v>
      </c>
      <c r="U23" s="503">
        <v>110.2</v>
      </c>
      <c r="V23" s="503">
        <v>67.7</v>
      </c>
      <c r="W23" s="503">
        <v>110.4</v>
      </c>
      <c r="X23" s="503">
        <v>68.900000000000006</v>
      </c>
      <c r="Y23" s="503">
        <v>108</v>
      </c>
      <c r="Z23" s="503">
        <v>68.7</v>
      </c>
      <c r="AA23" s="503">
        <v>112.6</v>
      </c>
      <c r="AB23" s="503">
        <v>74.599999999999994</v>
      </c>
      <c r="AC23" s="503">
        <v>111.5</v>
      </c>
      <c r="AD23" s="503">
        <v>72</v>
      </c>
      <c r="AE23" s="503">
        <v>113.8</v>
      </c>
      <c r="AF23" s="503">
        <v>68.900000000000006</v>
      </c>
      <c r="AG23" s="503">
        <v>104.4</v>
      </c>
      <c r="AH23" s="503">
        <v>72.5</v>
      </c>
      <c r="AI23" s="503">
        <v>106</v>
      </c>
      <c r="AJ23" s="503">
        <v>70.3</v>
      </c>
      <c r="AK23" s="503">
        <v>106.8</v>
      </c>
      <c r="AL23" s="503">
        <v>68.8</v>
      </c>
      <c r="AM23" s="503">
        <v>102.6</v>
      </c>
      <c r="AN23" s="503">
        <v>66.900000000000006</v>
      </c>
      <c r="AO23" s="503">
        <v>102.5</v>
      </c>
      <c r="AP23" s="503">
        <v>64</v>
      </c>
      <c r="AQ23" s="503">
        <v>103.3</v>
      </c>
      <c r="AR23" s="503">
        <v>61.4</v>
      </c>
      <c r="AS23" s="503">
        <v>102.8</v>
      </c>
      <c r="AT23" s="503">
        <v>62.8</v>
      </c>
    </row>
    <row r="24" spans="2:46">
      <c r="B24" s="33" t="s">
        <v>450</v>
      </c>
      <c r="C24" s="503">
        <v>658.5</v>
      </c>
      <c r="D24" s="503">
        <v>427.1</v>
      </c>
      <c r="E24" s="503">
        <v>674.8</v>
      </c>
      <c r="F24" s="503">
        <v>438.5</v>
      </c>
      <c r="G24" s="503">
        <v>687.4</v>
      </c>
      <c r="H24" s="503">
        <v>428.4</v>
      </c>
      <c r="I24" s="503">
        <v>675</v>
      </c>
      <c r="J24" s="503">
        <v>408.7</v>
      </c>
      <c r="K24" s="503">
        <v>692.2</v>
      </c>
      <c r="L24" s="503">
        <v>409</v>
      </c>
      <c r="M24" s="503">
        <v>682.9</v>
      </c>
      <c r="N24" s="503">
        <v>406.4</v>
      </c>
      <c r="O24" s="503">
        <v>673</v>
      </c>
      <c r="P24" s="503">
        <v>391.4</v>
      </c>
      <c r="Q24" s="503">
        <v>644.29999999999995</v>
      </c>
      <c r="R24" s="503">
        <v>376.7</v>
      </c>
      <c r="S24" s="503">
        <v>633.5</v>
      </c>
      <c r="T24" s="503">
        <v>370.2</v>
      </c>
      <c r="U24" s="503">
        <v>627.79999999999995</v>
      </c>
      <c r="V24" s="503">
        <v>368.9</v>
      </c>
      <c r="W24" s="503">
        <v>622.79999999999995</v>
      </c>
      <c r="X24" s="503">
        <v>350.7</v>
      </c>
      <c r="Y24" s="503">
        <v>615.4</v>
      </c>
      <c r="Z24" s="503">
        <v>353.4</v>
      </c>
      <c r="AA24" s="503">
        <v>619.79999999999995</v>
      </c>
      <c r="AB24" s="503">
        <v>342.7</v>
      </c>
      <c r="AC24" s="503">
        <v>612.70000000000005</v>
      </c>
      <c r="AD24" s="503">
        <v>335.8</v>
      </c>
      <c r="AE24" s="503">
        <v>624.20000000000005</v>
      </c>
      <c r="AF24" s="503">
        <v>334.9</v>
      </c>
      <c r="AG24" s="503">
        <v>607.79999999999995</v>
      </c>
      <c r="AH24" s="503">
        <v>313.8</v>
      </c>
      <c r="AI24" s="503">
        <v>618.1</v>
      </c>
      <c r="AJ24" s="503">
        <v>323.2</v>
      </c>
      <c r="AK24" s="503">
        <v>606.4</v>
      </c>
      <c r="AL24" s="503">
        <v>301.8</v>
      </c>
      <c r="AM24" s="503">
        <v>575.9</v>
      </c>
      <c r="AN24" s="503">
        <v>314.10000000000002</v>
      </c>
      <c r="AO24" s="503">
        <v>567.9</v>
      </c>
      <c r="AP24" s="503">
        <v>327.60000000000002</v>
      </c>
      <c r="AQ24" s="503">
        <v>550.9</v>
      </c>
      <c r="AR24" s="503">
        <v>329.1</v>
      </c>
      <c r="AS24" s="503">
        <v>536</v>
      </c>
      <c r="AT24" s="503">
        <v>313.60000000000002</v>
      </c>
    </row>
    <row r="25" spans="2:46">
      <c r="B25" s="33" t="s">
        <v>451</v>
      </c>
      <c r="C25" s="503">
        <v>343.2</v>
      </c>
      <c r="D25" s="503">
        <v>207.2</v>
      </c>
      <c r="E25" s="503">
        <v>362.5</v>
      </c>
      <c r="F25" s="503">
        <v>206.1</v>
      </c>
      <c r="G25" s="503">
        <v>350.9</v>
      </c>
      <c r="H25" s="503">
        <v>208.1</v>
      </c>
      <c r="I25" s="503">
        <v>323.5</v>
      </c>
      <c r="J25" s="503">
        <v>209.6</v>
      </c>
      <c r="K25" s="503">
        <v>328</v>
      </c>
      <c r="L25" s="503">
        <v>216.1</v>
      </c>
      <c r="M25" s="503">
        <v>332.9</v>
      </c>
      <c r="N25" s="503">
        <v>205.2</v>
      </c>
      <c r="O25" s="503">
        <v>332.5</v>
      </c>
      <c r="P25" s="503">
        <v>212</v>
      </c>
      <c r="Q25" s="503">
        <v>312.89999999999998</v>
      </c>
      <c r="R25" s="503">
        <v>216.2</v>
      </c>
      <c r="S25" s="503">
        <v>316.7</v>
      </c>
      <c r="T25" s="503">
        <v>220.9</v>
      </c>
      <c r="U25" s="503">
        <v>309.39999999999998</v>
      </c>
      <c r="V25" s="503">
        <v>217.9</v>
      </c>
      <c r="W25" s="503">
        <v>319.5</v>
      </c>
      <c r="X25" s="503">
        <v>204.8</v>
      </c>
      <c r="Y25" s="503">
        <v>303.3</v>
      </c>
      <c r="Z25" s="503">
        <v>211.2</v>
      </c>
      <c r="AA25" s="503">
        <v>302.7</v>
      </c>
      <c r="AB25" s="503">
        <v>205.3</v>
      </c>
      <c r="AC25" s="503">
        <v>296.2</v>
      </c>
      <c r="AD25" s="503">
        <v>205.1</v>
      </c>
      <c r="AE25" s="503">
        <v>289.8</v>
      </c>
      <c r="AF25" s="503">
        <v>215</v>
      </c>
      <c r="AG25" s="503">
        <v>288.7</v>
      </c>
      <c r="AH25" s="503">
        <v>212.8</v>
      </c>
      <c r="AI25" s="503">
        <v>309.7</v>
      </c>
      <c r="AJ25" s="503">
        <v>215.6</v>
      </c>
      <c r="AK25" s="503">
        <v>310.5</v>
      </c>
      <c r="AL25" s="503">
        <v>218.7</v>
      </c>
      <c r="AM25" s="503">
        <v>298.10000000000002</v>
      </c>
      <c r="AN25" s="503">
        <v>213.6</v>
      </c>
      <c r="AO25" s="503">
        <v>284.5</v>
      </c>
      <c r="AP25" s="503">
        <v>201.9</v>
      </c>
      <c r="AQ25" s="503">
        <v>283.39999999999998</v>
      </c>
      <c r="AR25" s="503">
        <v>203</v>
      </c>
      <c r="AS25" s="503">
        <v>267.5</v>
      </c>
      <c r="AT25" s="503">
        <v>195.1</v>
      </c>
    </row>
    <row r="26" spans="2:46">
      <c r="B26" s="33" t="s">
        <v>452</v>
      </c>
      <c r="C26" s="503">
        <v>54.6</v>
      </c>
      <c r="D26" s="503">
        <v>26.8</v>
      </c>
      <c r="E26" s="503">
        <v>55.4</v>
      </c>
      <c r="F26" s="503">
        <v>28.7</v>
      </c>
      <c r="G26" s="503">
        <v>59.1</v>
      </c>
      <c r="H26" s="503">
        <v>28.2</v>
      </c>
      <c r="I26" s="503">
        <v>57.6</v>
      </c>
      <c r="J26" s="503">
        <v>31.2</v>
      </c>
      <c r="K26" s="503">
        <v>57.1</v>
      </c>
      <c r="L26" s="503">
        <v>27.8</v>
      </c>
      <c r="M26" s="503">
        <v>58.6</v>
      </c>
      <c r="N26" s="503">
        <v>25.2</v>
      </c>
      <c r="O26" s="503">
        <v>59.7</v>
      </c>
      <c r="P26" s="503">
        <v>24.7</v>
      </c>
      <c r="Q26" s="503">
        <v>58</v>
      </c>
      <c r="R26" s="503">
        <v>23.7</v>
      </c>
      <c r="S26" s="503">
        <v>55.1</v>
      </c>
      <c r="T26" s="503">
        <v>23.9</v>
      </c>
      <c r="U26" s="503">
        <v>53.5</v>
      </c>
      <c r="V26" s="503">
        <v>23.5</v>
      </c>
      <c r="W26" s="503">
        <v>55.2</v>
      </c>
      <c r="X26" s="503">
        <v>26.3</v>
      </c>
      <c r="Y26" s="503">
        <v>52.1</v>
      </c>
      <c r="Z26" s="503">
        <v>28.7</v>
      </c>
      <c r="AA26" s="503">
        <v>57.3</v>
      </c>
      <c r="AB26" s="503">
        <v>27.3</v>
      </c>
      <c r="AC26" s="503">
        <v>53.1</v>
      </c>
      <c r="AD26" s="503">
        <v>26.2</v>
      </c>
      <c r="AE26" s="503">
        <v>54</v>
      </c>
      <c r="AF26" s="503">
        <v>27.8</v>
      </c>
      <c r="AG26" s="503">
        <v>53.5</v>
      </c>
      <c r="AH26" s="503">
        <v>28.7</v>
      </c>
      <c r="AI26" s="503">
        <v>56.7</v>
      </c>
      <c r="AJ26" s="503">
        <v>27</v>
      </c>
      <c r="AK26" s="503">
        <v>56.2</v>
      </c>
      <c r="AL26" s="503">
        <v>25.8</v>
      </c>
      <c r="AM26" s="503">
        <v>57.1</v>
      </c>
      <c r="AN26" s="503">
        <v>26.4</v>
      </c>
      <c r="AO26" s="503">
        <v>55.8</v>
      </c>
      <c r="AP26" s="503">
        <v>25.5</v>
      </c>
      <c r="AQ26" s="503">
        <v>54.3</v>
      </c>
      <c r="AR26" s="503">
        <v>24.2</v>
      </c>
      <c r="AS26" s="503">
        <v>55</v>
      </c>
      <c r="AT26" s="503">
        <v>26</v>
      </c>
    </row>
    <row r="27" spans="2:46">
      <c r="B27" s="33" t="s">
        <v>453</v>
      </c>
      <c r="C27" s="503">
        <v>187.4</v>
      </c>
      <c r="D27" s="503">
        <v>113.2</v>
      </c>
      <c r="E27" s="503">
        <v>190.3</v>
      </c>
      <c r="F27" s="503">
        <v>125.7</v>
      </c>
      <c r="G27" s="503">
        <v>191.2</v>
      </c>
      <c r="H27" s="503">
        <v>126.6</v>
      </c>
      <c r="I27" s="503">
        <v>182.1</v>
      </c>
      <c r="J27" s="503">
        <v>116.8</v>
      </c>
      <c r="K27" s="503">
        <v>189.6</v>
      </c>
      <c r="L27" s="503">
        <v>117.4</v>
      </c>
      <c r="M27" s="503">
        <v>187.7</v>
      </c>
      <c r="N27" s="503">
        <v>116.1</v>
      </c>
      <c r="O27" s="503">
        <v>187.5</v>
      </c>
      <c r="P27" s="503">
        <v>114.8</v>
      </c>
      <c r="Q27" s="503">
        <v>182.3</v>
      </c>
      <c r="R27" s="503">
        <v>110.8</v>
      </c>
      <c r="S27" s="503">
        <v>182.8</v>
      </c>
      <c r="T27" s="503">
        <v>111.8</v>
      </c>
      <c r="U27" s="503">
        <v>181.9</v>
      </c>
      <c r="V27" s="503">
        <v>105.8</v>
      </c>
      <c r="W27" s="503">
        <v>179.1</v>
      </c>
      <c r="X27" s="503">
        <v>105.4</v>
      </c>
      <c r="Y27" s="503">
        <v>175.5</v>
      </c>
      <c r="Z27" s="503">
        <v>105.4</v>
      </c>
      <c r="AA27" s="503">
        <v>174.1</v>
      </c>
      <c r="AB27" s="503">
        <v>104.9</v>
      </c>
      <c r="AC27" s="503">
        <v>173.2</v>
      </c>
      <c r="AD27" s="503">
        <v>106.2</v>
      </c>
      <c r="AE27" s="503">
        <v>174.7</v>
      </c>
      <c r="AF27" s="503">
        <v>109.3</v>
      </c>
      <c r="AG27" s="503">
        <v>171.4</v>
      </c>
      <c r="AH27" s="503">
        <v>104.9</v>
      </c>
      <c r="AI27" s="503">
        <v>181.6</v>
      </c>
      <c r="AJ27" s="503">
        <v>104.8</v>
      </c>
      <c r="AK27" s="503">
        <v>175.1</v>
      </c>
      <c r="AL27" s="503">
        <v>102.8</v>
      </c>
      <c r="AM27" s="503">
        <v>175.4</v>
      </c>
      <c r="AN27" s="503">
        <v>100.7</v>
      </c>
      <c r="AO27" s="503">
        <v>171.9</v>
      </c>
      <c r="AP27" s="503">
        <v>98.3</v>
      </c>
      <c r="AQ27" s="503">
        <v>171.2</v>
      </c>
      <c r="AR27" s="503">
        <v>97.9</v>
      </c>
      <c r="AS27" s="503">
        <v>168.9</v>
      </c>
      <c r="AT27" s="503">
        <v>95.3</v>
      </c>
    </row>
    <row r="28" spans="2:46">
      <c r="B28" s="33" t="s">
        <v>454</v>
      </c>
      <c r="C28" s="504">
        <v>807.7</v>
      </c>
      <c r="D28" s="504">
        <v>450.5</v>
      </c>
      <c r="E28" s="504">
        <v>833.6</v>
      </c>
      <c r="F28" s="504">
        <v>453</v>
      </c>
      <c r="G28" s="504">
        <v>811.7</v>
      </c>
      <c r="H28" s="504">
        <v>468.7</v>
      </c>
      <c r="I28" s="504">
        <v>793.3</v>
      </c>
      <c r="J28" s="504">
        <v>462.4</v>
      </c>
      <c r="K28" s="504">
        <v>787.8</v>
      </c>
      <c r="L28" s="504">
        <v>442</v>
      </c>
      <c r="M28" s="504">
        <v>769.2</v>
      </c>
      <c r="N28" s="504">
        <v>434.8</v>
      </c>
      <c r="O28" s="504">
        <v>746.7</v>
      </c>
      <c r="P28" s="504">
        <v>449</v>
      </c>
      <c r="Q28" s="504">
        <v>729</v>
      </c>
      <c r="R28" s="504">
        <v>427.6</v>
      </c>
      <c r="S28" s="504">
        <v>737.9</v>
      </c>
      <c r="T28" s="504">
        <v>461.2</v>
      </c>
      <c r="U28" s="504">
        <v>738.8</v>
      </c>
      <c r="V28" s="504">
        <v>461.2</v>
      </c>
      <c r="W28" s="504">
        <v>739</v>
      </c>
      <c r="X28" s="504">
        <v>472.1</v>
      </c>
      <c r="Y28" s="504">
        <v>743.6</v>
      </c>
      <c r="Z28" s="504">
        <v>465</v>
      </c>
      <c r="AA28" s="504">
        <v>727.3</v>
      </c>
      <c r="AB28" s="504">
        <v>463.9</v>
      </c>
      <c r="AC28" s="504">
        <v>723.9</v>
      </c>
      <c r="AD28" s="504">
        <v>456.3</v>
      </c>
      <c r="AE28" s="504">
        <v>723.5</v>
      </c>
      <c r="AF28" s="504">
        <v>444.2</v>
      </c>
      <c r="AG28" s="504">
        <v>710.3</v>
      </c>
      <c r="AH28" s="504">
        <v>429.5</v>
      </c>
      <c r="AI28" s="504">
        <v>709.2</v>
      </c>
      <c r="AJ28" s="504">
        <v>423.9</v>
      </c>
      <c r="AK28" s="504">
        <v>705.8</v>
      </c>
      <c r="AL28" s="504">
        <v>444.2</v>
      </c>
      <c r="AM28" s="504">
        <v>705.9</v>
      </c>
      <c r="AN28" s="504">
        <v>439.4</v>
      </c>
      <c r="AO28" s="504">
        <v>689.2</v>
      </c>
      <c r="AP28" s="504">
        <v>442</v>
      </c>
      <c r="AQ28" s="504">
        <v>695.3</v>
      </c>
      <c r="AR28" s="504">
        <v>434</v>
      </c>
      <c r="AS28" s="504">
        <v>680.7</v>
      </c>
      <c r="AT28" s="504">
        <v>425.2</v>
      </c>
    </row>
    <row r="29" spans="2:46">
      <c r="B29" s="33" t="s">
        <v>455</v>
      </c>
      <c r="C29" s="503">
        <v>100.3</v>
      </c>
      <c r="D29" s="503">
        <v>51.7</v>
      </c>
      <c r="E29" s="503">
        <v>101.6</v>
      </c>
      <c r="F29" s="503">
        <v>49.5</v>
      </c>
      <c r="G29" s="503">
        <v>103.7</v>
      </c>
      <c r="H29" s="503">
        <v>48.5</v>
      </c>
      <c r="I29" s="503">
        <v>110.2</v>
      </c>
      <c r="J29" s="503">
        <v>43.3</v>
      </c>
      <c r="K29" s="503">
        <v>110.1</v>
      </c>
      <c r="L29" s="503">
        <v>40.1</v>
      </c>
      <c r="M29" s="503">
        <v>108.4</v>
      </c>
      <c r="N29" s="503">
        <v>43.6</v>
      </c>
      <c r="O29" s="503">
        <v>108.3</v>
      </c>
      <c r="P29" s="503">
        <v>44.9</v>
      </c>
      <c r="Q29" s="503">
        <v>98.5</v>
      </c>
      <c r="R29" s="503">
        <v>44.5</v>
      </c>
      <c r="S29" s="503">
        <v>98</v>
      </c>
      <c r="T29" s="503">
        <v>42.5</v>
      </c>
      <c r="U29" s="503">
        <v>98.9</v>
      </c>
      <c r="V29" s="503">
        <v>42.8</v>
      </c>
      <c r="W29" s="503">
        <v>95.6</v>
      </c>
      <c r="X29" s="503">
        <v>48.5</v>
      </c>
      <c r="Y29" s="503">
        <v>89.3</v>
      </c>
      <c r="Z29" s="503">
        <v>46.5</v>
      </c>
      <c r="AA29" s="503">
        <v>90.9</v>
      </c>
      <c r="AB29" s="503">
        <v>43.3</v>
      </c>
      <c r="AC29" s="503">
        <v>88.9</v>
      </c>
      <c r="AD29" s="503">
        <v>42.3</v>
      </c>
      <c r="AE29" s="503">
        <v>87.6</v>
      </c>
      <c r="AF29" s="503">
        <v>44.7</v>
      </c>
      <c r="AG29" s="503">
        <v>81</v>
      </c>
      <c r="AH29" s="503">
        <v>44.1</v>
      </c>
      <c r="AI29" s="503">
        <v>85.2</v>
      </c>
      <c r="AJ29" s="503">
        <v>46.6</v>
      </c>
      <c r="AK29" s="503">
        <v>79.099999999999994</v>
      </c>
      <c r="AL29" s="503">
        <v>50.9</v>
      </c>
      <c r="AM29" s="503">
        <v>80.2</v>
      </c>
      <c r="AN29" s="503">
        <v>48.9</v>
      </c>
      <c r="AO29" s="503">
        <v>75.7</v>
      </c>
      <c r="AP29" s="503">
        <v>49.2</v>
      </c>
      <c r="AQ29" s="503">
        <v>76.099999999999994</v>
      </c>
      <c r="AR29" s="503">
        <v>50.2</v>
      </c>
      <c r="AS29" s="503">
        <v>73.7</v>
      </c>
      <c r="AT29" s="503">
        <v>49.2</v>
      </c>
    </row>
    <row r="30" spans="2:46">
      <c r="B30" s="33" t="s">
        <v>456</v>
      </c>
      <c r="C30" s="503">
        <v>58.7</v>
      </c>
      <c r="D30" s="503">
        <v>32.4</v>
      </c>
      <c r="E30" s="503">
        <v>54.8</v>
      </c>
      <c r="F30" s="503">
        <v>31.5</v>
      </c>
      <c r="G30" s="503">
        <v>56</v>
      </c>
      <c r="H30" s="503">
        <v>30</v>
      </c>
      <c r="I30" s="503">
        <v>57.1</v>
      </c>
      <c r="J30" s="503">
        <v>31.8</v>
      </c>
      <c r="K30" s="503">
        <v>59.8</v>
      </c>
      <c r="L30" s="503">
        <v>31.2</v>
      </c>
      <c r="M30" s="503">
        <v>59.5</v>
      </c>
      <c r="N30" s="503">
        <v>29.8</v>
      </c>
      <c r="O30" s="503">
        <v>59.2</v>
      </c>
      <c r="P30" s="503">
        <v>30</v>
      </c>
      <c r="Q30" s="503">
        <v>53.2</v>
      </c>
      <c r="R30" s="503">
        <v>31.3</v>
      </c>
      <c r="S30" s="503">
        <v>54.2</v>
      </c>
      <c r="T30" s="503">
        <v>29.8</v>
      </c>
      <c r="U30" s="503">
        <v>49.8</v>
      </c>
      <c r="V30" s="503">
        <v>27.7</v>
      </c>
      <c r="W30" s="503">
        <v>49.9</v>
      </c>
      <c r="X30" s="503">
        <v>30.5</v>
      </c>
      <c r="Y30" s="503">
        <v>49.3</v>
      </c>
      <c r="Z30" s="503">
        <v>29.7</v>
      </c>
      <c r="AA30" s="503">
        <v>54.4</v>
      </c>
      <c r="AB30" s="503">
        <v>30.6</v>
      </c>
      <c r="AC30" s="503">
        <v>56.1</v>
      </c>
      <c r="AD30" s="503">
        <v>29.9</v>
      </c>
      <c r="AE30" s="503">
        <v>52.1</v>
      </c>
      <c r="AF30" s="503">
        <v>28.5</v>
      </c>
      <c r="AG30" s="503">
        <v>53.4</v>
      </c>
      <c r="AH30" s="503">
        <v>25.2</v>
      </c>
      <c r="AI30" s="503">
        <v>51.2</v>
      </c>
      <c r="AJ30" s="503">
        <v>27</v>
      </c>
      <c r="AK30" s="503">
        <v>50.7</v>
      </c>
      <c r="AL30" s="503">
        <v>27.7</v>
      </c>
      <c r="AM30" s="503">
        <v>47.9</v>
      </c>
      <c r="AN30" s="503">
        <v>28.5</v>
      </c>
      <c r="AO30" s="503">
        <v>47.9</v>
      </c>
      <c r="AP30" s="503">
        <v>25.7</v>
      </c>
      <c r="AQ30" s="503">
        <v>51.2</v>
      </c>
      <c r="AR30" s="503">
        <v>27.4</v>
      </c>
      <c r="AS30" s="503">
        <v>45.9</v>
      </c>
      <c r="AT30" s="503">
        <v>28</v>
      </c>
    </row>
    <row r="31" spans="2:46">
      <c r="B31" s="33" t="s">
        <v>457</v>
      </c>
      <c r="C31" s="503">
        <v>203.8</v>
      </c>
      <c r="D31" s="503">
        <v>109.3</v>
      </c>
      <c r="E31" s="503">
        <v>209.9</v>
      </c>
      <c r="F31" s="503">
        <v>116.4</v>
      </c>
      <c r="G31" s="503">
        <v>203.3</v>
      </c>
      <c r="H31" s="503">
        <v>117.4</v>
      </c>
      <c r="I31" s="503">
        <v>194.3</v>
      </c>
      <c r="J31" s="503">
        <v>107.8</v>
      </c>
      <c r="K31" s="503">
        <v>192.1</v>
      </c>
      <c r="L31" s="503">
        <v>110.9</v>
      </c>
      <c r="M31" s="503">
        <v>197.6</v>
      </c>
      <c r="N31" s="503">
        <v>113.9</v>
      </c>
      <c r="O31" s="503">
        <v>198.5</v>
      </c>
      <c r="P31" s="503">
        <v>114.6</v>
      </c>
      <c r="Q31" s="503">
        <v>181.4</v>
      </c>
      <c r="R31" s="503">
        <v>113.8</v>
      </c>
      <c r="S31" s="503">
        <v>187.3</v>
      </c>
      <c r="T31" s="503">
        <v>110.7</v>
      </c>
      <c r="U31" s="503">
        <v>193</v>
      </c>
      <c r="V31" s="503">
        <v>107.2</v>
      </c>
      <c r="W31" s="503">
        <v>199.1</v>
      </c>
      <c r="X31" s="503">
        <v>111.7</v>
      </c>
      <c r="Y31" s="503">
        <v>187.2</v>
      </c>
      <c r="Z31" s="503">
        <v>111</v>
      </c>
      <c r="AA31" s="503">
        <v>192.3</v>
      </c>
      <c r="AB31" s="503">
        <v>104.2</v>
      </c>
      <c r="AC31" s="503">
        <v>188.2</v>
      </c>
      <c r="AD31" s="503">
        <v>112.9</v>
      </c>
      <c r="AE31" s="503">
        <v>190.9</v>
      </c>
      <c r="AF31" s="503">
        <v>107.7</v>
      </c>
      <c r="AG31" s="503">
        <v>188.3</v>
      </c>
      <c r="AH31" s="503">
        <v>108.6</v>
      </c>
      <c r="AI31" s="503">
        <v>188.7</v>
      </c>
      <c r="AJ31" s="503">
        <v>111</v>
      </c>
      <c r="AK31" s="503">
        <v>183.7</v>
      </c>
      <c r="AL31" s="503">
        <v>107.2</v>
      </c>
      <c r="AM31" s="503">
        <v>189.5</v>
      </c>
      <c r="AN31" s="503">
        <v>107.5</v>
      </c>
      <c r="AO31" s="503">
        <v>177.2</v>
      </c>
      <c r="AP31" s="503">
        <v>100.8</v>
      </c>
      <c r="AQ31" s="503">
        <v>180.2</v>
      </c>
      <c r="AR31" s="503">
        <v>101.6</v>
      </c>
      <c r="AS31" s="503">
        <v>184</v>
      </c>
      <c r="AT31" s="503">
        <v>102.1</v>
      </c>
    </row>
    <row r="32" spans="2:46">
      <c r="B32" s="33" t="s">
        <v>458</v>
      </c>
      <c r="C32" s="503">
        <v>22</v>
      </c>
      <c r="D32" s="503">
        <v>11.7</v>
      </c>
      <c r="E32" s="503">
        <v>22.4</v>
      </c>
      <c r="F32" s="503">
        <v>12.7</v>
      </c>
      <c r="G32" s="503">
        <v>22</v>
      </c>
      <c r="H32" s="503">
        <v>11.7</v>
      </c>
      <c r="I32" s="503">
        <v>21</v>
      </c>
      <c r="J32" s="503">
        <v>12.3</v>
      </c>
      <c r="K32" s="503">
        <v>21.5</v>
      </c>
      <c r="L32" s="503">
        <v>12.3</v>
      </c>
      <c r="M32" s="503">
        <v>21.3</v>
      </c>
      <c r="N32" s="503">
        <v>13.8</v>
      </c>
      <c r="O32" s="503">
        <v>21.5</v>
      </c>
      <c r="P32" s="503">
        <v>14.4</v>
      </c>
      <c r="Q32" s="503">
        <v>20.3</v>
      </c>
      <c r="R32" s="503">
        <v>14.1</v>
      </c>
      <c r="S32" s="503">
        <v>22.4</v>
      </c>
      <c r="T32" s="503">
        <v>13.5</v>
      </c>
      <c r="U32" s="503">
        <v>23.4</v>
      </c>
      <c r="V32" s="503">
        <v>11.6</v>
      </c>
      <c r="W32" s="503">
        <v>22.3</v>
      </c>
      <c r="X32" s="503">
        <v>12.1</v>
      </c>
      <c r="Y32" s="503">
        <v>24.1</v>
      </c>
      <c r="Z32" s="503">
        <v>9.8000000000000007</v>
      </c>
      <c r="AA32" s="503">
        <v>23.8</v>
      </c>
      <c r="AB32" s="503">
        <v>10.5</v>
      </c>
      <c r="AC32" s="503">
        <v>23.2</v>
      </c>
      <c r="AD32" s="503">
        <v>10.5</v>
      </c>
      <c r="AE32" s="503">
        <v>22</v>
      </c>
      <c r="AF32" s="503">
        <v>12.8</v>
      </c>
      <c r="AG32" s="503">
        <v>21.4</v>
      </c>
      <c r="AH32" s="503">
        <v>13.4</v>
      </c>
      <c r="AI32" s="503">
        <v>22.4</v>
      </c>
      <c r="AJ32" s="503">
        <v>13.9</v>
      </c>
      <c r="AK32" s="503">
        <v>20.6</v>
      </c>
      <c r="AL32" s="503">
        <v>13.4</v>
      </c>
      <c r="AM32" s="503">
        <v>20.5</v>
      </c>
      <c r="AN32" s="503">
        <v>14.8</v>
      </c>
      <c r="AO32" s="503">
        <v>21.5</v>
      </c>
      <c r="AP32" s="503">
        <v>13.7</v>
      </c>
      <c r="AQ32" s="503">
        <v>22.2</v>
      </c>
      <c r="AR32" s="503">
        <v>12.5</v>
      </c>
      <c r="AS32" s="503">
        <v>21</v>
      </c>
      <c r="AT32" s="503">
        <v>11.7</v>
      </c>
    </row>
    <row r="33" spans="2:46">
      <c r="B33" s="33" t="s">
        <v>459</v>
      </c>
      <c r="C33" s="503">
        <v>4.5</v>
      </c>
      <c r="D33" s="503">
        <v>3.7</v>
      </c>
      <c r="E33" s="503">
        <v>4.7</v>
      </c>
      <c r="F33" s="503">
        <v>3</v>
      </c>
      <c r="G33" s="503">
        <v>5.6</v>
      </c>
      <c r="H33" s="503">
        <v>2.4</v>
      </c>
      <c r="I33" s="503">
        <v>4.4000000000000004</v>
      </c>
      <c r="J33" s="503">
        <v>2.6</v>
      </c>
      <c r="K33" s="503">
        <v>4.7</v>
      </c>
      <c r="L33" s="503">
        <v>2.2000000000000002</v>
      </c>
      <c r="M33" s="503">
        <v>5.0999999999999996</v>
      </c>
      <c r="N33" s="503">
        <v>2.4</v>
      </c>
      <c r="O33" s="503">
        <v>4.9000000000000004</v>
      </c>
      <c r="P33" s="503">
        <v>2.8</v>
      </c>
      <c r="Q33" s="503">
        <v>4.9000000000000004</v>
      </c>
      <c r="R33" s="503">
        <v>2.7</v>
      </c>
      <c r="S33" s="503">
        <v>5.2</v>
      </c>
      <c r="T33" s="503">
        <v>3.5</v>
      </c>
      <c r="U33" s="503">
        <v>5</v>
      </c>
      <c r="V33" s="503">
        <v>2.1</v>
      </c>
      <c r="W33" s="503">
        <v>5</v>
      </c>
      <c r="X33" s="503">
        <v>2.2999999999999998</v>
      </c>
      <c r="Y33" s="503">
        <v>4.5</v>
      </c>
      <c r="Z33" s="503">
        <v>2.4</v>
      </c>
      <c r="AA33" s="503">
        <v>5.6</v>
      </c>
      <c r="AB33" s="503">
        <v>2.7</v>
      </c>
      <c r="AC33" s="503">
        <v>5.6</v>
      </c>
      <c r="AD33" s="503">
        <v>2.9</v>
      </c>
      <c r="AE33" s="503">
        <v>5.2</v>
      </c>
      <c r="AF33" s="503">
        <v>2.2999999999999998</v>
      </c>
      <c r="AG33" s="503">
        <v>5.2</v>
      </c>
      <c r="AH33" s="503">
        <v>2.8</v>
      </c>
      <c r="AI33" s="503">
        <v>5.9</v>
      </c>
      <c r="AJ33" s="503">
        <v>2.4</v>
      </c>
      <c r="AK33" s="503">
        <v>6.2</v>
      </c>
      <c r="AL33" s="503">
        <v>2.2999999999999998</v>
      </c>
      <c r="AM33" s="503">
        <v>6.1</v>
      </c>
      <c r="AN33" s="503">
        <v>2</v>
      </c>
      <c r="AO33" s="503">
        <v>4.9000000000000004</v>
      </c>
      <c r="AP33" s="503">
        <v>1.8</v>
      </c>
      <c r="AQ33" s="503">
        <v>5.2</v>
      </c>
      <c r="AR33" s="503">
        <v>1.9</v>
      </c>
      <c r="AS33" s="503">
        <v>4.2</v>
      </c>
      <c r="AT33" s="503">
        <v>1.8</v>
      </c>
    </row>
    <row r="34" spans="2:46">
      <c r="B34" s="33" t="s">
        <v>460</v>
      </c>
      <c r="C34" s="503">
        <v>7.9</v>
      </c>
      <c r="D34" s="503">
        <v>1.5</v>
      </c>
      <c r="E34" s="503">
        <v>7.3</v>
      </c>
      <c r="F34" s="503">
        <v>1.3</v>
      </c>
      <c r="G34" s="503">
        <v>6.8</v>
      </c>
      <c r="H34" s="503">
        <v>1.2</v>
      </c>
      <c r="I34" s="503">
        <v>5.3</v>
      </c>
      <c r="J34" s="503">
        <v>1.2</v>
      </c>
      <c r="K34" s="503">
        <v>5.9</v>
      </c>
      <c r="L34" s="503">
        <v>1.5</v>
      </c>
      <c r="M34" s="503">
        <v>5.8</v>
      </c>
      <c r="N34" s="503">
        <v>1</v>
      </c>
      <c r="O34" s="503">
        <v>5.5</v>
      </c>
      <c r="P34" s="503">
        <v>1.6</v>
      </c>
      <c r="Q34" s="503">
        <v>5.4</v>
      </c>
      <c r="R34" s="503">
        <v>1.9</v>
      </c>
      <c r="S34" s="503">
        <v>5.5</v>
      </c>
      <c r="T34" s="503">
        <v>1.4</v>
      </c>
      <c r="U34" s="503">
        <v>5.2</v>
      </c>
      <c r="V34" s="503">
        <v>1.4</v>
      </c>
      <c r="W34" s="503">
        <v>5.2</v>
      </c>
      <c r="X34" s="503">
        <v>1.7</v>
      </c>
      <c r="Y34" s="503">
        <v>5.3</v>
      </c>
      <c r="Z34" s="503">
        <v>1.4</v>
      </c>
      <c r="AA34" s="503">
        <v>5.8</v>
      </c>
      <c r="AB34" s="503">
        <v>1.6</v>
      </c>
      <c r="AC34" s="503">
        <v>4.9000000000000004</v>
      </c>
      <c r="AD34" s="503">
        <v>1.4</v>
      </c>
      <c r="AE34" s="503">
        <v>5.5</v>
      </c>
      <c r="AF34" s="503">
        <v>1.5</v>
      </c>
      <c r="AG34" s="503">
        <v>5.2</v>
      </c>
      <c r="AH34" s="503">
        <v>1</v>
      </c>
      <c r="AI34" s="503">
        <v>4.0999999999999996</v>
      </c>
      <c r="AJ34" s="503">
        <v>1.4</v>
      </c>
      <c r="AK34" s="503">
        <v>4.4000000000000004</v>
      </c>
      <c r="AL34" s="503">
        <v>1.6</v>
      </c>
      <c r="AM34" s="503">
        <v>3.4</v>
      </c>
      <c r="AN34" s="503">
        <v>0.9</v>
      </c>
      <c r="AO34" s="503">
        <v>4.5999999999999996</v>
      </c>
      <c r="AP34" s="503">
        <v>1</v>
      </c>
      <c r="AQ34" s="503">
        <v>3.9</v>
      </c>
      <c r="AR34" s="503">
        <v>0.8</v>
      </c>
      <c r="AS34" s="503">
        <v>3.6</v>
      </c>
      <c r="AT34" s="503">
        <v>1</v>
      </c>
    </row>
    <row r="35" spans="2:46" s="328" customFormat="1" ht="13">
      <c r="B35" s="502" t="s">
        <v>461</v>
      </c>
      <c r="C35" s="505"/>
      <c r="D35" s="505"/>
      <c r="E35" s="505"/>
      <c r="F35" s="505"/>
      <c r="G35" s="505"/>
      <c r="H35" s="505"/>
      <c r="I35" s="505"/>
      <c r="J35" s="505"/>
      <c r="K35" s="505"/>
      <c r="L35" s="505"/>
      <c r="M35" s="505"/>
      <c r="N35" s="505"/>
      <c r="O35" s="505"/>
      <c r="P35" s="505"/>
      <c r="Q35" s="505"/>
      <c r="R35" s="505"/>
      <c r="S35" s="505"/>
      <c r="T35" s="505"/>
      <c r="U35" s="505"/>
      <c r="V35" s="505"/>
      <c r="W35" s="505"/>
      <c r="X35" s="505"/>
      <c r="Y35" s="505"/>
      <c r="Z35" s="505"/>
      <c r="AA35" s="505"/>
      <c r="AB35" s="505"/>
      <c r="AC35" s="505"/>
      <c r="AD35" s="505"/>
      <c r="AE35" s="505"/>
      <c r="AF35" s="505"/>
      <c r="AG35" s="505"/>
      <c r="AH35" s="505"/>
      <c r="AI35" s="505"/>
      <c r="AJ35" s="505"/>
      <c r="AK35" s="505"/>
      <c r="AL35" s="505"/>
      <c r="AM35" s="505"/>
      <c r="AN35" s="505"/>
      <c r="AO35" s="505"/>
      <c r="AP35" s="505"/>
      <c r="AQ35" s="505"/>
      <c r="AR35" s="505"/>
      <c r="AS35" s="505"/>
      <c r="AT35" s="505"/>
    </row>
    <row r="36" spans="2:46">
      <c r="B36" s="33" t="s">
        <v>441</v>
      </c>
      <c r="C36" s="503">
        <v>1594.2</v>
      </c>
      <c r="D36" s="503">
        <v>1313.1</v>
      </c>
      <c r="E36" s="503">
        <v>1628.8</v>
      </c>
      <c r="F36" s="503">
        <v>1341.6</v>
      </c>
      <c r="G36" s="503">
        <v>1602.7</v>
      </c>
      <c r="H36" s="503">
        <v>1342.7</v>
      </c>
      <c r="I36" s="503">
        <v>1594.2</v>
      </c>
      <c r="J36" s="503">
        <v>1309.4000000000001</v>
      </c>
      <c r="K36" s="503">
        <v>1621.7</v>
      </c>
      <c r="L36" s="503">
        <v>1295.0999999999999</v>
      </c>
      <c r="M36" s="503">
        <v>1596.9</v>
      </c>
      <c r="N36" s="503">
        <v>1291.9000000000001</v>
      </c>
      <c r="O36" s="503">
        <v>1578.7</v>
      </c>
      <c r="P36" s="503">
        <v>1305.7</v>
      </c>
      <c r="Q36" s="503">
        <v>1546.7</v>
      </c>
      <c r="R36" s="503">
        <v>1278.3</v>
      </c>
      <c r="S36" s="503">
        <v>1528</v>
      </c>
      <c r="T36" s="503">
        <v>1267.7</v>
      </c>
      <c r="U36" s="503">
        <v>1501.3</v>
      </c>
      <c r="V36" s="503">
        <v>1256.2</v>
      </c>
      <c r="W36" s="503">
        <v>1474.7</v>
      </c>
      <c r="X36" s="503">
        <v>1271.3</v>
      </c>
      <c r="Y36" s="503">
        <v>1490.6</v>
      </c>
      <c r="Z36" s="503">
        <v>1254.8</v>
      </c>
      <c r="AA36" s="503">
        <v>1492.5</v>
      </c>
      <c r="AB36" s="503">
        <v>1244.8</v>
      </c>
      <c r="AC36" s="503">
        <v>1459.8</v>
      </c>
      <c r="AD36" s="503">
        <v>1240.5</v>
      </c>
      <c r="AE36" s="503">
        <v>1451.7</v>
      </c>
      <c r="AF36" s="503">
        <v>1213.4000000000001</v>
      </c>
      <c r="AG36" s="503">
        <v>1452.7</v>
      </c>
      <c r="AH36" s="503">
        <v>1187.3</v>
      </c>
      <c r="AI36" s="503">
        <v>1440.5</v>
      </c>
      <c r="AJ36" s="503">
        <v>1199</v>
      </c>
      <c r="AK36" s="503">
        <v>1416</v>
      </c>
      <c r="AL36" s="503">
        <v>1191.7</v>
      </c>
      <c r="AM36" s="503">
        <v>1397.6</v>
      </c>
      <c r="AN36" s="503">
        <v>1182.9000000000001</v>
      </c>
      <c r="AO36" s="503">
        <v>1361.6</v>
      </c>
      <c r="AP36" s="503">
        <v>1196</v>
      </c>
      <c r="AQ36" s="503">
        <v>1378.6</v>
      </c>
      <c r="AR36" s="503">
        <v>1188.9000000000001</v>
      </c>
      <c r="AS36" s="503">
        <v>1343.9</v>
      </c>
      <c r="AT36" s="503">
        <v>1171.2</v>
      </c>
    </row>
    <row r="37" spans="2:46">
      <c r="B37" s="33" t="s">
        <v>442</v>
      </c>
      <c r="C37" s="503">
        <v>229</v>
      </c>
      <c r="D37" s="503">
        <v>163.80000000000001</v>
      </c>
      <c r="E37" s="503">
        <v>225.6</v>
      </c>
      <c r="F37" s="503">
        <v>164.9</v>
      </c>
      <c r="G37" s="503">
        <v>228.7</v>
      </c>
      <c r="H37" s="503">
        <v>169.2</v>
      </c>
      <c r="I37" s="503">
        <v>232.8</v>
      </c>
      <c r="J37" s="503">
        <v>165.8</v>
      </c>
      <c r="K37" s="503">
        <v>236.6</v>
      </c>
      <c r="L37" s="503">
        <v>174.7</v>
      </c>
      <c r="M37" s="503">
        <v>237.5</v>
      </c>
      <c r="N37" s="503">
        <v>179.3</v>
      </c>
      <c r="O37" s="503">
        <v>233.2</v>
      </c>
      <c r="P37" s="503">
        <v>184.5</v>
      </c>
      <c r="Q37" s="503">
        <v>230.6</v>
      </c>
      <c r="R37" s="503">
        <v>179</v>
      </c>
      <c r="S37" s="503">
        <v>219.5</v>
      </c>
      <c r="T37" s="503">
        <v>182.3</v>
      </c>
      <c r="U37" s="503">
        <v>208.2</v>
      </c>
      <c r="V37" s="503">
        <v>180</v>
      </c>
      <c r="W37" s="503">
        <v>212.7</v>
      </c>
      <c r="X37" s="503">
        <v>174</v>
      </c>
      <c r="Y37" s="503">
        <v>215.1</v>
      </c>
      <c r="Z37" s="503">
        <v>168.1</v>
      </c>
      <c r="AA37" s="503">
        <v>215.4</v>
      </c>
      <c r="AB37" s="503">
        <v>164.8</v>
      </c>
      <c r="AC37" s="503">
        <v>205.8</v>
      </c>
      <c r="AD37" s="503">
        <v>170.6</v>
      </c>
      <c r="AE37" s="503">
        <v>205.6</v>
      </c>
      <c r="AF37" s="503">
        <v>156.6</v>
      </c>
      <c r="AG37" s="503">
        <v>203</v>
      </c>
      <c r="AH37" s="503">
        <v>154.5</v>
      </c>
      <c r="AI37" s="503">
        <v>193</v>
      </c>
      <c r="AJ37" s="503">
        <v>163.69999999999999</v>
      </c>
      <c r="AK37" s="503">
        <v>193.3</v>
      </c>
      <c r="AL37" s="503">
        <v>168.2</v>
      </c>
      <c r="AM37" s="503">
        <v>192.8</v>
      </c>
      <c r="AN37" s="503">
        <v>164.4</v>
      </c>
      <c r="AO37" s="503">
        <v>180.2</v>
      </c>
      <c r="AP37" s="503">
        <v>162.69999999999999</v>
      </c>
      <c r="AQ37" s="503">
        <v>189.1</v>
      </c>
      <c r="AR37" s="503">
        <v>164.9</v>
      </c>
      <c r="AS37" s="503">
        <v>192</v>
      </c>
      <c r="AT37" s="503">
        <v>159.9</v>
      </c>
    </row>
    <row r="38" spans="2:46">
      <c r="B38" s="33" t="s">
        <v>443</v>
      </c>
      <c r="C38" s="503">
        <v>39.700000000000003</v>
      </c>
      <c r="D38" s="503">
        <v>34.4</v>
      </c>
      <c r="E38" s="503">
        <v>36.200000000000003</v>
      </c>
      <c r="F38" s="503">
        <v>34.700000000000003</v>
      </c>
      <c r="G38" s="503">
        <v>38.200000000000003</v>
      </c>
      <c r="H38" s="503">
        <v>34.6</v>
      </c>
      <c r="I38" s="503">
        <v>40.5</v>
      </c>
      <c r="J38" s="503">
        <v>33.200000000000003</v>
      </c>
      <c r="K38" s="503">
        <v>40</v>
      </c>
      <c r="L38" s="503">
        <v>34.9</v>
      </c>
      <c r="M38" s="503">
        <v>43.1</v>
      </c>
      <c r="N38" s="503">
        <v>35.200000000000003</v>
      </c>
      <c r="O38" s="503">
        <v>42</v>
      </c>
      <c r="P38" s="503">
        <v>36.5</v>
      </c>
      <c r="Q38" s="503">
        <v>38</v>
      </c>
      <c r="R38" s="503">
        <v>35.700000000000003</v>
      </c>
      <c r="S38" s="503">
        <v>36.200000000000003</v>
      </c>
      <c r="T38" s="503">
        <v>33.299999999999997</v>
      </c>
      <c r="U38" s="503">
        <v>35.6</v>
      </c>
      <c r="V38" s="503">
        <v>35.200000000000003</v>
      </c>
      <c r="W38" s="503">
        <v>38.799999999999997</v>
      </c>
      <c r="X38" s="503">
        <v>34</v>
      </c>
      <c r="Y38" s="503">
        <v>40.799999999999997</v>
      </c>
      <c r="Z38" s="503">
        <v>33.200000000000003</v>
      </c>
      <c r="AA38" s="503">
        <v>39.799999999999997</v>
      </c>
      <c r="AB38" s="503">
        <v>34.4</v>
      </c>
      <c r="AC38" s="503">
        <v>39.700000000000003</v>
      </c>
      <c r="AD38" s="503">
        <v>34.299999999999997</v>
      </c>
      <c r="AE38" s="503">
        <v>37.700000000000003</v>
      </c>
      <c r="AF38" s="503">
        <v>35.1</v>
      </c>
      <c r="AG38" s="503">
        <v>38.5</v>
      </c>
      <c r="AH38" s="503">
        <v>32.700000000000003</v>
      </c>
      <c r="AI38" s="503">
        <v>39.299999999999997</v>
      </c>
      <c r="AJ38" s="503">
        <v>32.5</v>
      </c>
      <c r="AK38" s="503">
        <v>37.799999999999997</v>
      </c>
      <c r="AL38" s="503">
        <v>34.4</v>
      </c>
      <c r="AM38" s="503">
        <v>39.200000000000003</v>
      </c>
      <c r="AN38" s="503">
        <v>31.2</v>
      </c>
      <c r="AO38" s="503">
        <v>35.299999999999997</v>
      </c>
      <c r="AP38" s="503">
        <v>29.3</v>
      </c>
      <c r="AQ38" s="503">
        <v>35.9</v>
      </c>
      <c r="AR38" s="503">
        <v>34.299999999999997</v>
      </c>
      <c r="AS38" s="503">
        <v>35.700000000000003</v>
      </c>
      <c r="AT38" s="503">
        <v>31.5</v>
      </c>
    </row>
    <row r="39" spans="2:46">
      <c r="B39" s="33" t="s">
        <v>444</v>
      </c>
      <c r="C39" s="503">
        <v>31.2</v>
      </c>
      <c r="D39" s="503">
        <v>27.8</v>
      </c>
      <c r="E39" s="503">
        <v>33</v>
      </c>
      <c r="F39" s="503">
        <v>26.4</v>
      </c>
      <c r="G39" s="503">
        <v>33.799999999999997</v>
      </c>
      <c r="H39" s="503">
        <v>27.1</v>
      </c>
      <c r="I39" s="503">
        <v>33.6</v>
      </c>
      <c r="J39" s="503">
        <v>23.2</v>
      </c>
      <c r="K39" s="503">
        <v>37.1</v>
      </c>
      <c r="L39" s="503">
        <v>24.4</v>
      </c>
      <c r="M39" s="503">
        <v>35.1</v>
      </c>
      <c r="N39" s="503">
        <v>22.4</v>
      </c>
      <c r="O39" s="503">
        <v>34.1</v>
      </c>
      <c r="P39" s="503">
        <v>25.1</v>
      </c>
      <c r="Q39" s="503">
        <v>33.700000000000003</v>
      </c>
      <c r="R39" s="503">
        <v>27.8</v>
      </c>
      <c r="S39" s="503">
        <v>34.200000000000003</v>
      </c>
      <c r="T39" s="503">
        <v>27.6</v>
      </c>
      <c r="U39" s="503">
        <v>31.4</v>
      </c>
      <c r="V39" s="503">
        <v>28.6</v>
      </c>
      <c r="W39" s="503">
        <v>30.3</v>
      </c>
      <c r="X39" s="503">
        <v>28.6</v>
      </c>
      <c r="Y39" s="503">
        <v>31.8</v>
      </c>
      <c r="Z39" s="503">
        <v>25.7</v>
      </c>
      <c r="AA39" s="503">
        <v>34.5</v>
      </c>
      <c r="AB39" s="503">
        <v>26</v>
      </c>
      <c r="AC39" s="503">
        <v>32.6</v>
      </c>
      <c r="AD39" s="503">
        <v>22.3</v>
      </c>
      <c r="AE39" s="503">
        <v>28.9</v>
      </c>
      <c r="AF39" s="503">
        <v>21.4</v>
      </c>
      <c r="AG39" s="503">
        <v>29.6</v>
      </c>
      <c r="AH39" s="503">
        <v>20.7</v>
      </c>
      <c r="AI39" s="503">
        <v>27.2</v>
      </c>
      <c r="AJ39" s="503">
        <v>24.5</v>
      </c>
      <c r="AK39" s="503">
        <v>28.4</v>
      </c>
      <c r="AL39" s="503">
        <v>21.8</v>
      </c>
      <c r="AM39" s="503">
        <v>26.9</v>
      </c>
      <c r="AN39" s="503">
        <v>21</v>
      </c>
      <c r="AO39" s="503">
        <v>27.1</v>
      </c>
      <c r="AP39" s="503">
        <v>24.6</v>
      </c>
      <c r="AQ39" s="503">
        <v>27.2</v>
      </c>
      <c r="AR39" s="503">
        <v>25</v>
      </c>
      <c r="AS39" s="503">
        <v>28.9</v>
      </c>
      <c r="AT39" s="503">
        <v>26.2</v>
      </c>
    </row>
    <row r="40" spans="2:46">
      <c r="B40" s="33" t="s">
        <v>445</v>
      </c>
      <c r="C40" s="503">
        <v>40.9</v>
      </c>
      <c r="D40" s="503">
        <v>35.299999999999997</v>
      </c>
      <c r="E40" s="503">
        <v>32.9</v>
      </c>
      <c r="F40" s="503">
        <v>35.700000000000003</v>
      </c>
      <c r="G40" s="503">
        <v>30.6</v>
      </c>
      <c r="H40" s="503">
        <v>36.4</v>
      </c>
      <c r="I40" s="503">
        <v>28.3</v>
      </c>
      <c r="J40" s="503">
        <v>36</v>
      </c>
      <c r="K40" s="503">
        <v>30.7</v>
      </c>
      <c r="L40" s="503">
        <v>34.6</v>
      </c>
      <c r="M40" s="503">
        <v>30.5</v>
      </c>
      <c r="N40" s="503">
        <v>31.8</v>
      </c>
      <c r="O40" s="503">
        <v>30.2</v>
      </c>
      <c r="P40" s="503">
        <v>30.5</v>
      </c>
      <c r="Q40" s="503">
        <v>29.3</v>
      </c>
      <c r="R40" s="503">
        <v>30.1</v>
      </c>
      <c r="S40" s="503">
        <v>26.7</v>
      </c>
      <c r="T40" s="503">
        <v>24.1</v>
      </c>
      <c r="U40" s="503">
        <v>26.6</v>
      </c>
      <c r="V40" s="503">
        <v>26.4</v>
      </c>
      <c r="W40" s="503">
        <v>30.2</v>
      </c>
      <c r="X40" s="503">
        <v>27.4</v>
      </c>
      <c r="Y40" s="503">
        <v>32.700000000000003</v>
      </c>
      <c r="Z40" s="503">
        <v>28</v>
      </c>
      <c r="AA40" s="503">
        <v>32</v>
      </c>
      <c r="AB40" s="503">
        <v>26.3</v>
      </c>
      <c r="AC40" s="503">
        <v>33</v>
      </c>
      <c r="AD40" s="503">
        <v>26.5</v>
      </c>
      <c r="AE40" s="503">
        <v>32.9</v>
      </c>
      <c r="AF40" s="503">
        <v>27.9</v>
      </c>
      <c r="AG40" s="503">
        <v>30.1</v>
      </c>
      <c r="AH40" s="503">
        <v>29.7</v>
      </c>
      <c r="AI40" s="503">
        <v>30.1</v>
      </c>
      <c r="AJ40" s="503">
        <v>25</v>
      </c>
      <c r="AK40" s="503">
        <v>30.2</v>
      </c>
      <c r="AL40" s="503">
        <v>26.7</v>
      </c>
      <c r="AM40" s="503">
        <v>32</v>
      </c>
      <c r="AN40" s="503">
        <v>26</v>
      </c>
      <c r="AO40" s="503">
        <v>30.8</v>
      </c>
      <c r="AP40" s="503">
        <v>28.1</v>
      </c>
      <c r="AQ40" s="503">
        <v>27.5</v>
      </c>
      <c r="AR40" s="503">
        <v>25.3</v>
      </c>
      <c r="AS40" s="503">
        <v>25.1</v>
      </c>
      <c r="AT40" s="503">
        <v>26.7</v>
      </c>
    </row>
    <row r="41" spans="2:46">
      <c r="B41" s="33" t="s">
        <v>446</v>
      </c>
      <c r="C41" s="503">
        <v>50.5</v>
      </c>
      <c r="D41" s="503">
        <v>49.4</v>
      </c>
      <c r="E41" s="503">
        <v>57.2</v>
      </c>
      <c r="F41" s="503">
        <v>51.4</v>
      </c>
      <c r="G41" s="503">
        <v>58.1</v>
      </c>
      <c r="H41" s="503">
        <v>48.6</v>
      </c>
      <c r="I41" s="503">
        <v>54.9</v>
      </c>
      <c r="J41" s="503">
        <v>44.9</v>
      </c>
      <c r="K41" s="503">
        <v>56.7</v>
      </c>
      <c r="L41" s="503">
        <v>41.9</v>
      </c>
      <c r="M41" s="503">
        <v>52.5</v>
      </c>
      <c r="N41" s="503">
        <v>45.6</v>
      </c>
      <c r="O41" s="503">
        <v>53.3</v>
      </c>
      <c r="P41" s="503">
        <v>50</v>
      </c>
      <c r="Q41" s="503">
        <v>48.5</v>
      </c>
      <c r="R41" s="503">
        <v>48.9</v>
      </c>
      <c r="S41" s="503">
        <v>45.1</v>
      </c>
      <c r="T41" s="503">
        <v>48.4</v>
      </c>
      <c r="U41" s="503">
        <v>44.2</v>
      </c>
      <c r="V41" s="503">
        <v>50.2</v>
      </c>
      <c r="W41" s="503">
        <v>42.9</v>
      </c>
      <c r="X41" s="503">
        <v>47.8</v>
      </c>
      <c r="Y41" s="503">
        <v>45.5</v>
      </c>
      <c r="Z41" s="503">
        <v>47.1</v>
      </c>
      <c r="AA41" s="503">
        <v>46.4</v>
      </c>
      <c r="AB41" s="503">
        <v>49.7</v>
      </c>
      <c r="AC41" s="503">
        <v>41.9</v>
      </c>
      <c r="AD41" s="503">
        <v>54.7</v>
      </c>
      <c r="AE41" s="503">
        <v>44.9</v>
      </c>
      <c r="AF41" s="503">
        <v>48.1</v>
      </c>
      <c r="AG41" s="503">
        <v>43.4</v>
      </c>
      <c r="AH41" s="503">
        <v>44.7</v>
      </c>
      <c r="AI41" s="503">
        <v>47.7</v>
      </c>
      <c r="AJ41" s="503">
        <v>44.3</v>
      </c>
      <c r="AK41" s="503">
        <v>44.8</v>
      </c>
      <c r="AL41" s="503">
        <v>46.9</v>
      </c>
      <c r="AM41" s="503">
        <v>45.8</v>
      </c>
      <c r="AN41" s="503">
        <v>46.4</v>
      </c>
      <c r="AO41" s="503">
        <v>41.4</v>
      </c>
      <c r="AP41" s="503">
        <v>42.2</v>
      </c>
      <c r="AQ41" s="503">
        <v>36.6</v>
      </c>
      <c r="AR41" s="503">
        <v>39.4</v>
      </c>
      <c r="AS41" s="503">
        <v>38.6</v>
      </c>
      <c r="AT41" s="503">
        <v>40.6</v>
      </c>
    </row>
    <row r="42" spans="2:46">
      <c r="B42" s="33" t="s">
        <v>447</v>
      </c>
      <c r="C42" s="503">
        <v>16.7</v>
      </c>
      <c r="D42" s="503">
        <v>15.3</v>
      </c>
      <c r="E42" s="503">
        <v>15.1</v>
      </c>
      <c r="F42" s="503">
        <v>18.100000000000001</v>
      </c>
      <c r="G42" s="503">
        <v>16.100000000000001</v>
      </c>
      <c r="H42" s="503">
        <v>18.2</v>
      </c>
      <c r="I42" s="503">
        <v>16.5</v>
      </c>
      <c r="J42" s="503">
        <v>17</v>
      </c>
      <c r="K42" s="503">
        <v>16.600000000000001</v>
      </c>
      <c r="L42" s="503">
        <v>18</v>
      </c>
      <c r="M42" s="503">
        <v>13.5</v>
      </c>
      <c r="N42" s="503">
        <v>19</v>
      </c>
      <c r="O42" s="503">
        <v>12.9</v>
      </c>
      <c r="P42" s="503">
        <v>18.7</v>
      </c>
      <c r="Q42" s="503">
        <v>14.7</v>
      </c>
      <c r="R42" s="503">
        <v>18.5</v>
      </c>
      <c r="S42" s="503">
        <v>15.8</v>
      </c>
      <c r="T42" s="503">
        <v>14.9</v>
      </c>
      <c r="U42" s="503">
        <v>15.9</v>
      </c>
      <c r="V42" s="503">
        <v>13.9</v>
      </c>
      <c r="W42" s="503">
        <v>16.100000000000001</v>
      </c>
      <c r="X42" s="503">
        <v>13.3</v>
      </c>
      <c r="Y42" s="503">
        <v>18.600000000000001</v>
      </c>
      <c r="Z42" s="503">
        <v>12.5</v>
      </c>
      <c r="AA42" s="503">
        <v>19.399999999999999</v>
      </c>
      <c r="AB42" s="503">
        <v>15</v>
      </c>
      <c r="AC42" s="503">
        <v>17.899999999999999</v>
      </c>
      <c r="AD42" s="503">
        <v>14.5</v>
      </c>
      <c r="AE42" s="503">
        <v>16.5</v>
      </c>
      <c r="AF42" s="503">
        <v>16.100000000000001</v>
      </c>
      <c r="AG42" s="503">
        <v>15.5</v>
      </c>
      <c r="AH42" s="503">
        <v>16</v>
      </c>
      <c r="AI42" s="503">
        <v>16.100000000000001</v>
      </c>
      <c r="AJ42" s="503">
        <v>16.100000000000001</v>
      </c>
      <c r="AK42" s="503">
        <v>15.6</v>
      </c>
      <c r="AL42" s="503">
        <v>16.7</v>
      </c>
      <c r="AM42" s="503">
        <v>14.9</v>
      </c>
      <c r="AN42" s="503">
        <v>15.6</v>
      </c>
      <c r="AO42" s="503">
        <v>13.6</v>
      </c>
      <c r="AP42" s="503">
        <v>14.9</v>
      </c>
      <c r="AQ42" s="503">
        <v>15.2</v>
      </c>
      <c r="AR42" s="503">
        <v>13.4</v>
      </c>
      <c r="AS42" s="503">
        <v>17.2</v>
      </c>
      <c r="AT42" s="503">
        <v>14.6</v>
      </c>
    </row>
    <row r="43" spans="2:46" ht="14.5" customHeight="1">
      <c r="B43" s="33" t="s">
        <v>448</v>
      </c>
      <c r="C43" s="503">
        <v>67.099999999999994</v>
      </c>
      <c r="D43" s="503">
        <v>47.2</v>
      </c>
      <c r="E43" s="503">
        <v>69</v>
      </c>
      <c r="F43" s="503">
        <v>51.8</v>
      </c>
      <c r="G43" s="503">
        <v>70.2</v>
      </c>
      <c r="H43" s="503">
        <v>55.7</v>
      </c>
      <c r="I43" s="503">
        <v>67</v>
      </c>
      <c r="J43" s="503">
        <v>60.4</v>
      </c>
      <c r="K43" s="503">
        <v>71.2</v>
      </c>
      <c r="L43" s="503">
        <v>61.6</v>
      </c>
      <c r="M43" s="503">
        <v>68.599999999999994</v>
      </c>
      <c r="N43" s="503">
        <v>60.1</v>
      </c>
      <c r="O43" s="503">
        <v>65.900000000000006</v>
      </c>
      <c r="P43" s="503">
        <v>62.2</v>
      </c>
      <c r="Q43" s="503">
        <v>63.8</v>
      </c>
      <c r="R43" s="503">
        <v>60.7</v>
      </c>
      <c r="S43" s="503">
        <v>63.1</v>
      </c>
      <c r="T43" s="503">
        <v>58.6</v>
      </c>
      <c r="U43" s="503">
        <v>64.599999999999994</v>
      </c>
      <c r="V43" s="503">
        <v>57.4</v>
      </c>
      <c r="W43" s="503">
        <v>60.8</v>
      </c>
      <c r="X43" s="503">
        <v>57.5</v>
      </c>
      <c r="Y43" s="503">
        <v>58.4</v>
      </c>
      <c r="Z43" s="503">
        <v>53.7</v>
      </c>
      <c r="AA43" s="503">
        <v>57.9</v>
      </c>
      <c r="AB43" s="503">
        <v>51.5</v>
      </c>
      <c r="AC43" s="503">
        <v>57.3</v>
      </c>
      <c r="AD43" s="503">
        <v>50.2</v>
      </c>
      <c r="AE43" s="503">
        <v>58.7</v>
      </c>
      <c r="AF43" s="503">
        <v>48.4</v>
      </c>
      <c r="AG43" s="503">
        <v>60.3</v>
      </c>
      <c r="AH43" s="503">
        <v>51.9</v>
      </c>
      <c r="AI43" s="503">
        <v>60.2</v>
      </c>
      <c r="AJ43" s="503">
        <v>53.4</v>
      </c>
      <c r="AK43" s="503">
        <v>62.8</v>
      </c>
      <c r="AL43" s="503">
        <v>50.4</v>
      </c>
      <c r="AM43" s="503">
        <v>66.099999999999994</v>
      </c>
      <c r="AN43" s="503">
        <v>45.5</v>
      </c>
      <c r="AO43" s="503">
        <v>62.2</v>
      </c>
      <c r="AP43" s="503">
        <v>49.5</v>
      </c>
      <c r="AQ43" s="503">
        <v>63.2</v>
      </c>
      <c r="AR43" s="503">
        <v>53.8</v>
      </c>
      <c r="AS43" s="503">
        <v>63.6</v>
      </c>
      <c r="AT43" s="503">
        <v>55.9</v>
      </c>
    </row>
    <row r="44" spans="2:46">
      <c r="B44" s="33" t="s">
        <v>449</v>
      </c>
      <c r="C44" s="503">
        <v>55.1</v>
      </c>
      <c r="D44" s="503">
        <v>48.2</v>
      </c>
      <c r="E44" s="503">
        <v>54.1</v>
      </c>
      <c r="F44" s="503">
        <v>47.8</v>
      </c>
      <c r="G44" s="503">
        <v>57.3</v>
      </c>
      <c r="H44" s="503">
        <v>46.6</v>
      </c>
      <c r="I44" s="503">
        <v>51.3</v>
      </c>
      <c r="J44" s="503">
        <v>47.3</v>
      </c>
      <c r="K44" s="503">
        <v>51.2</v>
      </c>
      <c r="L44" s="503">
        <v>44.5</v>
      </c>
      <c r="M44" s="503">
        <v>53.3</v>
      </c>
      <c r="N44" s="503">
        <v>44.9</v>
      </c>
      <c r="O44" s="503">
        <v>51.6</v>
      </c>
      <c r="P44" s="503">
        <v>42</v>
      </c>
      <c r="Q44" s="503">
        <v>53.9</v>
      </c>
      <c r="R44" s="503">
        <v>40.799999999999997</v>
      </c>
      <c r="S44" s="503">
        <v>52</v>
      </c>
      <c r="T44" s="503">
        <v>42.5</v>
      </c>
      <c r="U44" s="503">
        <v>48.9</v>
      </c>
      <c r="V44" s="503">
        <v>40.9</v>
      </c>
      <c r="W44" s="503">
        <v>46.4</v>
      </c>
      <c r="X44" s="503">
        <v>42.2</v>
      </c>
      <c r="Y44" s="503">
        <v>46.2</v>
      </c>
      <c r="Z44" s="503">
        <v>41.9</v>
      </c>
      <c r="AA44" s="503">
        <v>50.3</v>
      </c>
      <c r="AB44" s="503">
        <v>46.3</v>
      </c>
      <c r="AC44" s="503">
        <v>47.4</v>
      </c>
      <c r="AD44" s="503">
        <v>44.9</v>
      </c>
      <c r="AE44" s="503">
        <v>46.8</v>
      </c>
      <c r="AF44" s="503">
        <v>41.6</v>
      </c>
      <c r="AG44" s="503">
        <v>46.5</v>
      </c>
      <c r="AH44" s="503">
        <v>42.7</v>
      </c>
      <c r="AI44" s="503">
        <v>47.6</v>
      </c>
      <c r="AJ44" s="503">
        <v>42.5</v>
      </c>
      <c r="AK44" s="503">
        <v>47</v>
      </c>
      <c r="AL44" s="503">
        <v>42.9</v>
      </c>
      <c r="AM44" s="503">
        <v>42.8</v>
      </c>
      <c r="AN44" s="503">
        <v>42.5</v>
      </c>
      <c r="AO44" s="503">
        <v>46.7</v>
      </c>
      <c r="AP44" s="503">
        <v>43.1</v>
      </c>
      <c r="AQ44" s="503">
        <v>47.7</v>
      </c>
      <c r="AR44" s="503">
        <v>40.700000000000003</v>
      </c>
      <c r="AS44" s="503">
        <v>46.8</v>
      </c>
      <c r="AT44" s="503">
        <v>42.4</v>
      </c>
    </row>
    <row r="45" spans="2:46">
      <c r="B45" s="33" t="s">
        <v>450</v>
      </c>
      <c r="C45" s="503">
        <v>289.10000000000002</v>
      </c>
      <c r="D45" s="503">
        <v>263.5</v>
      </c>
      <c r="E45" s="503">
        <v>291.39999999999998</v>
      </c>
      <c r="F45" s="503">
        <v>268</v>
      </c>
      <c r="G45" s="503">
        <v>283.89999999999998</v>
      </c>
      <c r="H45" s="503">
        <v>262.89999999999998</v>
      </c>
      <c r="I45" s="503">
        <v>285.3</v>
      </c>
      <c r="J45" s="503">
        <v>250.4</v>
      </c>
      <c r="K45" s="503">
        <v>293.60000000000002</v>
      </c>
      <c r="L45" s="503">
        <v>240.9</v>
      </c>
      <c r="M45" s="503">
        <v>291.2</v>
      </c>
      <c r="N45" s="503">
        <v>251.2</v>
      </c>
      <c r="O45" s="503">
        <v>286.8</v>
      </c>
      <c r="P45" s="503">
        <v>244.8</v>
      </c>
      <c r="Q45" s="503">
        <v>279.5</v>
      </c>
      <c r="R45" s="503">
        <v>233.8</v>
      </c>
      <c r="S45" s="503">
        <v>273.3</v>
      </c>
      <c r="T45" s="503">
        <v>230</v>
      </c>
      <c r="U45" s="503">
        <v>271.8</v>
      </c>
      <c r="V45" s="503">
        <v>222.5</v>
      </c>
      <c r="W45" s="503">
        <v>260.10000000000002</v>
      </c>
      <c r="X45" s="503">
        <v>228.4</v>
      </c>
      <c r="Y45" s="503">
        <v>268.39999999999998</v>
      </c>
      <c r="Z45" s="503">
        <v>225.2</v>
      </c>
      <c r="AA45" s="503">
        <v>269.60000000000002</v>
      </c>
      <c r="AB45" s="503">
        <v>222.8</v>
      </c>
      <c r="AC45" s="503">
        <v>270.39999999999998</v>
      </c>
      <c r="AD45" s="503">
        <v>214.9</v>
      </c>
      <c r="AE45" s="503">
        <v>273.7</v>
      </c>
      <c r="AF45" s="503">
        <v>220.7</v>
      </c>
      <c r="AG45" s="503">
        <v>273.7</v>
      </c>
      <c r="AH45" s="503">
        <v>203.6</v>
      </c>
      <c r="AI45" s="503">
        <v>272.3</v>
      </c>
      <c r="AJ45" s="503">
        <v>205.6</v>
      </c>
      <c r="AK45" s="503">
        <v>271.39999999999998</v>
      </c>
      <c r="AL45" s="503">
        <v>187.2</v>
      </c>
      <c r="AM45" s="503">
        <v>250.6</v>
      </c>
      <c r="AN45" s="503">
        <v>196.4</v>
      </c>
      <c r="AO45" s="503">
        <v>249.7</v>
      </c>
      <c r="AP45" s="503">
        <v>207.3</v>
      </c>
      <c r="AQ45" s="503">
        <v>247.2</v>
      </c>
      <c r="AR45" s="503">
        <v>203.9</v>
      </c>
      <c r="AS45" s="503">
        <v>227.7</v>
      </c>
      <c r="AT45" s="503">
        <v>196.4</v>
      </c>
    </row>
    <row r="46" spans="2:46">
      <c r="B46" s="33" t="s">
        <v>451</v>
      </c>
      <c r="C46" s="503">
        <v>154.1</v>
      </c>
      <c r="D46" s="503">
        <v>136.9</v>
      </c>
      <c r="E46" s="503">
        <v>164.6</v>
      </c>
      <c r="F46" s="503">
        <v>137.6</v>
      </c>
      <c r="G46" s="503">
        <v>150.5</v>
      </c>
      <c r="H46" s="503">
        <v>134.30000000000001</v>
      </c>
      <c r="I46" s="503">
        <v>137.6</v>
      </c>
      <c r="J46" s="503">
        <v>137</v>
      </c>
      <c r="K46" s="503">
        <v>141.5</v>
      </c>
      <c r="L46" s="503">
        <v>139.69999999999999</v>
      </c>
      <c r="M46" s="503">
        <v>142.5</v>
      </c>
      <c r="N46" s="503">
        <v>133.30000000000001</v>
      </c>
      <c r="O46" s="503">
        <v>141.69999999999999</v>
      </c>
      <c r="P46" s="503">
        <v>140.69999999999999</v>
      </c>
      <c r="Q46" s="503">
        <v>141.19999999999999</v>
      </c>
      <c r="R46" s="503">
        <v>140</v>
      </c>
      <c r="S46" s="503">
        <v>141.69999999999999</v>
      </c>
      <c r="T46" s="503">
        <v>136</v>
      </c>
      <c r="U46" s="503">
        <v>136</v>
      </c>
      <c r="V46" s="503">
        <v>137.9</v>
      </c>
      <c r="W46" s="503">
        <v>137.30000000000001</v>
      </c>
      <c r="X46" s="503">
        <v>131.80000000000001</v>
      </c>
      <c r="Y46" s="503">
        <v>135.19999999999999</v>
      </c>
      <c r="Z46" s="503">
        <v>135.30000000000001</v>
      </c>
      <c r="AA46" s="503">
        <v>135.69999999999999</v>
      </c>
      <c r="AB46" s="503">
        <v>130.19999999999999</v>
      </c>
      <c r="AC46" s="503">
        <v>133.30000000000001</v>
      </c>
      <c r="AD46" s="503">
        <v>128.1</v>
      </c>
      <c r="AE46" s="503">
        <v>131</v>
      </c>
      <c r="AF46" s="503">
        <v>136.80000000000001</v>
      </c>
      <c r="AG46" s="503">
        <v>129.1</v>
      </c>
      <c r="AH46" s="503">
        <v>138.9</v>
      </c>
      <c r="AI46" s="503">
        <v>133.6</v>
      </c>
      <c r="AJ46" s="503">
        <v>136</v>
      </c>
      <c r="AK46" s="503">
        <v>133.9</v>
      </c>
      <c r="AL46" s="503">
        <v>139.19999999999999</v>
      </c>
      <c r="AM46" s="503">
        <v>130.5</v>
      </c>
      <c r="AN46" s="503">
        <v>135.4</v>
      </c>
      <c r="AO46" s="503">
        <v>120.3</v>
      </c>
      <c r="AP46" s="503">
        <v>130.4</v>
      </c>
      <c r="AQ46" s="503">
        <v>118.3</v>
      </c>
      <c r="AR46" s="503">
        <v>131.6</v>
      </c>
      <c r="AS46" s="503">
        <v>112.5</v>
      </c>
      <c r="AT46" s="503">
        <v>129.19999999999999</v>
      </c>
    </row>
    <row r="47" spans="2:46">
      <c r="B47" s="33" t="s">
        <v>452</v>
      </c>
      <c r="C47" s="503">
        <v>22.2</v>
      </c>
      <c r="D47" s="503">
        <v>16</v>
      </c>
      <c r="E47" s="503">
        <v>21.6</v>
      </c>
      <c r="F47" s="503">
        <v>17.899999999999999</v>
      </c>
      <c r="G47" s="503">
        <v>23.8</v>
      </c>
      <c r="H47" s="503">
        <v>18</v>
      </c>
      <c r="I47" s="503">
        <v>23.7</v>
      </c>
      <c r="J47" s="503">
        <v>20.6</v>
      </c>
      <c r="K47" s="503">
        <v>22</v>
      </c>
      <c r="L47" s="503">
        <v>20.6</v>
      </c>
      <c r="M47" s="503">
        <v>23.6</v>
      </c>
      <c r="N47" s="503">
        <v>17.8</v>
      </c>
      <c r="O47" s="503">
        <v>23.2</v>
      </c>
      <c r="P47" s="503">
        <v>17.600000000000001</v>
      </c>
      <c r="Q47" s="503">
        <v>21.7</v>
      </c>
      <c r="R47" s="503">
        <v>16.600000000000001</v>
      </c>
      <c r="S47" s="503">
        <v>21.4</v>
      </c>
      <c r="T47" s="503">
        <v>16.8</v>
      </c>
      <c r="U47" s="503">
        <v>20.399999999999999</v>
      </c>
      <c r="V47" s="503">
        <v>16</v>
      </c>
      <c r="W47" s="503">
        <v>21.4</v>
      </c>
      <c r="X47" s="503">
        <v>18.399999999999999</v>
      </c>
      <c r="Y47" s="503">
        <v>21.2</v>
      </c>
      <c r="Z47" s="503">
        <v>19.399999999999999</v>
      </c>
      <c r="AA47" s="503">
        <v>23.3</v>
      </c>
      <c r="AB47" s="503">
        <v>18.3</v>
      </c>
      <c r="AC47" s="503">
        <v>20.8</v>
      </c>
      <c r="AD47" s="503">
        <v>17.8</v>
      </c>
      <c r="AE47" s="503">
        <v>21.6</v>
      </c>
      <c r="AF47" s="503">
        <v>17.899999999999999</v>
      </c>
      <c r="AG47" s="503">
        <v>23.1</v>
      </c>
      <c r="AH47" s="503">
        <v>19.7</v>
      </c>
      <c r="AI47" s="503">
        <v>26.1</v>
      </c>
      <c r="AJ47" s="503">
        <v>17.600000000000001</v>
      </c>
      <c r="AK47" s="503">
        <v>27.3</v>
      </c>
      <c r="AL47" s="503">
        <v>16.7</v>
      </c>
      <c r="AM47" s="503">
        <v>27.1</v>
      </c>
      <c r="AN47" s="503">
        <v>16.8</v>
      </c>
      <c r="AO47" s="503">
        <v>27.4</v>
      </c>
      <c r="AP47" s="503">
        <v>17.100000000000001</v>
      </c>
      <c r="AQ47" s="503">
        <v>26.3</v>
      </c>
      <c r="AR47" s="503">
        <v>16.399999999999999</v>
      </c>
      <c r="AS47" s="503">
        <v>27</v>
      </c>
      <c r="AT47" s="503">
        <v>16.7</v>
      </c>
    </row>
    <row r="48" spans="2:46">
      <c r="B48" s="33" t="s">
        <v>453</v>
      </c>
      <c r="C48" s="503">
        <v>74.099999999999994</v>
      </c>
      <c r="D48" s="503">
        <v>72.099999999999994</v>
      </c>
      <c r="E48" s="503">
        <v>78.2</v>
      </c>
      <c r="F48" s="503">
        <v>80.5</v>
      </c>
      <c r="G48" s="503">
        <v>80.099999999999994</v>
      </c>
      <c r="H48" s="503">
        <v>80.8</v>
      </c>
      <c r="I48" s="503">
        <v>77.2</v>
      </c>
      <c r="J48" s="503">
        <v>74.3</v>
      </c>
      <c r="K48" s="503">
        <v>81.900000000000006</v>
      </c>
      <c r="L48" s="503">
        <v>74.7</v>
      </c>
      <c r="M48" s="503">
        <v>80.7</v>
      </c>
      <c r="N48" s="503">
        <v>74.599999999999994</v>
      </c>
      <c r="O48" s="503">
        <v>79.3</v>
      </c>
      <c r="P48" s="503">
        <v>70</v>
      </c>
      <c r="Q48" s="503">
        <v>78.099999999999994</v>
      </c>
      <c r="R48" s="503">
        <v>68.3</v>
      </c>
      <c r="S48" s="503">
        <v>75.900000000000006</v>
      </c>
      <c r="T48" s="503">
        <v>67.599999999999994</v>
      </c>
      <c r="U48" s="503">
        <v>75.2</v>
      </c>
      <c r="V48" s="503">
        <v>64.3</v>
      </c>
      <c r="W48" s="503">
        <v>71</v>
      </c>
      <c r="X48" s="503">
        <v>65.099999999999994</v>
      </c>
      <c r="Y48" s="503">
        <v>71.400000000000006</v>
      </c>
      <c r="Z48" s="503">
        <v>66.5</v>
      </c>
      <c r="AA48" s="503">
        <v>72.5</v>
      </c>
      <c r="AB48" s="503">
        <v>65.8</v>
      </c>
      <c r="AC48" s="503">
        <v>72.5</v>
      </c>
      <c r="AD48" s="503">
        <v>67.2</v>
      </c>
      <c r="AE48" s="503">
        <v>72.400000000000006</v>
      </c>
      <c r="AF48" s="503">
        <v>68.3</v>
      </c>
      <c r="AG48" s="503">
        <v>67.599999999999994</v>
      </c>
      <c r="AH48" s="503">
        <v>68</v>
      </c>
      <c r="AI48" s="503">
        <v>72.400000000000006</v>
      </c>
      <c r="AJ48" s="503">
        <v>68.400000000000006</v>
      </c>
      <c r="AK48" s="503">
        <v>68.7</v>
      </c>
      <c r="AL48" s="503">
        <v>68.7</v>
      </c>
      <c r="AM48" s="503">
        <v>70.7</v>
      </c>
      <c r="AN48" s="503">
        <v>67.099999999999994</v>
      </c>
      <c r="AO48" s="503">
        <v>71.099999999999994</v>
      </c>
      <c r="AP48" s="503">
        <v>65.5</v>
      </c>
      <c r="AQ48" s="503">
        <v>72.8</v>
      </c>
      <c r="AR48" s="503">
        <v>64.099999999999994</v>
      </c>
      <c r="AS48" s="503">
        <v>73.099999999999994</v>
      </c>
      <c r="AT48" s="503">
        <v>61.9</v>
      </c>
    </row>
    <row r="49" spans="2:46">
      <c r="B49" s="33" t="s">
        <v>454</v>
      </c>
      <c r="C49" s="504">
        <v>368.7</v>
      </c>
      <c r="D49" s="504">
        <v>267.39999999999998</v>
      </c>
      <c r="E49" s="504">
        <v>393.6</v>
      </c>
      <c r="F49" s="504">
        <v>270.8</v>
      </c>
      <c r="G49" s="504">
        <v>377.7</v>
      </c>
      <c r="H49" s="504">
        <v>276.3</v>
      </c>
      <c r="I49" s="504">
        <v>384.1</v>
      </c>
      <c r="J49" s="504">
        <v>268.8</v>
      </c>
      <c r="K49" s="504">
        <v>378.7</v>
      </c>
      <c r="L49" s="504">
        <v>259.10000000000002</v>
      </c>
      <c r="M49" s="504">
        <v>363.9</v>
      </c>
      <c r="N49" s="504">
        <v>248.8</v>
      </c>
      <c r="O49" s="504">
        <v>361.9</v>
      </c>
      <c r="P49" s="504">
        <v>251.5</v>
      </c>
      <c r="Q49" s="504">
        <v>363.7</v>
      </c>
      <c r="R49" s="504">
        <v>244</v>
      </c>
      <c r="S49" s="504">
        <v>373.3</v>
      </c>
      <c r="T49" s="504">
        <v>255.5</v>
      </c>
      <c r="U49" s="504">
        <v>366.1</v>
      </c>
      <c r="V49" s="504">
        <v>259</v>
      </c>
      <c r="W49" s="504">
        <v>349.3</v>
      </c>
      <c r="X49" s="504">
        <v>268.7</v>
      </c>
      <c r="Y49" s="504">
        <v>353.2</v>
      </c>
      <c r="Z49" s="504">
        <v>267.39999999999998</v>
      </c>
      <c r="AA49" s="504">
        <v>341.9</v>
      </c>
      <c r="AB49" s="504">
        <v>266.89999999999998</v>
      </c>
      <c r="AC49" s="504">
        <v>332.8</v>
      </c>
      <c r="AD49" s="504">
        <v>265.60000000000002</v>
      </c>
      <c r="AE49" s="504">
        <v>326.5</v>
      </c>
      <c r="AF49" s="504">
        <v>246.3</v>
      </c>
      <c r="AG49" s="504">
        <v>341.3</v>
      </c>
      <c r="AH49" s="504">
        <v>236.7</v>
      </c>
      <c r="AI49" s="504">
        <v>326.2</v>
      </c>
      <c r="AJ49" s="504">
        <v>237</v>
      </c>
      <c r="AK49" s="504">
        <v>310</v>
      </c>
      <c r="AL49" s="504">
        <v>239.4</v>
      </c>
      <c r="AM49" s="504">
        <v>312.89999999999998</v>
      </c>
      <c r="AN49" s="504">
        <v>239.7</v>
      </c>
      <c r="AO49" s="504">
        <v>316.39999999999998</v>
      </c>
      <c r="AP49" s="504">
        <v>251.4</v>
      </c>
      <c r="AQ49" s="504">
        <v>328.7</v>
      </c>
      <c r="AR49" s="504">
        <v>243.1</v>
      </c>
      <c r="AS49" s="504">
        <v>315.10000000000002</v>
      </c>
      <c r="AT49" s="504">
        <v>235.6</v>
      </c>
    </row>
    <row r="50" spans="2:46">
      <c r="B50" s="33" t="s">
        <v>455</v>
      </c>
      <c r="C50" s="503">
        <v>37.5</v>
      </c>
      <c r="D50" s="503">
        <v>37.799999999999997</v>
      </c>
      <c r="E50" s="503">
        <v>40.299999999999997</v>
      </c>
      <c r="F50" s="503">
        <v>33.9</v>
      </c>
      <c r="G50" s="503">
        <v>40.6</v>
      </c>
      <c r="H50" s="503">
        <v>35.4</v>
      </c>
      <c r="I50" s="503">
        <v>48.8</v>
      </c>
      <c r="J50" s="503">
        <v>31.5</v>
      </c>
      <c r="K50" s="503">
        <v>50.1</v>
      </c>
      <c r="L50" s="503">
        <v>29.1</v>
      </c>
      <c r="M50" s="503">
        <v>49.6</v>
      </c>
      <c r="N50" s="503">
        <v>29.8</v>
      </c>
      <c r="O50" s="503">
        <v>49.6</v>
      </c>
      <c r="P50" s="503">
        <v>30.4</v>
      </c>
      <c r="Q50" s="503">
        <v>46</v>
      </c>
      <c r="R50" s="503">
        <v>29.8</v>
      </c>
      <c r="S50" s="503">
        <v>45.7</v>
      </c>
      <c r="T50" s="503">
        <v>30</v>
      </c>
      <c r="U50" s="503">
        <v>47.8</v>
      </c>
      <c r="V50" s="503">
        <v>29.4</v>
      </c>
      <c r="W50" s="503">
        <v>47</v>
      </c>
      <c r="X50" s="503">
        <v>32.299999999999997</v>
      </c>
      <c r="Y50" s="503">
        <v>43.5</v>
      </c>
      <c r="Z50" s="503">
        <v>31.4</v>
      </c>
      <c r="AA50" s="503">
        <v>43</v>
      </c>
      <c r="AB50" s="503">
        <v>29.8</v>
      </c>
      <c r="AC50" s="503">
        <v>42.8</v>
      </c>
      <c r="AD50" s="503">
        <v>28.9</v>
      </c>
      <c r="AE50" s="503">
        <v>42.6</v>
      </c>
      <c r="AF50" s="503">
        <v>30.8</v>
      </c>
      <c r="AG50" s="503">
        <v>39.299999999999997</v>
      </c>
      <c r="AH50" s="503">
        <v>31.1</v>
      </c>
      <c r="AI50" s="503">
        <v>39.6</v>
      </c>
      <c r="AJ50" s="503">
        <v>33.5</v>
      </c>
      <c r="AK50" s="503">
        <v>36.1</v>
      </c>
      <c r="AL50" s="503">
        <v>37</v>
      </c>
      <c r="AM50" s="503">
        <v>40.200000000000003</v>
      </c>
      <c r="AN50" s="503">
        <v>36.700000000000003</v>
      </c>
      <c r="AO50" s="503">
        <v>37.4</v>
      </c>
      <c r="AP50" s="503">
        <v>36.9</v>
      </c>
      <c r="AQ50" s="503">
        <v>36.9</v>
      </c>
      <c r="AR50" s="503">
        <v>38.5</v>
      </c>
      <c r="AS50" s="503">
        <v>35</v>
      </c>
      <c r="AT50" s="503">
        <v>37.799999999999997</v>
      </c>
    </row>
    <row r="51" spans="2:46">
      <c r="B51" s="33" t="s">
        <v>456</v>
      </c>
      <c r="C51" s="503">
        <v>22.7</v>
      </c>
      <c r="D51" s="503">
        <v>20.100000000000001</v>
      </c>
      <c r="E51" s="503">
        <v>20</v>
      </c>
      <c r="F51" s="503">
        <v>17.8</v>
      </c>
      <c r="G51" s="503">
        <v>20.9</v>
      </c>
      <c r="H51" s="503">
        <v>16.5</v>
      </c>
      <c r="I51" s="503">
        <v>23.2</v>
      </c>
      <c r="J51" s="503">
        <v>18.899999999999999</v>
      </c>
      <c r="K51" s="503">
        <v>23.7</v>
      </c>
      <c r="L51" s="503">
        <v>17.5</v>
      </c>
      <c r="M51" s="503">
        <v>23.2</v>
      </c>
      <c r="N51" s="503">
        <v>16.7</v>
      </c>
      <c r="O51" s="503">
        <v>22.7</v>
      </c>
      <c r="P51" s="503">
        <v>15.8</v>
      </c>
      <c r="Q51" s="503">
        <v>20.2</v>
      </c>
      <c r="R51" s="503">
        <v>18.8</v>
      </c>
      <c r="S51" s="503">
        <v>18.3</v>
      </c>
      <c r="T51" s="503">
        <v>18.3</v>
      </c>
      <c r="U51" s="503">
        <v>17.600000000000001</v>
      </c>
      <c r="V51" s="503">
        <v>16.2</v>
      </c>
      <c r="W51" s="503">
        <v>20.6</v>
      </c>
      <c r="X51" s="503">
        <v>18.7</v>
      </c>
      <c r="Y51" s="503">
        <v>20.5</v>
      </c>
      <c r="Z51" s="503">
        <v>18.2</v>
      </c>
      <c r="AA51" s="503">
        <v>23.8</v>
      </c>
      <c r="AB51" s="503">
        <v>18.399999999999999</v>
      </c>
      <c r="AC51" s="503">
        <v>24.5</v>
      </c>
      <c r="AD51" s="503">
        <v>17.8</v>
      </c>
      <c r="AE51" s="503">
        <v>22.5</v>
      </c>
      <c r="AF51" s="503">
        <v>16.5</v>
      </c>
      <c r="AG51" s="503">
        <v>23.9</v>
      </c>
      <c r="AH51" s="503">
        <v>14.3</v>
      </c>
      <c r="AI51" s="503">
        <v>21.4</v>
      </c>
      <c r="AJ51" s="503">
        <v>16.100000000000001</v>
      </c>
      <c r="AK51" s="503">
        <v>21.7</v>
      </c>
      <c r="AL51" s="503">
        <v>16.600000000000001</v>
      </c>
      <c r="AM51" s="503">
        <v>19.3</v>
      </c>
      <c r="AN51" s="503">
        <v>17</v>
      </c>
      <c r="AO51" s="503">
        <v>19.100000000000001</v>
      </c>
      <c r="AP51" s="503">
        <v>16.3</v>
      </c>
      <c r="AQ51" s="503">
        <v>21.1</v>
      </c>
      <c r="AR51" s="503">
        <v>16.7</v>
      </c>
      <c r="AS51" s="503">
        <v>19.600000000000001</v>
      </c>
      <c r="AT51" s="503">
        <v>16.8</v>
      </c>
    </row>
    <row r="52" spans="2:46">
      <c r="B52" s="33" t="s">
        <v>457</v>
      </c>
      <c r="C52" s="503">
        <v>83.1</v>
      </c>
      <c r="D52" s="503">
        <v>66.400000000000006</v>
      </c>
      <c r="E52" s="503">
        <v>83.8</v>
      </c>
      <c r="F52" s="503">
        <v>73</v>
      </c>
      <c r="G52" s="503">
        <v>79.5</v>
      </c>
      <c r="H52" s="503">
        <v>72.7</v>
      </c>
      <c r="I52" s="503">
        <v>79</v>
      </c>
      <c r="J52" s="503">
        <v>70.099999999999994</v>
      </c>
      <c r="K52" s="503">
        <v>78.3</v>
      </c>
      <c r="L52" s="503">
        <v>68.2</v>
      </c>
      <c r="M52" s="503">
        <v>76.5</v>
      </c>
      <c r="N52" s="503">
        <v>70.400000000000006</v>
      </c>
      <c r="O52" s="503">
        <v>78.400000000000006</v>
      </c>
      <c r="P52" s="503">
        <v>73.8</v>
      </c>
      <c r="Q52" s="503">
        <v>71.900000000000006</v>
      </c>
      <c r="R52" s="503">
        <v>72.7</v>
      </c>
      <c r="S52" s="503">
        <v>73.099999999999994</v>
      </c>
      <c r="T52" s="503">
        <v>69.8</v>
      </c>
      <c r="U52" s="503">
        <v>78</v>
      </c>
      <c r="V52" s="503">
        <v>68.400000000000006</v>
      </c>
      <c r="W52" s="503">
        <v>77.599999999999994</v>
      </c>
      <c r="X52" s="503">
        <v>72.599999999999994</v>
      </c>
      <c r="Y52" s="503">
        <v>75.400000000000006</v>
      </c>
      <c r="Z52" s="503">
        <v>71.900000000000006</v>
      </c>
      <c r="AA52" s="503">
        <v>73.099999999999994</v>
      </c>
      <c r="AB52" s="503">
        <v>69.099999999999994</v>
      </c>
      <c r="AC52" s="503">
        <v>74</v>
      </c>
      <c r="AD52" s="503">
        <v>72.7</v>
      </c>
      <c r="AE52" s="503">
        <v>76.599999999999994</v>
      </c>
      <c r="AF52" s="503">
        <v>70.900000000000006</v>
      </c>
      <c r="AG52" s="503">
        <v>75.099999999999994</v>
      </c>
      <c r="AH52" s="503">
        <v>70.8</v>
      </c>
      <c r="AI52" s="503">
        <v>73.7</v>
      </c>
      <c r="AJ52" s="503">
        <v>71.2</v>
      </c>
      <c r="AK52" s="503">
        <v>72.900000000000006</v>
      </c>
      <c r="AL52" s="503">
        <v>67.5</v>
      </c>
      <c r="AM52" s="503">
        <v>71.8</v>
      </c>
      <c r="AN52" s="503">
        <v>69.8</v>
      </c>
      <c r="AO52" s="503">
        <v>67.8</v>
      </c>
      <c r="AP52" s="503">
        <v>66.400000000000006</v>
      </c>
      <c r="AQ52" s="503">
        <v>70.2</v>
      </c>
      <c r="AR52" s="503">
        <v>68.2</v>
      </c>
      <c r="AS52" s="503">
        <v>72.099999999999994</v>
      </c>
      <c r="AT52" s="503">
        <v>70.5</v>
      </c>
    </row>
    <row r="53" spans="2:46">
      <c r="B53" s="33" t="s">
        <v>458</v>
      </c>
      <c r="C53" s="503">
        <v>7.8</v>
      </c>
      <c r="D53" s="503">
        <v>8.4</v>
      </c>
      <c r="E53" s="503">
        <v>7.5</v>
      </c>
      <c r="F53" s="503">
        <v>8.6999999999999993</v>
      </c>
      <c r="G53" s="503">
        <v>7.3</v>
      </c>
      <c r="H53" s="503">
        <v>7.2</v>
      </c>
      <c r="I53" s="503">
        <v>6.8</v>
      </c>
      <c r="J53" s="503">
        <v>7.8</v>
      </c>
      <c r="K53" s="503">
        <v>7.4</v>
      </c>
      <c r="L53" s="503">
        <v>8.1999999999999993</v>
      </c>
      <c r="M53" s="503">
        <v>7.8</v>
      </c>
      <c r="N53" s="503">
        <v>8.6999999999999993</v>
      </c>
      <c r="O53" s="503">
        <v>8</v>
      </c>
      <c r="P53" s="503">
        <v>8.6999999999999993</v>
      </c>
      <c r="Q53" s="503">
        <v>7.9</v>
      </c>
      <c r="R53" s="503">
        <v>9.6999999999999993</v>
      </c>
      <c r="S53" s="503">
        <v>8.6</v>
      </c>
      <c r="T53" s="503">
        <v>8.6999999999999993</v>
      </c>
      <c r="U53" s="503">
        <v>9</v>
      </c>
      <c r="V53" s="503">
        <v>7.7</v>
      </c>
      <c r="W53" s="503">
        <v>8.4</v>
      </c>
      <c r="X53" s="503">
        <v>7.8</v>
      </c>
      <c r="Y53" s="503">
        <v>8.5</v>
      </c>
      <c r="Z53" s="503">
        <v>6.8</v>
      </c>
      <c r="AA53" s="503">
        <v>8.6999999999999993</v>
      </c>
      <c r="AB53" s="503">
        <v>6.5</v>
      </c>
      <c r="AC53" s="503">
        <v>8.1999999999999993</v>
      </c>
      <c r="AD53" s="503">
        <v>6.5</v>
      </c>
      <c r="AE53" s="503">
        <v>8.1</v>
      </c>
      <c r="AF53" s="503">
        <v>7.7</v>
      </c>
      <c r="AG53" s="503">
        <v>8.4</v>
      </c>
      <c r="AH53" s="503">
        <v>8.4</v>
      </c>
      <c r="AI53" s="503">
        <v>9.1</v>
      </c>
      <c r="AJ53" s="503">
        <v>9</v>
      </c>
      <c r="AK53" s="503">
        <v>9.4</v>
      </c>
      <c r="AL53" s="503">
        <v>8.6999999999999993</v>
      </c>
      <c r="AM53" s="503">
        <v>9.1999999999999993</v>
      </c>
      <c r="AN53" s="503">
        <v>9.1999999999999993</v>
      </c>
      <c r="AO53" s="503">
        <v>10.4</v>
      </c>
      <c r="AP53" s="503">
        <v>8.1999999999999993</v>
      </c>
      <c r="AQ53" s="503">
        <v>10</v>
      </c>
      <c r="AR53" s="503">
        <v>7.5</v>
      </c>
      <c r="AS53" s="503">
        <v>9.6</v>
      </c>
      <c r="AT53" s="503">
        <v>6.8</v>
      </c>
    </row>
    <row r="54" spans="2:46">
      <c r="B54" s="33" t="s">
        <v>459</v>
      </c>
      <c r="C54" s="503">
        <v>2.1</v>
      </c>
      <c r="D54" s="503">
        <v>1.9</v>
      </c>
      <c r="E54" s="503">
        <v>2.1</v>
      </c>
      <c r="F54" s="503">
        <v>1.7</v>
      </c>
      <c r="G54" s="503">
        <v>2.8</v>
      </c>
      <c r="H54" s="503">
        <v>1.3</v>
      </c>
      <c r="I54" s="503">
        <v>1.6</v>
      </c>
      <c r="J54" s="503">
        <v>1.6</v>
      </c>
      <c r="K54" s="503">
        <v>2</v>
      </c>
      <c r="L54" s="503">
        <v>1.8</v>
      </c>
      <c r="M54" s="503">
        <v>1.8</v>
      </c>
      <c r="N54" s="503">
        <v>1.7</v>
      </c>
      <c r="O54" s="503">
        <v>1.9</v>
      </c>
      <c r="P54" s="503">
        <v>2.1</v>
      </c>
      <c r="Q54" s="503">
        <v>1.8</v>
      </c>
      <c r="R54" s="503">
        <v>2.2999999999999998</v>
      </c>
      <c r="S54" s="503">
        <v>2.2000000000000002</v>
      </c>
      <c r="T54" s="503">
        <v>2.7</v>
      </c>
      <c r="U54" s="503">
        <v>2.5</v>
      </c>
      <c r="V54" s="503">
        <v>1.4</v>
      </c>
      <c r="W54" s="503">
        <v>2.2999999999999998</v>
      </c>
      <c r="X54" s="503">
        <v>1.5</v>
      </c>
      <c r="Y54" s="503">
        <v>1.9</v>
      </c>
      <c r="Z54" s="503">
        <v>1.7</v>
      </c>
      <c r="AA54" s="503">
        <v>2.4</v>
      </c>
      <c r="AB54" s="503">
        <v>2.2000000000000002</v>
      </c>
      <c r="AC54" s="503">
        <v>2.4</v>
      </c>
      <c r="AD54" s="503">
        <v>2.2999999999999998</v>
      </c>
      <c r="AE54" s="503">
        <v>2.1</v>
      </c>
      <c r="AF54" s="503">
        <v>1.6</v>
      </c>
      <c r="AG54" s="503">
        <v>1.9</v>
      </c>
      <c r="AH54" s="503">
        <v>2.4</v>
      </c>
      <c r="AI54" s="503">
        <v>2.6</v>
      </c>
      <c r="AJ54" s="503">
        <v>2</v>
      </c>
      <c r="AK54" s="503">
        <v>3.1</v>
      </c>
      <c r="AL54" s="503">
        <v>1.8</v>
      </c>
      <c r="AM54" s="503">
        <v>3.4</v>
      </c>
      <c r="AN54" s="503">
        <v>1.6</v>
      </c>
      <c r="AO54" s="503">
        <v>2.7</v>
      </c>
      <c r="AP54" s="503">
        <v>1.3</v>
      </c>
      <c r="AQ54" s="503">
        <v>2.9</v>
      </c>
      <c r="AR54" s="503">
        <v>1.4</v>
      </c>
      <c r="AS54" s="503">
        <v>2.6</v>
      </c>
      <c r="AT54" s="503">
        <v>1.1000000000000001</v>
      </c>
    </row>
    <row r="55" spans="2:46">
      <c r="B55" s="33" t="s">
        <v>460</v>
      </c>
      <c r="C55" s="503">
        <v>2.6</v>
      </c>
      <c r="D55" s="503">
        <v>0.9</v>
      </c>
      <c r="E55" s="503">
        <v>2.6</v>
      </c>
      <c r="F55" s="503">
        <v>0.8</v>
      </c>
      <c r="G55" s="503">
        <v>2.6</v>
      </c>
      <c r="H55" s="503">
        <v>0.7</v>
      </c>
      <c r="I55" s="503">
        <v>2</v>
      </c>
      <c r="J55" s="503">
        <v>0.7</v>
      </c>
      <c r="K55" s="503">
        <v>2.2000000000000002</v>
      </c>
      <c r="L55" s="503">
        <v>0.7</v>
      </c>
      <c r="M55" s="503">
        <v>2.2999999999999998</v>
      </c>
      <c r="N55" s="503">
        <v>0.6</v>
      </c>
      <c r="O55" s="503">
        <v>2.1</v>
      </c>
      <c r="P55" s="503">
        <v>0.9</v>
      </c>
      <c r="Q55" s="503">
        <v>2.2999999999999998</v>
      </c>
      <c r="R55" s="503">
        <v>0.9</v>
      </c>
      <c r="S55" s="503">
        <v>1.9</v>
      </c>
      <c r="T55" s="503">
        <v>0.6</v>
      </c>
      <c r="U55" s="503">
        <v>1.6</v>
      </c>
      <c r="V55" s="503">
        <v>0.7</v>
      </c>
      <c r="W55" s="503">
        <v>1.6</v>
      </c>
      <c r="X55" s="503">
        <v>1.2</v>
      </c>
      <c r="Y55" s="503">
        <v>2.2999999999999998</v>
      </c>
      <c r="Z55" s="503">
        <v>0.8</v>
      </c>
      <c r="AA55" s="503">
        <v>2.9</v>
      </c>
      <c r="AB55" s="503">
        <v>0.7</v>
      </c>
      <c r="AC55" s="503">
        <v>2.6</v>
      </c>
      <c r="AD55" s="503">
        <v>0.6</v>
      </c>
      <c r="AE55" s="503">
        <v>2.6</v>
      </c>
      <c r="AF55" s="503">
        <v>0.8</v>
      </c>
      <c r="AG55" s="503">
        <v>2.5</v>
      </c>
      <c r="AH55" s="503">
        <v>0.5</v>
      </c>
      <c r="AI55" s="503">
        <v>2</v>
      </c>
      <c r="AJ55" s="503">
        <v>0.7</v>
      </c>
      <c r="AK55" s="503">
        <v>1.9</v>
      </c>
      <c r="AL55" s="503">
        <v>1.1000000000000001</v>
      </c>
      <c r="AM55" s="503">
        <v>1.4</v>
      </c>
      <c r="AN55" s="503">
        <v>0.6</v>
      </c>
      <c r="AO55" s="503">
        <v>1.8</v>
      </c>
      <c r="AP55" s="503">
        <v>0.8</v>
      </c>
      <c r="AQ55" s="503">
        <v>1.8</v>
      </c>
      <c r="AR55" s="503">
        <v>0.5</v>
      </c>
      <c r="AS55" s="503">
        <v>1.5</v>
      </c>
      <c r="AT55" s="503">
        <v>0.5</v>
      </c>
    </row>
    <row r="56" spans="2:46" s="6" customFormat="1" ht="13">
      <c r="B56" s="502" t="s">
        <v>462</v>
      </c>
      <c r="C56" s="506"/>
      <c r="D56" s="506"/>
      <c r="E56" s="506"/>
      <c r="F56" s="506"/>
      <c r="G56" s="506"/>
      <c r="H56" s="506"/>
      <c r="I56" s="506"/>
      <c r="J56" s="506"/>
      <c r="K56" s="506"/>
      <c r="L56" s="506"/>
      <c r="M56" s="506"/>
      <c r="N56" s="506"/>
      <c r="O56" s="506"/>
      <c r="P56" s="506"/>
      <c r="Q56" s="506"/>
      <c r="R56" s="506"/>
      <c r="S56" s="506"/>
      <c r="T56" s="506"/>
      <c r="U56" s="506"/>
      <c r="V56" s="506"/>
      <c r="W56" s="506"/>
      <c r="X56" s="506"/>
      <c r="Y56" s="506"/>
      <c r="Z56" s="506"/>
      <c r="AA56" s="506"/>
      <c r="AB56" s="506"/>
      <c r="AC56" s="506"/>
      <c r="AD56" s="506"/>
      <c r="AE56" s="506"/>
      <c r="AF56" s="506"/>
      <c r="AG56" s="506"/>
      <c r="AH56" s="506"/>
      <c r="AI56" s="506"/>
      <c r="AJ56" s="506"/>
      <c r="AK56" s="506"/>
      <c r="AL56" s="506"/>
      <c r="AM56" s="506"/>
      <c r="AN56" s="506"/>
      <c r="AO56" s="506"/>
      <c r="AP56" s="506"/>
      <c r="AQ56" s="506"/>
      <c r="AR56" s="506"/>
      <c r="AS56" s="506"/>
      <c r="AT56" s="506"/>
    </row>
    <row r="57" spans="2:46">
      <c r="B57" s="33" t="s">
        <v>441</v>
      </c>
      <c r="C57" s="503">
        <v>2076.5</v>
      </c>
      <c r="D57" s="503">
        <v>814.2</v>
      </c>
      <c r="E57" s="503">
        <v>2128.1</v>
      </c>
      <c r="F57" s="503">
        <v>832.6</v>
      </c>
      <c r="G57" s="503">
        <v>2135</v>
      </c>
      <c r="H57" s="503">
        <v>844</v>
      </c>
      <c r="I57" s="503">
        <v>2027.6</v>
      </c>
      <c r="J57" s="503">
        <v>810.3</v>
      </c>
      <c r="K57" s="503">
        <v>2048.9</v>
      </c>
      <c r="L57" s="503">
        <v>804.8</v>
      </c>
      <c r="M57" s="503">
        <v>2035.1</v>
      </c>
      <c r="N57" s="503">
        <v>785.7</v>
      </c>
      <c r="O57" s="503">
        <v>2006.5</v>
      </c>
      <c r="P57" s="503">
        <v>790.1</v>
      </c>
      <c r="Q57" s="503">
        <v>1894.5</v>
      </c>
      <c r="R57" s="503">
        <v>777.7</v>
      </c>
      <c r="S57" s="503">
        <v>1895.3</v>
      </c>
      <c r="T57" s="503">
        <v>799.9</v>
      </c>
      <c r="U57" s="503">
        <v>1877.4</v>
      </c>
      <c r="V57" s="503">
        <v>787</v>
      </c>
      <c r="W57" s="503">
        <v>1919.6</v>
      </c>
      <c r="X57" s="503">
        <v>764.9</v>
      </c>
      <c r="Y57" s="503">
        <v>1859.5</v>
      </c>
      <c r="Z57" s="503">
        <v>772.4</v>
      </c>
      <c r="AA57" s="503">
        <v>1879</v>
      </c>
      <c r="AB57" s="503">
        <v>760.7</v>
      </c>
      <c r="AC57" s="503">
        <v>1863.3</v>
      </c>
      <c r="AD57" s="503">
        <v>751.7</v>
      </c>
      <c r="AE57" s="503">
        <v>1869.5</v>
      </c>
      <c r="AF57" s="503">
        <v>761.6</v>
      </c>
      <c r="AG57" s="503">
        <v>1797.6</v>
      </c>
      <c r="AH57" s="503">
        <v>739.3</v>
      </c>
      <c r="AI57" s="503">
        <v>1857.4</v>
      </c>
      <c r="AJ57" s="503">
        <v>747.8</v>
      </c>
      <c r="AK57" s="503">
        <v>1836.2</v>
      </c>
      <c r="AL57" s="503">
        <v>749.9</v>
      </c>
      <c r="AM57" s="503">
        <v>1809.2</v>
      </c>
      <c r="AN57" s="503">
        <v>731.8</v>
      </c>
      <c r="AO57" s="503">
        <v>1734.1</v>
      </c>
      <c r="AP57" s="503">
        <v>699.3</v>
      </c>
      <c r="AQ57" s="503">
        <v>1732.7</v>
      </c>
      <c r="AR57" s="503">
        <v>706.5</v>
      </c>
      <c r="AS57" s="503">
        <v>1704.6</v>
      </c>
      <c r="AT57" s="503">
        <v>696.8</v>
      </c>
    </row>
    <row r="58" spans="2:46">
      <c r="B58" s="33" t="s">
        <v>442</v>
      </c>
      <c r="C58" s="503">
        <v>280.8</v>
      </c>
      <c r="D58" s="503">
        <v>103</v>
      </c>
      <c r="E58" s="503">
        <v>286</v>
      </c>
      <c r="F58" s="503">
        <v>105.6</v>
      </c>
      <c r="G58" s="503">
        <v>280.7</v>
      </c>
      <c r="H58" s="503">
        <v>107.6</v>
      </c>
      <c r="I58" s="503">
        <v>268</v>
      </c>
      <c r="J58" s="503">
        <v>101.4</v>
      </c>
      <c r="K58" s="503">
        <v>271.60000000000002</v>
      </c>
      <c r="L58" s="503">
        <v>103</v>
      </c>
      <c r="M58" s="503">
        <v>260.89999999999998</v>
      </c>
      <c r="N58" s="503">
        <v>103.8</v>
      </c>
      <c r="O58" s="503">
        <v>262.10000000000002</v>
      </c>
      <c r="P58" s="503">
        <v>104.9</v>
      </c>
      <c r="Q58" s="503">
        <v>259.60000000000002</v>
      </c>
      <c r="R58" s="503">
        <v>95</v>
      </c>
      <c r="S58" s="503">
        <v>260.10000000000002</v>
      </c>
      <c r="T58" s="503">
        <v>94.5</v>
      </c>
      <c r="U58" s="503">
        <v>251.8</v>
      </c>
      <c r="V58" s="503">
        <v>88.7</v>
      </c>
      <c r="W58" s="503">
        <v>250.9</v>
      </c>
      <c r="X58" s="503">
        <v>90.3</v>
      </c>
      <c r="Y58" s="503">
        <v>253.4</v>
      </c>
      <c r="Z58" s="503">
        <v>89</v>
      </c>
      <c r="AA58" s="503">
        <v>246.4</v>
      </c>
      <c r="AB58" s="503">
        <v>89.1</v>
      </c>
      <c r="AC58" s="503">
        <v>249.2</v>
      </c>
      <c r="AD58" s="503">
        <v>89</v>
      </c>
      <c r="AE58" s="503">
        <v>246.9</v>
      </c>
      <c r="AF58" s="503">
        <v>98.3</v>
      </c>
      <c r="AG58" s="503">
        <v>246.3</v>
      </c>
      <c r="AH58" s="503">
        <v>96.4</v>
      </c>
      <c r="AI58" s="503">
        <v>243.8</v>
      </c>
      <c r="AJ58" s="503">
        <v>101.5</v>
      </c>
      <c r="AK58" s="503">
        <v>237.6</v>
      </c>
      <c r="AL58" s="503">
        <v>98.6</v>
      </c>
      <c r="AM58" s="503">
        <v>239.1</v>
      </c>
      <c r="AN58" s="503">
        <v>90.8</v>
      </c>
      <c r="AO58" s="503">
        <v>227.8</v>
      </c>
      <c r="AP58" s="503">
        <v>83.6</v>
      </c>
      <c r="AQ58" s="503">
        <v>243.9</v>
      </c>
      <c r="AR58" s="503">
        <v>87.3</v>
      </c>
      <c r="AS58" s="503">
        <v>234.2</v>
      </c>
      <c r="AT58" s="503">
        <v>88.6</v>
      </c>
    </row>
    <row r="59" spans="2:46">
      <c r="B59" s="33" t="s">
        <v>443</v>
      </c>
      <c r="C59" s="503">
        <v>58.1</v>
      </c>
      <c r="D59" s="503">
        <v>26.5</v>
      </c>
      <c r="E59" s="503">
        <v>57.6</v>
      </c>
      <c r="F59" s="503">
        <v>26</v>
      </c>
      <c r="G59" s="503">
        <v>57.2</v>
      </c>
      <c r="H59" s="503">
        <v>24.9</v>
      </c>
      <c r="I59" s="503">
        <v>56.7</v>
      </c>
      <c r="J59" s="503">
        <v>24.7</v>
      </c>
      <c r="K59" s="503">
        <v>60.3</v>
      </c>
      <c r="L59" s="503">
        <v>23.2</v>
      </c>
      <c r="M59" s="503">
        <v>61.8</v>
      </c>
      <c r="N59" s="503">
        <v>18.3</v>
      </c>
      <c r="O59" s="503">
        <v>59.7</v>
      </c>
      <c r="P59" s="503">
        <v>19.8</v>
      </c>
      <c r="Q59" s="503">
        <v>54.9</v>
      </c>
      <c r="R59" s="503">
        <v>21.9</v>
      </c>
      <c r="S59" s="503">
        <v>54.3</v>
      </c>
      <c r="T59" s="503">
        <v>20</v>
      </c>
      <c r="U59" s="503">
        <v>52.8</v>
      </c>
      <c r="V59" s="503">
        <v>19.8</v>
      </c>
      <c r="W59" s="503">
        <v>51.5</v>
      </c>
      <c r="X59" s="503">
        <v>19.399999999999999</v>
      </c>
      <c r="Y59" s="503">
        <v>49.6</v>
      </c>
      <c r="Z59" s="503">
        <v>21</v>
      </c>
      <c r="AA59" s="503">
        <v>53.2</v>
      </c>
      <c r="AB59" s="503">
        <v>21.9</v>
      </c>
      <c r="AC59" s="503">
        <v>52.6</v>
      </c>
      <c r="AD59" s="503">
        <v>23.2</v>
      </c>
      <c r="AE59" s="503">
        <v>50.8</v>
      </c>
      <c r="AF59" s="503">
        <v>22.6</v>
      </c>
      <c r="AG59" s="503">
        <v>49.5</v>
      </c>
      <c r="AH59" s="503">
        <v>22.6</v>
      </c>
      <c r="AI59" s="503">
        <v>50.2</v>
      </c>
      <c r="AJ59" s="503">
        <v>22.2</v>
      </c>
      <c r="AK59" s="503">
        <v>51.1</v>
      </c>
      <c r="AL59" s="503">
        <v>21.4</v>
      </c>
      <c r="AM59" s="503">
        <v>49.3</v>
      </c>
      <c r="AN59" s="503">
        <v>19.7</v>
      </c>
      <c r="AO59" s="503">
        <v>47.6</v>
      </c>
      <c r="AP59" s="503">
        <v>20.9</v>
      </c>
      <c r="AQ59" s="503">
        <v>48.1</v>
      </c>
      <c r="AR59" s="503">
        <v>21.6</v>
      </c>
      <c r="AS59" s="503">
        <v>44.6</v>
      </c>
      <c r="AT59" s="503">
        <v>21.3</v>
      </c>
    </row>
    <row r="60" spans="2:46">
      <c r="B60" s="33" t="s">
        <v>444</v>
      </c>
      <c r="C60" s="503">
        <v>44.4</v>
      </c>
      <c r="D60" s="503">
        <v>18</v>
      </c>
      <c r="E60" s="503">
        <v>42.8</v>
      </c>
      <c r="F60" s="503">
        <v>19.7</v>
      </c>
      <c r="G60" s="503">
        <v>45.3</v>
      </c>
      <c r="H60" s="503">
        <v>18.100000000000001</v>
      </c>
      <c r="I60" s="503">
        <v>46.1</v>
      </c>
      <c r="J60" s="503">
        <v>14.7</v>
      </c>
      <c r="K60" s="503">
        <v>45.8</v>
      </c>
      <c r="L60" s="503">
        <v>15.1</v>
      </c>
      <c r="M60" s="503">
        <v>46.1</v>
      </c>
      <c r="N60" s="503">
        <v>15.7</v>
      </c>
      <c r="O60" s="503">
        <v>43.8</v>
      </c>
      <c r="P60" s="503">
        <v>18.2</v>
      </c>
      <c r="Q60" s="503">
        <v>43.9</v>
      </c>
      <c r="R60" s="503">
        <v>19.100000000000001</v>
      </c>
      <c r="S60" s="503">
        <v>43.5</v>
      </c>
      <c r="T60" s="503">
        <v>19.2</v>
      </c>
      <c r="U60" s="503">
        <v>41.5</v>
      </c>
      <c r="V60" s="503">
        <v>20</v>
      </c>
      <c r="W60" s="503">
        <v>39.200000000000003</v>
      </c>
      <c r="X60" s="503">
        <v>18.600000000000001</v>
      </c>
      <c r="Y60" s="503">
        <v>36.299999999999997</v>
      </c>
      <c r="Z60" s="503">
        <v>20.100000000000001</v>
      </c>
      <c r="AA60" s="503">
        <v>39.700000000000003</v>
      </c>
      <c r="AB60" s="503">
        <v>18.3</v>
      </c>
      <c r="AC60" s="503">
        <v>40.6</v>
      </c>
      <c r="AD60" s="503">
        <v>14.7</v>
      </c>
      <c r="AE60" s="503">
        <v>40.200000000000003</v>
      </c>
      <c r="AF60" s="503">
        <v>12.7</v>
      </c>
      <c r="AG60" s="503">
        <v>38.1</v>
      </c>
      <c r="AH60" s="503">
        <v>13.2</v>
      </c>
      <c r="AI60" s="503">
        <v>38.5</v>
      </c>
      <c r="AJ60" s="503">
        <v>14.1</v>
      </c>
      <c r="AK60" s="503">
        <v>39.700000000000003</v>
      </c>
      <c r="AL60" s="503">
        <v>13</v>
      </c>
      <c r="AM60" s="503">
        <v>37.700000000000003</v>
      </c>
      <c r="AN60" s="503">
        <v>14.4</v>
      </c>
      <c r="AO60" s="503">
        <v>36.9</v>
      </c>
      <c r="AP60" s="503">
        <v>16</v>
      </c>
      <c r="AQ60" s="503">
        <v>36.700000000000003</v>
      </c>
      <c r="AR60" s="503">
        <v>12.8</v>
      </c>
      <c r="AS60" s="503">
        <v>37.9</v>
      </c>
      <c r="AT60" s="503">
        <v>13.1</v>
      </c>
    </row>
    <row r="61" spans="2:46">
      <c r="B61" s="33" t="s">
        <v>445</v>
      </c>
      <c r="C61" s="503">
        <v>51.1</v>
      </c>
      <c r="D61" s="503">
        <v>18</v>
      </c>
      <c r="E61" s="503">
        <v>51.6</v>
      </c>
      <c r="F61" s="503">
        <v>19.899999999999999</v>
      </c>
      <c r="G61" s="503">
        <v>52.6</v>
      </c>
      <c r="H61" s="503">
        <v>19.5</v>
      </c>
      <c r="I61" s="503">
        <v>49.5</v>
      </c>
      <c r="J61" s="503">
        <v>19.2</v>
      </c>
      <c r="K61" s="503">
        <v>44.1</v>
      </c>
      <c r="L61" s="503">
        <v>15.9</v>
      </c>
      <c r="M61" s="503">
        <v>40.6</v>
      </c>
      <c r="N61" s="503">
        <v>17.600000000000001</v>
      </c>
      <c r="O61" s="503">
        <v>44.8</v>
      </c>
      <c r="P61" s="503">
        <v>14.1</v>
      </c>
      <c r="Q61" s="503">
        <v>42.4</v>
      </c>
      <c r="R61" s="503">
        <v>20.5</v>
      </c>
      <c r="S61" s="503">
        <v>37.700000000000003</v>
      </c>
      <c r="T61" s="503">
        <v>19</v>
      </c>
      <c r="U61" s="503">
        <v>36.9</v>
      </c>
      <c r="V61" s="503">
        <v>17.2</v>
      </c>
      <c r="W61" s="503">
        <v>44.3</v>
      </c>
      <c r="X61" s="503">
        <v>16.100000000000001</v>
      </c>
      <c r="Y61" s="503">
        <v>42.6</v>
      </c>
      <c r="Z61" s="503">
        <v>19.100000000000001</v>
      </c>
      <c r="AA61" s="503">
        <v>42.6</v>
      </c>
      <c r="AB61" s="503">
        <v>18.899999999999999</v>
      </c>
      <c r="AC61" s="503">
        <v>44.1</v>
      </c>
      <c r="AD61" s="503">
        <v>17</v>
      </c>
      <c r="AE61" s="503">
        <v>39.200000000000003</v>
      </c>
      <c r="AF61" s="503">
        <v>18.600000000000001</v>
      </c>
      <c r="AG61" s="503">
        <v>35.799999999999997</v>
      </c>
      <c r="AH61" s="503">
        <v>19.100000000000001</v>
      </c>
      <c r="AI61" s="503">
        <v>38.299999999999997</v>
      </c>
      <c r="AJ61" s="503">
        <v>16.5</v>
      </c>
      <c r="AK61" s="503">
        <v>37.1</v>
      </c>
      <c r="AL61" s="503">
        <v>15.3</v>
      </c>
      <c r="AM61" s="503">
        <v>37.200000000000003</v>
      </c>
      <c r="AN61" s="503">
        <v>14.2</v>
      </c>
      <c r="AO61" s="503">
        <v>36.799999999999997</v>
      </c>
      <c r="AP61" s="503">
        <v>15.9</v>
      </c>
      <c r="AQ61" s="503">
        <v>36.299999999999997</v>
      </c>
      <c r="AR61" s="503">
        <v>18</v>
      </c>
      <c r="AS61" s="503">
        <v>33.1</v>
      </c>
      <c r="AT61" s="503">
        <v>17.8</v>
      </c>
    </row>
    <row r="62" spans="2:46">
      <c r="B62" s="33" t="s">
        <v>446</v>
      </c>
      <c r="C62" s="503">
        <v>73</v>
      </c>
      <c r="D62" s="503">
        <v>32.799999999999997</v>
      </c>
      <c r="E62" s="503">
        <v>81.599999999999994</v>
      </c>
      <c r="F62" s="503">
        <v>37.1</v>
      </c>
      <c r="G62" s="503">
        <v>82.6</v>
      </c>
      <c r="H62" s="503">
        <v>40.6</v>
      </c>
      <c r="I62" s="503">
        <v>71.099999999999994</v>
      </c>
      <c r="J62" s="503">
        <v>34.4</v>
      </c>
      <c r="K62" s="503">
        <v>73.8</v>
      </c>
      <c r="L62" s="503">
        <v>27.3</v>
      </c>
      <c r="M62" s="503">
        <v>78</v>
      </c>
      <c r="N62" s="503">
        <v>22.5</v>
      </c>
      <c r="O62" s="503">
        <v>70.599999999999994</v>
      </c>
      <c r="P62" s="503">
        <v>21.5</v>
      </c>
      <c r="Q62" s="503">
        <v>61.5</v>
      </c>
      <c r="R62" s="503">
        <v>23.5</v>
      </c>
      <c r="S62" s="503">
        <v>57.1</v>
      </c>
      <c r="T62" s="503">
        <v>23.3</v>
      </c>
      <c r="U62" s="503">
        <v>58.6</v>
      </c>
      <c r="V62" s="503">
        <v>24.9</v>
      </c>
      <c r="W62" s="503">
        <v>61.9</v>
      </c>
      <c r="X62" s="503">
        <v>26.9</v>
      </c>
      <c r="Y62" s="503">
        <v>55.7</v>
      </c>
      <c r="Z62" s="503">
        <v>33.1</v>
      </c>
      <c r="AA62" s="503">
        <v>60</v>
      </c>
      <c r="AB62" s="503">
        <v>31.4</v>
      </c>
      <c r="AC62" s="503">
        <v>56.3</v>
      </c>
      <c r="AD62" s="503">
        <v>31.8</v>
      </c>
      <c r="AE62" s="503">
        <v>59.8</v>
      </c>
      <c r="AF62" s="503">
        <v>30.5</v>
      </c>
      <c r="AG62" s="503">
        <v>58.5</v>
      </c>
      <c r="AH62" s="503">
        <v>30.2</v>
      </c>
      <c r="AI62" s="503">
        <v>61.1</v>
      </c>
      <c r="AJ62" s="503">
        <v>30.7</v>
      </c>
      <c r="AK62" s="503">
        <v>60.1</v>
      </c>
      <c r="AL62" s="503">
        <v>24.7</v>
      </c>
      <c r="AM62" s="503">
        <v>55.1</v>
      </c>
      <c r="AN62" s="503">
        <v>21.4</v>
      </c>
      <c r="AO62" s="503">
        <v>51.1</v>
      </c>
      <c r="AP62" s="503">
        <v>17.3</v>
      </c>
      <c r="AQ62" s="503">
        <v>50.8</v>
      </c>
      <c r="AR62" s="503">
        <v>17.3</v>
      </c>
      <c r="AS62" s="503">
        <v>51.8</v>
      </c>
      <c r="AT62" s="503">
        <v>19.7</v>
      </c>
    </row>
    <row r="63" spans="2:46">
      <c r="B63" s="33" t="s">
        <v>447</v>
      </c>
      <c r="C63" s="503">
        <v>22.1</v>
      </c>
      <c r="D63" s="503">
        <v>9.3000000000000007</v>
      </c>
      <c r="E63" s="503">
        <v>23.6</v>
      </c>
      <c r="F63" s="503">
        <v>7.8</v>
      </c>
      <c r="G63" s="503">
        <v>23.3</v>
      </c>
      <c r="H63" s="503">
        <v>8.3000000000000007</v>
      </c>
      <c r="I63" s="503">
        <v>21.8</v>
      </c>
      <c r="J63" s="503">
        <v>8.5</v>
      </c>
      <c r="K63" s="503">
        <v>22.5</v>
      </c>
      <c r="L63" s="503">
        <v>9.6999999999999993</v>
      </c>
      <c r="M63" s="503">
        <v>21.5</v>
      </c>
      <c r="N63" s="503">
        <v>8.5</v>
      </c>
      <c r="O63" s="503">
        <v>22.2</v>
      </c>
      <c r="P63" s="503">
        <v>8.1999999999999993</v>
      </c>
      <c r="Q63" s="503">
        <v>24.5</v>
      </c>
      <c r="R63" s="503">
        <v>8.9</v>
      </c>
      <c r="S63" s="503">
        <v>24.8</v>
      </c>
      <c r="T63" s="503">
        <v>10.199999999999999</v>
      </c>
      <c r="U63" s="503">
        <v>23</v>
      </c>
      <c r="V63" s="503">
        <v>9.6999999999999993</v>
      </c>
      <c r="W63" s="503">
        <v>22.3</v>
      </c>
      <c r="X63" s="503">
        <v>11</v>
      </c>
      <c r="Y63" s="503">
        <v>23.5</v>
      </c>
      <c r="Z63" s="503">
        <v>11.1</v>
      </c>
      <c r="AA63" s="503">
        <v>22.9</v>
      </c>
      <c r="AB63" s="503">
        <v>11.5</v>
      </c>
      <c r="AC63" s="503">
        <v>22.9</v>
      </c>
      <c r="AD63" s="503">
        <v>11.5</v>
      </c>
      <c r="AE63" s="503">
        <v>24.8</v>
      </c>
      <c r="AF63" s="503">
        <v>9.1</v>
      </c>
      <c r="AG63" s="503">
        <v>23.2</v>
      </c>
      <c r="AH63" s="503">
        <v>7.7</v>
      </c>
      <c r="AI63" s="503">
        <v>24.7</v>
      </c>
      <c r="AJ63" s="503">
        <v>6.2</v>
      </c>
      <c r="AK63" s="503">
        <v>21.2</v>
      </c>
      <c r="AL63" s="503">
        <v>8.1999999999999993</v>
      </c>
      <c r="AM63" s="503">
        <v>22</v>
      </c>
      <c r="AN63" s="503">
        <v>8.4</v>
      </c>
      <c r="AO63" s="503">
        <v>18.8</v>
      </c>
      <c r="AP63" s="503">
        <v>9.9</v>
      </c>
      <c r="AQ63" s="503">
        <v>18.8</v>
      </c>
      <c r="AR63" s="503">
        <v>7.4</v>
      </c>
      <c r="AS63" s="503">
        <v>18.399999999999999</v>
      </c>
      <c r="AT63" s="503">
        <v>8</v>
      </c>
    </row>
    <row r="64" spans="2:46">
      <c r="B64" s="33" t="s">
        <v>448</v>
      </c>
      <c r="C64" s="503">
        <v>94</v>
      </c>
      <c r="D64" s="503">
        <v>34.700000000000003</v>
      </c>
      <c r="E64" s="503">
        <v>104.2</v>
      </c>
      <c r="F64" s="503">
        <v>32.5</v>
      </c>
      <c r="G64" s="503">
        <v>97.4</v>
      </c>
      <c r="H64" s="503">
        <v>34.1</v>
      </c>
      <c r="I64" s="503">
        <v>94.4</v>
      </c>
      <c r="J64" s="503">
        <v>33</v>
      </c>
      <c r="K64" s="503">
        <v>95.4</v>
      </c>
      <c r="L64" s="503">
        <v>33.5</v>
      </c>
      <c r="M64" s="503">
        <v>92.1</v>
      </c>
      <c r="N64" s="503">
        <v>34.5</v>
      </c>
      <c r="O64" s="503">
        <v>93.7</v>
      </c>
      <c r="P64" s="503">
        <v>32.299999999999997</v>
      </c>
      <c r="Q64" s="503">
        <v>89.2</v>
      </c>
      <c r="R64" s="503">
        <v>34.4</v>
      </c>
      <c r="S64" s="503">
        <v>93.7</v>
      </c>
      <c r="T64" s="503">
        <v>33.200000000000003</v>
      </c>
      <c r="U64" s="503">
        <v>90.9</v>
      </c>
      <c r="V64" s="503">
        <v>33.5</v>
      </c>
      <c r="W64" s="503">
        <v>89.5</v>
      </c>
      <c r="X64" s="503">
        <v>36.299999999999997</v>
      </c>
      <c r="Y64" s="503">
        <v>88.4</v>
      </c>
      <c r="Z64" s="503">
        <v>32.1</v>
      </c>
      <c r="AA64" s="503">
        <v>94.5</v>
      </c>
      <c r="AB64" s="503">
        <v>35</v>
      </c>
      <c r="AC64" s="503">
        <v>91.6</v>
      </c>
      <c r="AD64" s="503">
        <v>30.6</v>
      </c>
      <c r="AE64" s="503">
        <v>91.1</v>
      </c>
      <c r="AF64" s="503">
        <v>32.200000000000003</v>
      </c>
      <c r="AG64" s="503">
        <v>87.9</v>
      </c>
      <c r="AH64" s="503">
        <v>29.8</v>
      </c>
      <c r="AI64" s="503">
        <v>88.9</v>
      </c>
      <c r="AJ64" s="503">
        <v>29.1</v>
      </c>
      <c r="AK64" s="503">
        <v>87.2</v>
      </c>
      <c r="AL64" s="503">
        <v>30.2</v>
      </c>
      <c r="AM64" s="503">
        <v>86.1</v>
      </c>
      <c r="AN64" s="503">
        <v>32.1</v>
      </c>
      <c r="AO64" s="503">
        <v>82.5</v>
      </c>
      <c r="AP64" s="503">
        <v>28.9</v>
      </c>
      <c r="AQ64" s="503">
        <v>84.6</v>
      </c>
      <c r="AR64" s="503">
        <v>30.9</v>
      </c>
      <c r="AS64" s="503">
        <v>84.1</v>
      </c>
      <c r="AT64" s="503">
        <v>32.299999999999997</v>
      </c>
    </row>
    <row r="65" spans="2:46">
      <c r="B65" s="33" t="s">
        <v>449</v>
      </c>
      <c r="C65" s="503">
        <v>68.2</v>
      </c>
      <c r="D65" s="503">
        <v>28.5</v>
      </c>
      <c r="E65" s="503">
        <v>69</v>
      </c>
      <c r="F65" s="503">
        <v>28.6</v>
      </c>
      <c r="G65" s="503">
        <v>67.900000000000006</v>
      </c>
      <c r="H65" s="503">
        <v>26.1</v>
      </c>
      <c r="I65" s="503">
        <v>65.599999999999994</v>
      </c>
      <c r="J65" s="503">
        <v>28.5</v>
      </c>
      <c r="K65" s="503">
        <v>68.3</v>
      </c>
      <c r="L65" s="503">
        <v>27.2</v>
      </c>
      <c r="M65" s="503">
        <v>68.3</v>
      </c>
      <c r="N65" s="503">
        <v>26.3</v>
      </c>
      <c r="O65" s="503">
        <v>67.7</v>
      </c>
      <c r="P65" s="503">
        <v>27.2</v>
      </c>
      <c r="Q65" s="503">
        <v>62.6</v>
      </c>
      <c r="R65" s="503">
        <v>27.8</v>
      </c>
      <c r="S65" s="503">
        <v>61</v>
      </c>
      <c r="T65" s="503">
        <v>26.9</v>
      </c>
      <c r="U65" s="503">
        <v>61.3</v>
      </c>
      <c r="V65" s="503">
        <v>26.8</v>
      </c>
      <c r="W65" s="503">
        <v>63.9</v>
      </c>
      <c r="X65" s="503">
        <v>26.7</v>
      </c>
      <c r="Y65" s="503">
        <v>61.9</v>
      </c>
      <c r="Z65" s="503">
        <v>26.8</v>
      </c>
      <c r="AA65" s="503">
        <v>62.3</v>
      </c>
      <c r="AB65" s="503">
        <v>28.3</v>
      </c>
      <c r="AC65" s="503">
        <v>64.099999999999994</v>
      </c>
      <c r="AD65" s="503">
        <v>27</v>
      </c>
      <c r="AE65" s="503">
        <v>67</v>
      </c>
      <c r="AF65" s="503">
        <v>27.3</v>
      </c>
      <c r="AG65" s="503">
        <v>57.9</v>
      </c>
      <c r="AH65" s="503">
        <v>29.8</v>
      </c>
      <c r="AI65" s="503">
        <v>58.4</v>
      </c>
      <c r="AJ65" s="503">
        <v>27.8</v>
      </c>
      <c r="AK65" s="503">
        <v>59.8</v>
      </c>
      <c r="AL65" s="503">
        <v>25.9</v>
      </c>
      <c r="AM65" s="503">
        <v>59.8</v>
      </c>
      <c r="AN65" s="503">
        <v>24.4</v>
      </c>
      <c r="AO65" s="503">
        <v>55.8</v>
      </c>
      <c r="AP65" s="503">
        <v>20.9</v>
      </c>
      <c r="AQ65" s="503">
        <v>55.7</v>
      </c>
      <c r="AR65" s="503">
        <v>20.7</v>
      </c>
      <c r="AS65" s="503">
        <v>56</v>
      </c>
      <c r="AT65" s="503">
        <v>20.399999999999999</v>
      </c>
    </row>
    <row r="66" spans="2:46">
      <c r="B66" s="33" t="s">
        <v>450</v>
      </c>
      <c r="C66" s="503">
        <v>369.4</v>
      </c>
      <c r="D66" s="503">
        <v>163.6</v>
      </c>
      <c r="E66" s="503">
        <v>383.5</v>
      </c>
      <c r="F66" s="503">
        <v>170.4</v>
      </c>
      <c r="G66" s="503">
        <v>403.5</v>
      </c>
      <c r="H66" s="503">
        <v>165.5</v>
      </c>
      <c r="I66" s="503">
        <v>389.6</v>
      </c>
      <c r="J66" s="503">
        <v>158.30000000000001</v>
      </c>
      <c r="K66" s="503">
        <v>398.6</v>
      </c>
      <c r="L66" s="503">
        <v>168.1</v>
      </c>
      <c r="M66" s="503">
        <v>391.6</v>
      </c>
      <c r="N66" s="503">
        <v>155.19999999999999</v>
      </c>
      <c r="O66" s="503">
        <v>386.2</v>
      </c>
      <c r="P66" s="503">
        <v>146.6</v>
      </c>
      <c r="Q66" s="503">
        <v>364.8</v>
      </c>
      <c r="R66" s="503">
        <v>142.9</v>
      </c>
      <c r="S66" s="503">
        <v>360.2</v>
      </c>
      <c r="T66" s="503">
        <v>140.1</v>
      </c>
      <c r="U66" s="503">
        <v>356.1</v>
      </c>
      <c r="V66" s="503">
        <v>146.4</v>
      </c>
      <c r="W66" s="503">
        <v>362.7</v>
      </c>
      <c r="X66" s="503">
        <v>122.3</v>
      </c>
      <c r="Y66" s="503">
        <v>347</v>
      </c>
      <c r="Z66" s="503">
        <v>128.19999999999999</v>
      </c>
      <c r="AA66" s="503">
        <v>350.2</v>
      </c>
      <c r="AB66" s="503">
        <v>119.9</v>
      </c>
      <c r="AC66" s="503">
        <v>342.4</v>
      </c>
      <c r="AD66" s="503">
        <v>120.9</v>
      </c>
      <c r="AE66" s="503">
        <v>350.5</v>
      </c>
      <c r="AF66" s="503">
        <v>114.2</v>
      </c>
      <c r="AG66" s="503">
        <v>334.2</v>
      </c>
      <c r="AH66" s="503">
        <v>110.1</v>
      </c>
      <c r="AI66" s="503">
        <v>345.8</v>
      </c>
      <c r="AJ66" s="503">
        <v>117.7</v>
      </c>
      <c r="AK66" s="503">
        <v>335</v>
      </c>
      <c r="AL66" s="503">
        <v>114.6</v>
      </c>
      <c r="AM66" s="503">
        <v>325.3</v>
      </c>
      <c r="AN66" s="503">
        <v>117.8</v>
      </c>
      <c r="AO66" s="503">
        <v>318.2</v>
      </c>
      <c r="AP66" s="503">
        <v>120.3</v>
      </c>
      <c r="AQ66" s="503">
        <v>303.7</v>
      </c>
      <c r="AR66" s="503">
        <v>125.2</v>
      </c>
      <c r="AS66" s="503">
        <v>308.3</v>
      </c>
      <c r="AT66" s="503">
        <v>117.2</v>
      </c>
    </row>
    <row r="67" spans="2:46">
      <c r="B67" s="33" t="s">
        <v>451</v>
      </c>
      <c r="C67" s="503">
        <v>189.1</v>
      </c>
      <c r="D67" s="503">
        <v>70.3</v>
      </c>
      <c r="E67" s="503">
        <v>197.9</v>
      </c>
      <c r="F67" s="503">
        <v>68.400000000000006</v>
      </c>
      <c r="G67" s="503">
        <v>200.3</v>
      </c>
      <c r="H67" s="503">
        <v>73.8</v>
      </c>
      <c r="I67" s="503">
        <v>185.8</v>
      </c>
      <c r="J67" s="503">
        <v>72.5</v>
      </c>
      <c r="K67" s="503">
        <v>186.4</v>
      </c>
      <c r="L67" s="503">
        <v>76.400000000000006</v>
      </c>
      <c r="M67" s="503">
        <v>190.3</v>
      </c>
      <c r="N67" s="503">
        <v>71.900000000000006</v>
      </c>
      <c r="O67" s="503">
        <v>190.8</v>
      </c>
      <c r="P67" s="503">
        <v>71.3</v>
      </c>
      <c r="Q67" s="503">
        <v>171.7</v>
      </c>
      <c r="R67" s="503">
        <v>76.2</v>
      </c>
      <c r="S67" s="503">
        <v>175</v>
      </c>
      <c r="T67" s="503">
        <v>85</v>
      </c>
      <c r="U67" s="503">
        <v>173.4</v>
      </c>
      <c r="V67" s="503">
        <v>80</v>
      </c>
      <c r="W67" s="503">
        <v>182.2</v>
      </c>
      <c r="X67" s="503">
        <v>73</v>
      </c>
      <c r="Y67" s="503">
        <v>168.1</v>
      </c>
      <c r="Z67" s="503">
        <v>75.900000000000006</v>
      </c>
      <c r="AA67" s="503">
        <v>167.1</v>
      </c>
      <c r="AB67" s="503">
        <v>75.2</v>
      </c>
      <c r="AC67" s="503">
        <v>162.9</v>
      </c>
      <c r="AD67" s="503">
        <v>77</v>
      </c>
      <c r="AE67" s="503">
        <v>158.80000000000001</v>
      </c>
      <c r="AF67" s="503">
        <v>78.3</v>
      </c>
      <c r="AG67" s="503">
        <v>159.6</v>
      </c>
      <c r="AH67" s="503">
        <v>73.900000000000006</v>
      </c>
      <c r="AI67" s="503">
        <v>176</v>
      </c>
      <c r="AJ67" s="503">
        <v>79.5</v>
      </c>
      <c r="AK67" s="503">
        <v>176.6</v>
      </c>
      <c r="AL67" s="503">
        <v>79.5</v>
      </c>
      <c r="AM67" s="503">
        <v>167.7</v>
      </c>
      <c r="AN67" s="503">
        <v>78.2</v>
      </c>
      <c r="AO67" s="503">
        <v>164.2</v>
      </c>
      <c r="AP67" s="503">
        <v>71.5</v>
      </c>
      <c r="AQ67" s="503">
        <v>165.1</v>
      </c>
      <c r="AR67" s="503">
        <v>71.400000000000006</v>
      </c>
      <c r="AS67" s="503">
        <v>155</v>
      </c>
      <c r="AT67" s="503">
        <v>66</v>
      </c>
    </row>
    <row r="68" spans="2:46">
      <c r="B68" s="33" t="s">
        <v>452</v>
      </c>
      <c r="C68" s="503">
        <v>32.5</v>
      </c>
      <c r="D68" s="503">
        <v>10.8</v>
      </c>
      <c r="E68" s="503">
        <v>33.799999999999997</v>
      </c>
      <c r="F68" s="503">
        <v>10.8</v>
      </c>
      <c r="G68" s="503">
        <v>35.299999999999997</v>
      </c>
      <c r="H68" s="503">
        <v>10.199999999999999</v>
      </c>
      <c r="I68" s="503">
        <v>34</v>
      </c>
      <c r="J68" s="503">
        <v>10.6</v>
      </c>
      <c r="K68" s="503">
        <v>35.1</v>
      </c>
      <c r="L68" s="503">
        <v>7.3</v>
      </c>
      <c r="M68" s="503">
        <v>35</v>
      </c>
      <c r="N68" s="503">
        <v>7.4</v>
      </c>
      <c r="O68" s="503">
        <v>36.5</v>
      </c>
      <c r="P68" s="503">
        <v>7.2</v>
      </c>
      <c r="Q68" s="503">
        <v>36.299999999999997</v>
      </c>
      <c r="R68" s="503">
        <v>7.1</v>
      </c>
      <c r="S68" s="503">
        <v>33.700000000000003</v>
      </c>
      <c r="T68" s="503">
        <v>7.1</v>
      </c>
      <c r="U68" s="503">
        <v>33.1</v>
      </c>
      <c r="V68" s="503">
        <v>7.4</v>
      </c>
      <c r="W68" s="503">
        <v>33.9</v>
      </c>
      <c r="X68" s="503">
        <v>7.9</v>
      </c>
      <c r="Y68" s="503">
        <v>30.9</v>
      </c>
      <c r="Z68" s="503">
        <v>9.3000000000000007</v>
      </c>
      <c r="AA68" s="503">
        <v>34.1</v>
      </c>
      <c r="AB68" s="503">
        <v>8.9</v>
      </c>
      <c r="AC68" s="503">
        <v>32.299999999999997</v>
      </c>
      <c r="AD68" s="503">
        <v>8.4</v>
      </c>
      <c r="AE68" s="503">
        <v>32.4</v>
      </c>
      <c r="AF68" s="503">
        <v>9.9</v>
      </c>
      <c r="AG68" s="503">
        <v>30.4</v>
      </c>
      <c r="AH68" s="503">
        <v>9.1</v>
      </c>
      <c r="AI68" s="503">
        <v>30.6</v>
      </c>
      <c r="AJ68" s="503">
        <v>9.4</v>
      </c>
      <c r="AK68" s="503">
        <v>28.9</v>
      </c>
      <c r="AL68" s="503">
        <v>9.1</v>
      </c>
      <c r="AM68" s="503">
        <v>29.9</v>
      </c>
      <c r="AN68" s="503">
        <v>9.5</v>
      </c>
      <c r="AO68" s="503">
        <v>28.4</v>
      </c>
      <c r="AP68" s="503">
        <v>8.4</v>
      </c>
      <c r="AQ68" s="503">
        <v>28.1</v>
      </c>
      <c r="AR68" s="503">
        <v>7.8</v>
      </c>
      <c r="AS68" s="503">
        <v>27.9</v>
      </c>
      <c r="AT68" s="503">
        <v>9.1999999999999993</v>
      </c>
    </row>
    <row r="69" spans="2:46">
      <c r="B69" s="33" t="s">
        <v>453</v>
      </c>
      <c r="C69" s="503">
        <v>113.3</v>
      </c>
      <c r="D69" s="503">
        <v>41</v>
      </c>
      <c r="E69" s="503">
        <v>112.1</v>
      </c>
      <c r="F69" s="503">
        <v>45.1</v>
      </c>
      <c r="G69" s="503">
        <v>111.1</v>
      </c>
      <c r="H69" s="503">
        <v>45.8</v>
      </c>
      <c r="I69" s="503">
        <v>104.9</v>
      </c>
      <c r="J69" s="503">
        <v>42.5</v>
      </c>
      <c r="K69" s="503">
        <v>107.6</v>
      </c>
      <c r="L69" s="503">
        <v>42.8</v>
      </c>
      <c r="M69" s="503">
        <v>107</v>
      </c>
      <c r="N69" s="503">
        <v>41.5</v>
      </c>
      <c r="O69" s="503">
        <v>108.2</v>
      </c>
      <c r="P69" s="503">
        <v>44.8</v>
      </c>
      <c r="Q69" s="503">
        <v>104.3</v>
      </c>
      <c r="R69" s="503">
        <v>42.6</v>
      </c>
      <c r="S69" s="503">
        <v>106.8</v>
      </c>
      <c r="T69" s="503">
        <v>44.2</v>
      </c>
      <c r="U69" s="503">
        <v>106.7</v>
      </c>
      <c r="V69" s="503">
        <v>41.5</v>
      </c>
      <c r="W69" s="503">
        <v>108.1</v>
      </c>
      <c r="X69" s="503">
        <v>40.299999999999997</v>
      </c>
      <c r="Y69" s="503">
        <v>104</v>
      </c>
      <c r="Z69" s="503">
        <v>38.9</v>
      </c>
      <c r="AA69" s="503">
        <v>101.6</v>
      </c>
      <c r="AB69" s="503">
        <v>39</v>
      </c>
      <c r="AC69" s="503">
        <v>100.8</v>
      </c>
      <c r="AD69" s="503">
        <v>38.9</v>
      </c>
      <c r="AE69" s="503">
        <v>102.3</v>
      </c>
      <c r="AF69" s="503">
        <v>41</v>
      </c>
      <c r="AG69" s="503">
        <v>103.8</v>
      </c>
      <c r="AH69" s="503">
        <v>36.799999999999997</v>
      </c>
      <c r="AI69" s="503">
        <v>109.1</v>
      </c>
      <c r="AJ69" s="503">
        <v>36.4</v>
      </c>
      <c r="AK69" s="503">
        <v>106.5</v>
      </c>
      <c r="AL69" s="503">
        <v>34.200000000000003</v>
      </c>
      <c r="AM69" s="503">
        <v>104.7</v>
      </c>
      <c r="AN69" s="503">
        <v>33.6</v>
      </c>
      <c r="AO69" s="503">
        <v>100.8</v>
      </c>
      <c r="AP69" s="503">
        <v>32.700000000000003</v>
      </c>
      <c r="AQ69" s="503">
        <v>98.4</v>
      </c>
      <c r="AR69" s="503">
        <v>33.700000000000003</v>
      </c>
      <c r="AS69" s="503">
        <v>95.7</v>
      </c>
      <c r="AT69" s="503">
        <v>33.5</v>
      </c>
    </row>
    <row r="70" spans="2:46">
      <c r="B70" s="33" t="s">
        <v>454</v>
      </c>
      <c r="C70" s="504">
        <v>439</v>
      </c>
      <c r="D70" s="504">
        <v>183.1</v>
      </c>
      <c r="E70" s="504">
        <v>440</v>
      </c>
      <c r="F70" s="504">
        <v>182.2</v>
      </c>
      <c r="G70" s="504">
        <v>434</v>
      </c>
      <c r="H70" s="504">
        <v>192.3</v>
      </c>
      <c r="I70" s="504">
        <v>409.2</v>
      </c>
      <c r="J70" s="504">
        <v>193.6</v>
      </c>
      <c r="K70" s="504">
        <v>409.1</v>
      </c>
      <c r="L70" s="504">
        <v>182.9</v>
      </c>
      <c r="M70" s="504">
        <v>405.3</v>
      </c>
      <c r="N70" s="504">
        <v>186</v>
      </c>
      <c r="O70" s="504">
        <v>384.8</v>
      </c>
      <c r="P70" s="504">
        <v>197.5</v>
      </c>
      <c r="Q70" s="504">
        <v>365.3</v>
      </c>
      <c r="R70" s="504">
        <v>183.6</v>
      </c>
      <c r="S70" s="504">
        <v>364.6</v>
      </c>
      <c r="T70" s="504">
        <v>205.7</v>
      </c>
      <c r="U70" s="504">
        <v>372.7</v>
      </c>
      <c r="V70" s="504">
        <v>202.2</v>
      </c>
      <c r="W70" s="504">
        <v>389.7</v>
      </c>
      <c r="X70" s="504">
        <v>203.4</v>
      </c>
      <c r="Y70" s="504">
        <v>390.4</v>
      </c>
      <c r="Z70" s="504">
        <v>197.6</v>
      </c>
      <c r="AA70" s="504">
        <v>385.4</v>
      </c>
      <c r="AB70" s="504">
        <v>197</v>
      </c>
      <c r="AC70" s="504">
        <v>391.1</v>
      </c>
      <c r="AD70" s="504">
        <v>190.7</v>
      </c>
      <c r="AE70" s="504">
        <v>397</v>
      </c>
      <c r="AF70" s="504">
        <v>197.9</v>
      </c>
      <c r="AG70" s="504">
        <v>369</v>
      </c>
      <c r="AH70" s="504">
        <v>192.8</v>
      </c>
      <c r="AI70" s="504">
        <v>383</v>
      </c>
      <c r="AJ70" s="504">
        <v>186.9</v>
      </c>
      <c r="AK70" s="504">
        <v>395.8</v>
      </c>
      <c r="AL70" s="504">
        <v>204.8</v>
      </c>
      <c r="AM70" s="504">
        <v>393</v>
      </c>
      <c r="AN70" s="504">
        <v>199.7</v>
      </c>
      <c r="AO70" s="504">
        <v>372.8</v>
      </c>
      <c r="AP70" s="504">
        <v>190.5</v>
      </c>
      <c r="AQ70" s="504">
        <v>366.7</v>
      </c>
      <c r="AR70" s="504">
        <v>191</v>
      </c>
      <c r="AS70" s="504">
        <v>365.5</v>
      </c>
      <c r="AT70" s="504">
        <v>189.5</v>
      </c>
    </row>
    <row r="71" spans="2:46">
      <c r="B71" s="33" t="s">
        <v>455</v>
      </c>
      <c r="C71" s="503">
        <v>62.8</v>
      </c>
      <c r="D71" s="503">
        <v>13.9</v>
      </c>
      <c r="E71" s="503">
        <v>61.3</v>
      </c>
      <c r="F71" s="503">
        <v>15.5</v>
      </c>
      <c r="G71" s="503">
        <v>63</v>
      </c>
      <c r="H71" s="503">
        <v>13.1</v>
      </c>
      <c r="I71" s="503">
        <v>61.4</v>
      </c>
      <c r="J71" s="503">
        <v>11.8</v>
      </c>
      <c r="K71" s="503">
        <v>60</v>
      </c>
      <c r="L71" s="503">
        <v>11</v>
      </c>
      <c r="M71" s="503">
        <v>58.9</v>
      </c>
      <c r="N71" s="503">
        <v>13.8</v>
      </c>
      <c r="O71" s="503">
        <v>58.8</v>
      </c>
      <c r="P71" s="503">
        <v>14.5</v>
      </c>
      <c r="Q71" s="503">
        <v>52.5</v>
      </c>
      <c r="R71" s="503">
        <v>14.6</v>
      </c>
      <c r="S71" s="503">
        <v>52.3</v>
      </c>
      <c r="T71" s="503">
        <v>12.5</v>
      </c>
      <c r="U71" s="503">
        <v>51.1</v>
      </c>
      <c r="V71" s="503">
        <v>13.4</v>
      </c>
      <c r="W71" s="503">
        <v>48.6</v>
      </c>
      <c r="X71" s="503">
        <v>16.2</v>
      </c>
      <c r="Y71" s="503">
        <v>45.9</v>
      </c>
      <c r="Z71" s="503">
        <v>15.1</v>
      </c>
      <c r="AA71" s="503">
        <v>48</v>
      </c>
      <c r="AB71" s="503">
        <v>13.6</v>
      </c>
      <c r="AC71" s="503">
        <v>46.1</v>
      </c>
      <c r="AD71" s="503">
        <v>13.3</v>
      </c>
      <c r="AE71" s="503">
        <v>45</v>
      </c>
      <c r="AF71" s="503">
        <v>13.9</v>
      </c>
      <c r="AG71" s="503">
        <v>41.7</v>
      </c>
      <c r="AH71" s="503">
        <v>13.1</v>
      </c>
      <c r="AI71" s="503">
        <v>45.6</v>
      </c>
      <c r="AJ71" s="503">
        <v>13.1</v>
      </c>
      <c r="AK71" s="503">
        <v>43</v>
      </c>
      <c r="AL71" s="503">
        <v>13.8</v>
      </c>
      <c r="AM71" s="503">
        <v>40</v>
      </c>
      <c r="AN71" s="503">
        <v>12.2</v>
      </c>
      <c r="AO71" s="503">
        <v>38.299999999999997</v>
      </c>
      <c r="AP71" s="503">
        <v>12.3</v>
      </c>
      <c r="AQ71" s="503">
        <v>39.200000000000003</v>
      </c>
      <c r="AR71" s="503">
        <v>11.7</v>
      </c>
      <c r="AS71" s="503">
        <v>38.6</v>
      </c>
      <c r="AT71" s="503">
        <v>11.4</v>
      </c>
    </row>
    <row r="72" spans="2:46">
      <c r="B72" s="33" t="s">
        <v>456</v>
      </c>
      <c r="C72" s="503">
        <v>36</v>
      </c>
      <c r="D72" s="503">
        <v>12.3</v>
      </c>
      <c r="E72" s="503">
        <v>34.799999999999997</v>
      </c>
      <c r="F72" s="503">
        <v>13.7</v>
      </c>
      <c r="G72" s="503">
        <v>35.1</v>
      </c>
      <c r="H72" s="503">
        <v>13.4</v>
      </c>
      <c r="I72" s="503">
        <v>33.9</v>
      </c>
      <c r="J72" s="503">
        <v>12.9</v>
      </c>
      <c r="K72" s="503">
        <v>36.1</v>
      </c>
      <c r="L72" s="503">
        <v>13.7</v>
      </c>
      <c r="M72" s="503">
        <v>36.299999999999997</v>
      </c>
      <c r="N72" s="503">
        <v>13.1</v>
      </c>
      <c r="O72" s="503">
        <v>36.6</v>
      </c>
      <c r="P72" s="503">
        <v>14.2</v>
      </c>
      <c r="Q72" s="503">
        <v>33</v>
      </c>
      <c r="R72" s="503">
        <v>12.6</v>
      </c>
      <c r="S72" s="503">
        <v>35.9</v>
      </c>
      <c r="T72" s="503">
        <v>11.6</v>
      </c>
      <c r="U72" s="503">
        <v>32.200000000000003</v>
      </c>
      <c r="V72" s="503">
        <v>11.5</v>
      </c>
      <c r="W72" s="503">
        <v>29.3</v>
      </c>
      <c r="X72" s="503">
        <v>11.7</v>
      </c>
      <c r="Y72" s="503">
        <v>28.9</v>
      </c>
      <c r="Z72" s="503">
        <v>11.5</v>
      </c>
      <c r="AA72" s="503">
        <v>30.6</v>
      </c>
      <c r="AB72" s="503">
        <v>12.2</v>
      </c>
      <c r="AC72" s="503">
        <v>31.6</v>
      </c>
      <c r="AD72" s="503">
        <v>12.1</v>
      </c>
      <c r="AE72" s="503">
        <v>29.6</v>
      </c>
      <c r="AF72" s="503">
        <v>12</v>
      </c>
      <c r="AG72" s="503">
        <v>29.5</v>
      </c>
      <c r="AH72" s="503">
        <v>10.9</v>
      </c>
      <c r="AI72" s="503">
        <v>29.8</v>
      </c>
      <c r="AJ72" s="503">
        <v>10.9</v>
      </c>
      <c r="AK72" s="503">
        <v>29</v>
      </c>
      <c r="AL72" s="503">
        <v>11</v>
      </c>
      <c r="AM72" s="503">
        <v>28.6</v>
      </c>
      <c r="AN72" s="503">
        <v>11.5</v>
      </c>
      <c r="AO72" s="503">
        <v>28.7</v>
      </c>
      <c r="AP72" s="503">
        <v>9.3000000000000007</v>
      </c>
      <c r="AQ72" s="503">
        <v>30.1</v>
      </c>
      <c r="AR72" s="503">
        <v>10.6</v>
      </c>
      <c r="AS72" s="503">
        <v>26.4</v>
      </c>
      <c r="AT72" s="503">
        <v>11.2</v>
      </c>
    </row>
    <row r="73" spans="2:46">
      <c r="B73" s="33" t="s">
        <v>457</v>
      </c>
      <c r="C73" s="503">
        <v>120.8</v>
      </c>
      <c r="D73" s="503">
        <v>42.9</v>
      </c>
      <c r="E73" s="503">
        <v>126.1</v>
      </c>
      <c r="F73" s="503">
        <v>43.3</v>
      </c>
      <c r="G73" s="503">
        <v>123.8</v>
      </c>
      <c r="H73" s="503">
        <v>44.8</v>
      </c>
      <c r="I73" s="503">
        <v>115.3</v>
      </c>
      <c r="J73" s="503">
        <v>37.700000000000003</v>
      </c>
      <c r="K73" s="503">
        <v>113.7</v>
      </c>
      <c r="L73" s="503">
        <v>42.8</v>
      </c>
      <c r="M73" s="503">
        <v>121.1</v>
      </c>
      <c r="N73" s="503">
        <v>43.4</v>
      </c>
      <c r="O73" s="503">
        <v>120.1</v>
      </c>
      <c r="P73" s="503">
        <v>40.799999999999997</v>
      </c>
      <c r="Q73" s="503">
        <v>109.5</v>
      </c>
      <c r="R73" s="503">
        <v>41.1</v>
      </c>
      <c r="S73" s="503">
        <v>114.2</v>
      </c>
      <c r="T73" s="503">
        <v>40.9</v>
      </c>
      <c r="U73" s="503">
        <v>115</v>
      </c>
      <c r="V73" s="503">
        <v>38.799999999999997</v>
      </c>
      <c r="W73" s="503">
        <v>121.5</v>
      </c>
      <c r="X73" s="503">
        <v>39.1</v>
      </c>
      <c r="Y73" s="503">
        <v>111.8</v>
      </c>
      <c r="Z73" s="503">
        <v>39.1</v>
      </c>
      <c r="AA73" s="503">
        <v>119.2</v>
      </c>
      <c r="AB73" s="503">
        <v>35.1</v>
      </c>
      <c r="AC73" s="503">
        <v>114.2</v>
      </c>
      <c r="AD73" s="503">
        <v>40.200000000000003</v>
      </c>
      <c r="AE73" s="503">
        <v>114.3</v>
      </c>
      <c r="AF73" s="503">
        <v>36.799999999999997</v>
      </c>
      <c r="AG73" s="503">
        <v>113.2</v>
      </c>
      <c r="AH73" s="503">
        <v>37.799999999999997</v>
      </c>
      <c r="AI73" s="503">
        <v>115</v>
      </c>
      <c r="AJ73" s="503">
        <v>39.799999999999997</v>
      </c>
      <c r="AK73" s="503">
        <v>110.8</v>
      </c>
      <c r="AL73" s="503">
        <v>39.6</v>
      </c>
      <c r="AM73" s="503">
        <v>117.7</v>
      </c>
      <c r="AN73" s="503">
        <v>37.700000000000003</v>
      </c>
      <c r="AO73" s="503">
        <v>109.4</v>
      </c>
      <c r="AP73" s="503">
        <v>34.5</v>
      </c>
      <c r="AQ73" s="503">
        <v>110</v>
      </c>
      <c r="AR73" s="503">
        <v>33.4</v>
      </c>
      <c r="AS73" s="503">
        <v>111.9</v>
      </c>
      <c r="AT73" s="503">
        <v>31.6</v>
      </c>
    </row>
    <row r="74" spans="2:46">
      <c r="B74" s="33" t="s">
        <v>458</v>
      </c>
      <c r="C74" s="503">
        <v>14.2</v>
      </c>
      <c r="D74" s="503">
        <v>3.3</v>
      </c>
      <c r="E74" s="503">
        <v>14.9</v>
      </c>
      <c r="F74" s="503">
        <v>4</v>
      </c>
      <c r="G74" s="503">
        <v>14.8</v>
      </c>
      <c r="H74" s="503">
        <v>4.4000000000000004</v>
      </c>
      <c r="I74" s="503">
        <v>14.2</v>
      </c>
      <c r="J74" s="503">
        <v>4.5</v>
      </c>
      <c r="K74" s="503">
        <v>14</v>
      </c>
      <c r="L74" s="503">
        <v>4</v>
      </c>
      <c r="M74" s="503">
        <v>13.5</v>
      </c>
      <c r="N74" s="503">
        <v>5.0999999999999996</v>
      </c>
      <c r="O74" s="503">
        <v>13.5</v>
      </c>
      <c r="P74" s="503">
        <v>5.8</v>
      </c>
      <c r="Q74" s="503">
        <v>12.4</v>
      </c>
      <c r="R74" s="503">
        <v>4.4000000000000004</v>
      </c>
      <c r="S74" s="503">
        <v>13.8</v>
      </c>
      <c r="T74" s="503">
        <v>4.7</v>
      </c>
      <c r="U74" s="503">
        <v>14.3</v>
      </c>
      <c r="V74" s="503">
        <v>3.8</v>
      </c>
      <c r="W74" s="503">
        <v>13.9</v>
      </c>
      <c r="X74" s="503">
        <v>4.3</v>
      </c>
      <c r="Y74" s="503">
        <v>15.6</v>
      </c>
      <c r="Z74" s="503">
        <v>3.1</v>
      </c>
      <c r="AA74" s="503">
        <v>15.1</v>
      </c>
      <c r="AB74" s="503">
        <v>4</v>
      </c>
      <c r="AC74" s="503">
        <v>15.1</v>
      </c>
      <c r="AD74" s="503">
        <v>3.9</v>
      </c>
      <c r="AE74" s="503">
        <v>14</v>
      </c>
      <c r="AF74" s="503">
        <v>5.0999999999999996</v>
      </c>
      <c r="AG74" s="503">
        <v>13</v>
      </c>
      <c r="AH74" s="503">
        <v>5</v>
      </c>
      <c r="AI74" s="503">
        <v>13.3</v>
      </c>
      <c r="AJ74" s="503">
        <v>4.9000000000000004</v>
      </c>
      <c r="AK74" s="503">
        <v>11.2</v>
      </c>
      <c r="AL74" s="503">
        <v>4.8</v>
      </c>
      <c r="AM74" s="503">
        <v>11.3</v>
      </c>
      <c r="AN74" s="503">
        <v>5.6</v>
      </c>
      <c r="AO74" s="503">
        <v>11</v>
      </c>
      <c r="AP74" s="503">
        <v>5.5</v>
      </c>
      <c r="AQ74" s="503">
        <v>12.2</v>
      </c>
      <c r="AR74" s="503">
        <v>5</v>
      </c>
      <c r="AS74" s="503">
        <v>11.4</v>
      </c>
      <c r="AT74" s="503">
        <v>4.9000000000000004</v>
      </c>
    </row>
    <row r="75" spans="2:46">
      <c r="B75" s="33" t="s">
        <v>459</v>
      </c>
      <c r="C75" s="503">
        <v>2.4</v>
      </c>
      <c r="D75" s="503">
        <v>1.7</v>
      </c>
      <c r="E75" s="503">
        <v>2.7</v>
      </c>
      <c r="F75" s="503">
        <v>1.3</v>
      </c>
      <c r="G75" s="503">
        <v>2.9</v>
      </c>
      <c r="H75" s="503">
        <v>1</v>
      </c>
      <c r="I75" s="503">
        <v>2.9</v>
      </c>
      <c r="J75" s="503">
        <v>0.9</v>
      </c>
      <c r="K75" s="503">
        <v>2.7</v>
      </c>
      <c r="L75" s="503">
        <v>0.4</v>
      </c>
      <c r="M75" s="503">
        <v>3.3</v>
      </c>
      <c r="N75" s="503">
        <v>0.7</v>
      </c>
      <c r="O75" s="503">
        <v>3</v>
      </c>
      <c r="P75" s="503">
        <v>0.7</v>
      </c>
      <c r="Q75" s="503">
        <v>3.1</v>
      </c>
      <c r="R75" s="503">
        <v>0.4</v>
      </c>
      <c r="S75" s="503">
        <v>3</v>
      </c>
      <c r="T75" s="503">
        <v>0.8</v>
      </c>
      <c r="U75" s="503">
        <v>2.5</v>
      </c>
      <c r="V75" s="503">
        <v>0.7</v>
      </c>
      <c r="W75" s="503">
        <v>2.6</v>
      </c>
      <c r="X75" s="503">
        <v>0.9</v>
      </c>
      <c r="Y75" s="503">
        <v>2.6</v>
      </c>
      <c r="Z75" s="503">
        <v>0.7</v>
      </c>
      <c r="AA75" s="503">
        <v>3.2</v>
      </c>
      <c r="AB75" s="503">
        <v>0.5</v>
      </c>
      <c r="AC75" s="503">
        <v>3.2</v>
      </c>
      <c r="AD75" s="503">
        <v>0.6</v>
      </c>
      <c r="AE75" s="503">
        <v>3.1</v>
      </c>
      <c r="AF75" s="503">
        <v>0.7</v>
      </c>
      <c r="AG75" s="503">
        <v>3.3</v>
      </c>
      <c r="AH75" s="503">
        <v>0.4</v>
      </c>
      <c r="AI75" s="503">
        <v>3.3</v>
      </c>
      <c r="AJ75" s="503">
        <v>0.4</v>
      </c>
      <c r="AK75" s="503">
        <v>3.1</v>
      </c>
      <c r="AL75" s="503">
        <v>0.5</v>
      </c>
      <c r="AM75" s="503">
        <v>2.7</v>
      </c>
      <c r="AN75" s="503">
        <v>0.4</v>
      </c>
      <c r="AO75" s="503">
        <v>2.2000000000000002</v>
      </c>
      <c r="AP75" s="503">
        <v>0.5</v>
      </c>
      <c r="AQ75" s="503">
        <v>2.4</v>
      </c>
      <c r="AR75" s="503">
        <v>0.4</v>
      </c>
      <c r="AS75" s="503">
        <v>1.6</v>
      </c>
      <c r="AT75" s="503">
        <v>0.7</v>
      </c>
    </row>
    <row r="76" spans="2:46">
      <c r="B76" s="33" t="s">
        <v>460</v>
      </c>
      <c r="C76" s="503">
        <v>5.3</v>
      </c>
      <c r="D76" s="503">
        <v>0.5</v>
      </c>
      <c r="E76" s="503">
        <v>4.7</v>
      </c>
      <c r="F76" s="503">
        <v>0.5</v>
      </c>
      <c r="G76" s="503">
        <v>4.2</v>
      </c>
      <c r="H76" s="503">
        <v>0.5</v>
      </c>
      <c r="I76" s="503">
        <v>3.3</v>
      </c>
      <c r="J76" s="503">
        <v>0.5</v>
      </c>
      <c r="K76" s="503">
        <v>3.7</v>
      </c>
      <c r="L76" s="503">
        <v>0.8</v>
      </c>
      <c r="M76" s="503">
        <v>3.5</v>
      </c>
      <c r="N76" s="503">
        <v>0.4</v>
      </c>
      <c r="O76" s="503">
        <v>3.3</v>
      </c>
      <c r="P76" s="503">
        <v>0.7</v>
      </c>
      <c r="Q76" s="503">
        <v>3.1</v>
      </c>
      <c r="R76" s="503">
        <v>1.1000000000000001</v>
      </c>
      <c r="S76" s="503">
        <v>3.6</v>
      </c>
      <c r="T76" s="503">
        <v>0.9</v>
      </c>
      <c r="U76" s="503">
        <v>3.5</v>
      </c>
      <c r="V76" s="503">
        <v>0.7</v>
      </c>
      <c r="W76" s="503">
        <v>3.6</v>
      </c>
      <c r="X76" s="503">
        <v>0.6</v>
      </c>
      <c r="Y76" s="503">
        <v>3</v>
      </c>
      <c r="Z76" s="503">
        <v>0.5</v>
      </c>
      <c r="AA76" s="503">
        <v>2.9</v>
      </c>
      <c r="AB76" s="503">
        <v>0.9</v>
      </c>
      <c r="AC76" s="503">
        <v>2.2999999999999998</v>
      </c>
      <c r="AD76" s="503">
        <v>0.7</v>
      </c>
      <c r="AE76" s="503">
        <v>2.8</v>
      </c>
      <c r="AF76" s="503">
        <v>0.7</v>
      </c>
      <c r="AG76" s="503">
        <v>2.7</v>
      </c>
      <c r="AH76" s="503">
        <v>0.6</v>
      </c>
      <c r="AI76" s="503">
        <v>2.1</v>
      </c>
      <c r="AJ76" s="503">
        <v>0.7</v>
      </c>
      <c r="AK76" s="503">
        <v>2.4</v>
      </c>
      <c r="AL76" s="503">
        <v>0.5</v>
      </c>
      <c r="AM76" s="503">
        <v>2.1</v>
      </c>
      <c r="AN76" s="503">
        <v>0.3</v>
      </c>
      <c r="AO76" s="503">
        <v>2.7</v>
      </c>
      <c r="AP76" s="503">
        <v>0.2</v>
      </c>
      <c r="AQ76" s="503">
        <v>2.1</v>
      </c>
      <c r="AR76" s="503">
        <v>0.3</v>
      </c>
      <c r="AS76" s="503">
        <v>2.1</v>
      </c>
      <c r="AT76" s="503">
        <v>0.5</v>
      </c>
    </row>
    <row r="80" spans="2:46" ht="18" customHeight="1">
      <c r="B80" s="476" t="s">
        <v>1677</v>
      </c>
    </row>
    <row r="81" spans="2:4" s="446" customFormat="1" ht="30.65" customHeight="1">
      <c r="B81" s="957"/>
      <c r="C81" s="963" t="s">
        <v>607</v>
      </c>
      <c r="D81" s="963"/>
    </row>
    <row r="82" spans="2:4" s="421" customFormat="1" ht="18" customHeight="1">
      <c r="B82" s="958"/>
      <c r="C82" s="509" t="s">
        <v>609</v>
      </c>
      <c r="D82" s="509" t="s">
        <v>98</v>
      </c>
    </row>
    <row r="83" spans="2:4">
      <c r="B83" s="508" t="s">
        <v>606</v>
      </c>
      <c r="C83" s="306">
        <v>3048.5</v>
      </c>
      <c r="D83" s="424">
        <v>680.7</v>
      </c>
    </row>
    <row r="84" spans="2:4">
      <c r="B84" s="33" t="s">
        <v>605</v>
      </c>
      <c r="C84" s="308">
        <v>3111.3</v>
      </c>
      <c r="D84" s="118">
        <v>695.3</v>
      </c>
    </row>
    <row r="85" spans="2:4">
      <c r="B85" s="33" t="s">
        <v>604</v>
      </c>
      <c r="C85" s="308">
        <v>3095.6</v>
      </c>
      <c r="D85" s="118">
        <v>689.2</v>
      </c>
    </row>
    <row r="86" spans="2:4">
      <c r="B86" s="33" t="s">
        <v>603</v>
      </c>
      <c r="C86" s="308">
        <v>3206.7</v>
      </c>
      <c r="D86" s="118">
        <v>705.9</v>
      </c>
    </row>
    <row r="87" spans="2:4">
      <c r="B87" s="33" t="s">
        <v>602</v>
      </c>
      <c r="C87" s="308">
        <v>3252.2</v>
      </c>
      <c r="D87" s="118">
        <v>705.8</v>
      </c>
    </row>
    <row r="88" spans="2:4">
      <c r="B88" s="33" t="s">
        <v>601</v>
      </c>
      <c r="C88" s="308">
        <v>3297.8</v>
      </c>
      <c r="D88" s="118">
        <v>709.2</v>
      </c>
    </row>
    <row r="89" spans="2:4">
      <c r="B89" s="33" t="s">
        <v>600</v>
      </c>
      <c r="C89" s="308">
        <v>3250.3</v>
      </c>
      <c r="D89" s="118">
        <v>710.3</v>
      </c>
    </row>
    <row r="90" spans="2:4">
      <c r="B90" s="33" t="s">
        <v>599</v>
      </c>
      <c r="C90" s="308">
        <v>3321.1</v>
      </c>
      <c r="D90" s="118">
        <v>723.5</v>
      </c>
    </row>
    <row r="91" spans="2:4">
      <c r="B91" s="33" t="s">
        <v>598</v>
      </c>
      <c r="C91" s="308">
        <v>3323.2</v>
      </c>
      <c r="D91" s="118">
        <v>723.9</v>
      </c>
    </row>
    <row r="92" spans="2:4">
      <c r="B92" s="33" t="s">
        <v>597</v>
      </c>
      <c r="C92" s="308">
        <v>3371.4</v>
      </c>
      <c r="D92" s="118">
        <v>727.3</v>
      </c>
    </row>
    <row r="93" spans="2:4">
      <c r="B93" s="33" t="s">
        <v>596</v>
      </c>
      <c r="C93" s="308">
        <v>3350.1</v>
      </c>
      <c r="D93" s="118">
        <v>743.6</v>
      </c>
    </row>
    <row r="94" spans="2:4">
      <c r="B94" s="33" t="s">
        <v>595</v>
      </c>
      <c r="C94" s="308">
        <v>3394.3</v>
      </c>
      <c r="D94" s="118">
        <v>739</v>
      </c>
    </row>
    <row r="95" spans="2:4">
      <c r="B95" s="33" t="s">
        <v>594</v>
      </c>
      <c r="C95" s="308">
        <v>3378.8</v>
      </c>
      <c r="D95" s="118">
        <v>738.8</v>
      </c>
    </row>
    <row r="96" spans="2:4">
      <c r="B96" s="33" t="s">
        <v>593</v>
      </c>
      <c r="C96" s="308">
        <v>3423.3</v>
      </c>
      <c r="D96" s="118">
        <v>737.9</v>
      </c>
    </row>
    <row r="97" spans="2:4">
      <c r="B97" s="33" t="s">
        <v>592</v>
      </c>
      <c r="C97" s="308">
        <v>3441.2</v>
      </c>
      <c r="D97" s="118">
        <v>729</v>
      </c>
    </row>
    <row r="98" spans="2:4">
      <c r="B98" s="33" t="s">
        <v>591</v>
      </c>
      <c r="C98" s="308">
        <v>3585.2</v>
      </c>
      <c r="D98" s="118">
        <v>746.7</v>
      </c>
    </row>
    <row r="99" spans="2:4">
      <c r="B99" s="33" t="s">
        <v>590</v>
      </c>
      <c r="C99" s="308">
        <v>3632.1</v>
      </c>
      <c r="D99" s="118">
        <v>769.2</v>
      </c>
    </row>
    <row r="100" spans="2:4">
      <c r="B100" s="33" t="s">
        <v>589</v>
      </c>
      <c r="C100" s="308">
        <v>3670.5</v>
      </c>
      <c r="D100" s="118">
        <v>787.8</v>
      </c>
    </row>
    <row r="101" spans="2:4">
      <c r="B101" s="33" t="s">
        <v>588</v>
      </c>
      <c r="C101" s="308">
        <v>3621.8</v>
      </c>
      <c r="D101" s="118">
        <v>793.3</v>
      </c>
    </row>
    <row r="102" spans="2:4">
      <c r="B102" s="33" t="s">
        <v>587</v>
      </c>
      <c r="C102" s="308">
        <v>3737.7</v>
      </c>
      <c r="D102" s="118">
        <v>811.7</v>
      </c>
    </row>
    <row r="103" spans="2:4">
      <c r="B103" s="33" t="s">
        <v>586</v>
      </c>
      <c r="C103" s="308">
        <v>3756.9</v>
      </c>
      <c r="D103" s="118">
        <v>833.6</v>
      </c>
    </row>
    <row r="104" spans="2:4">
      <c r="B104" s="33" t="s">
        <v>585</v>
      </c>
      <c r="C104" s="308">
        <v>3670.7</v>
      </c>
      <c r="D104" s="118">
        <v>807.7</v>
      </c>
    </row>
    <row r="106" spans="2:4" ht="18" customHeight="1">
      <c r="B106" s="476" t="s">
        <v>1676</v>
      </c>
    </row>
    <row r="107" spans="2:4" s="81" customFormat="1" ht="30" customHeight="1">
      <c r="B107" s="957"/>
      <c r="C107" s="964" t="s">
        <v>608</v>
      </c>
      <c r="D107" s="964"/>
    </row>
    <row r="108" spans="2:4" ht="18" customHeight="1">
      <c r="B108" s="958"/>
      <c r="C108" s="509" t="s">
        <v>609</v>
      </c>
      <c r="D108" s="509" t="s">
        <v>98</v>
      </c>
    </row>
    <row r="109" spans="2:4">
      <c r="B109" s="508" t="s">
        <v>606</v>
      </c>
      <c r="C109" s="306">
        <v>1868.1</v>
      </c>
      <c r="D109" s="424">
        <v>425.2</v>
      </c>
    </row>
    <row r="110" spans="2:4">
      <c r="B110" s="33" t="s">
        <v>605</v>
      </c>
      <c r="C110" s="308">
        <v>1895.4</v>
      </c>
      <c r="D110" s="231">
        <v>434</v>
      </c>
    </row>
    <row r="111" spans="2:4">
      <c r="B111" s="33" t="s">
        <v>604</v>
      </c>
      <c r="C111" s="308">
        <v>1895.4</v>
      </c>
      <c r="D111" s="231">
        <v>442</v>
      </c>
    </row>
    <row r="112" spans="2:4">
      <c r="B112" s="33" t="s">
        <v>603</v>
      </c>
      <c r="C112" s="308">
        <v>1914.6</v>
      </c>
      <c r="D112" s="231">
        <v>439.4</v>
      </c>
    </row>
    <row r="113" spans="2:4">
      <c r="B113" s="33" t="s">
        <v>602</v>
      </c>
      <c r="C113" s="308">
        <v>1941.7</v>
      </c>
      <c r="D113" s="231">
        <v>444.2</v>
      </c>
    </row>
    <row r="114" spans="2:4">
      <c r="B114" s="33" t="s">
        <v>601</v>
      </c>
      <c r="C114" s="308">
        <v>1946.8</v>
      </c>
      <c r="D114" s="231">
        <v>423.9</v>
      </c>
    </row>
    <row r="115" spans="2:4">
      <c r="B115" s="33" t="s">
        <v>600</v>
      </c>
      <c r="C115" s="308">
        <v>1926.7</v>
      </c>
      <c r="D115" s="231">
        <v>429.5</v>
      </c>
    </row>
    <row r="116" spans="2:4">
      <c r="B116" s="33" t="s">
        <v>599</v>
      </c>
      <c r="C116" s="308">
        <v>1975</v>
      </c>
      <c r="D116" s="231">
        <v>444.2</v>
      </c>
    </row>
    <row r="117" spans="2:4">
      <c r="B117" s="33" t="s">
        <v>598</v>
      </c>
      <c r="C117" s="308">
        <v>1992.2</v>
      </c>
      <c r="D117" s="231">
        <v>456.3</v>
      </c>
    </row>
    <row r="118" spans="2:4">
      <c r="B118" s="33" t="s">
        <v>597</v>
      </c>
      <c r="C118" s="308">
        <v>2005.5</v>
      </c>
      <c r="D118" s="231">
        <v>463.9</v>
      </c>
    </row>
    <row r="119" spans="2:4">
      <c r="B119" s="33" t="s">
        <v>596</v>
      </c>
      <c r="C119" s="308">
        <v>2027.1</v>
      </c>
      <c r="D119" s="231">
        <v>465</v>
      </c>
    </row>
    <row r="120" spans="2:4">
      <c r="B120" s="33" t="s">
        <v>595</v>
      </c>
      <c r="C120" s="308">
        <v>2036.2</v>
      </c>
      <c r="D120" s="231">
        <v>472.1</v>
      </c>
    </row>
    <row r="121" spans="2:4">
      <c r="B121" s="33" t="s">
        <v>594</v>
      </c>
      <c r="C121" s="308">
        <v>2043.2</v>
      </c>
      <c r="D121" s="231">
        <v>461.2</v>
      </c>
    </row>
    <row r="122" spans="2:4">
      <c r="B122" s="33" t="s">
        <v>593</v>
      </c>
      <c r="C122" s="308">
        <v>2067.6</v>
      </c>
      <c r="D122" s="231">
        <v>461.2</v>
      </c>
    </row>
    <row r="123" spans="2:4">
      <c r="B123" s="33" t="s">
        <v>592</v>
      </c>
      <c r="C123" s="308">
        <v>2056</v>
      </c>
      <c r="D123" s="231">
        <v>427.6</v>
      </c>
    </row>
    <row r="124" spans="2:4">
      <c r="B124" s="33" t="s">
        <v>591</v>
      </c>
      <c r="C124" s="308">
        <v>2095.8000000000002</v>
      </c>
      <c r="D124" s="231">
        <v>449</v>
      </c>
    </row>
    <row r="125" spans="2:4">
      <c r="B125" s="33" t="s">
        <v>590</v>
      </c>
      <c r="C125" s="308">
        <v>2077.6</v>
      </c>
      <c r="D125" s="231">
        <v>434.8</v>
      </c>
    </row>
    <row r="126" spans="2:4">
      <c r="B126" s="33" t="s">
        <v>589</v>
      </c>
      <c r="C126" s="308">
        <v>2099.8000000000002</v>
      </c>
      <c r="D126" s="231">
        <v>442</v>
      </c>
    </row>
    <row r="127" spans="2:4">
      <c r="B127" s="33" t="s">
        <v>588</v>
      </c>
      <c r="C127" s="308">
        <v>2119.6999999999998</v>
      </c>
      <c r="D127" s="231">
        <v>462.4</v>
      </c>
    </row>
    <row r="128" spans="2:4">
      <c r="B128" s="33" t="s">
        <v>587</v>
      </c>
      <c r="C128" s="308">
        <v>2186.6999999999998</v>
      </c>
      <c r="D128" s="231">
        <v>468.7</v>
      </c>
    </row>
    <row r="129" spans="2:6">
      <c r="B129" s="33" t="s">
        <v>586</v>
      </c>
      <c r="C129" s="308">
        <v>2174.1999999999998</v>
      </c>
      <c r="D129" s="231">
        <v>453</v>
      </c>
    </row>
    <row r="130" spans="2:6">
      <c r="B130" s="33" t="s">
        <v>585</v>
      </c>
      <c r="C130" s="308">
        <v>2127.3000000000002</v>
      </c>
      <c r="D130" s="231">
        <v>450.5</v>
      </c>
    </row>
    <row r="132" spans="2:6" ht="18" customHeight="1">
      <c r="B132" s="476" t="s">
        <v>1678</v>
      </c>
    </row>
    <row r="133" spans="2:6" ht="30" customHeight="1">
      <c r="B133" s="957"/>
      <c r="C133" s="962" t="s">
        <v>610</v>
      </c>
      <c r="D133" s="962"/>
      <c r="E133" s="962" t="s">
        <v>611</v>
      </c>
      <c r="F133" s="962"/>
    </row>
    <row r="134" spans="2:6" ht="18" customHeight="1">
      <c r="B134" s="958"/>
      <c r="C134" s="510" t="s">
        <v>609</v>
      </c>
      <c r="D134" s="510" t="s">
        <v>98</v>
      </c>
      <c r="E134" s="510" t="s">
        <v>609</v>
      </c>
      <c r="F134" s="510" t="s">
        <v>98</v>
      </c>
    </row>
    <row r="135" spans="2:6">
      <c r="B135" s="508" t="s">
        <v>606</v>
      </c>
      <c r="C135" s="424">
        <v>4916.6000000000004</v>
      </c>
      <c r="D135" s="424">
        <v>1105.9000000000001</v>
      </c>
    </row>
    <row r="136" spans="2:6">
      <c r="B136" s="33" t="s">
        <v>605</v>
      </c>
      <c r="C136" s="118">
        <v>5006.7000000000007</v>
      </c>
      <c r="D136" s="118">
        <v>1129.3</v>
      </c>
    </row>
    <row r="137" spans="2:6">
      <c r="B137" s="33" t="s">
        <v>604</v>
      </c>
      <c r="C137" s="118">
        <v>4991</v>
      </c>
      <c r="D137" s="118">
        <v>1131.2</v>
      </c>
    </row>
    <row r="138" spans="2:6">
      <c r="B138" s="33" t="s">
        <v>603</v>
      </c>
      <c r="C138" s="118">
        <v>5121.2999999999993</v>
      </c>
      <c r="D138" s="118">
        <v>1145.3</v>
      </c>
    </row>
    <row r="139" spans="2:6">
      <c r="B139" s="33" t="s">
        <v>602</v>
      </c>
      <c r="C139" s="118">
        <v>5193.8999999999996</v>
      </c>
      <c r="D139" s="118">
        <v>1150</v>
      </c>
      <c r="E139" s="119">
        <v>5.6400764756132133</v>
      </c>
      <c r="F139" s="119">
        <v>3.9877023238990783</v>
      </c>
    </row>
    <row r="140" spans="2:6">
      <c r="B140" s="33" t="s">
        <v>601</v>
      </c>
      <c r="C140" s="118">
        <v>5244.6</v>
      </c>
      <c r="D140" s="118">
        <v>1133.0999999999999</v>
      </c>
      <c r="E140" s="119">
        <v>4.7516328120318692</v>
      </c>
      <c r="F140" s="119">
        <v>0.33649163198441112</v>
      </c>
    </row>
    <row r="141" spans="2:6">
      <c r="B141" s="33" t="s">
        <v>600</v>
      </c>
      <c r="C141" s="118">
        <v>5177</v>
      </c>
      <c r="D141" s="118">
        <v>1139.8</v>
      </c>
      <c r="E141" s="119">
        <v>3.7267080745341614</v>
      </c>
      <c r="F141" s="119">
        <v>0.76025459688825214</v>
      </c>
    </row>
    <row r="142" spans="2:6">
      <c r="B142" s="33" t="s">
        <v>599</v>
      </c>
      <c r="C142" s="118">
        <v>5296.1</v>
      </c>
      <c r="D142" s="118">
        <v>1167.7</v>
      </c>
      <c r="E142" s="119">
        <v>3.4131958682366021</v>
      </c>
      <c r="F142" s="119">
        <v>1.9558194359556529</v>
      </c>
    </row>
    <row r="143" spans="2:6">
      <c r="B143" s="33" t="s">
        <v>598</v>
      </c>
      <c r="C143" s="118">
        <v>5315.4</v>
      </c>
      <c r="D143" s="118">
        <v>1180.2</v>
      </c>
      <c r="E143" s="119">
        <v>2.3392826199965344</v>
      </c>
      <c r="F143" s="119">
        <v>2.6260869565217431</v>
      </c>
    </row>
    <row r="144" spans="2:6">
      <c r="B144" s="33" t="s">
        <v>597</v>
      </c>
      <c r="C144" s="118">
        <v>5376.9</v>
      </c>
      <c r="D144" s="118">
        <v>1191.1999999999998</v>
      </c>
      <c r="E144" s="119">
        <v>2.5225946688021823</v>
      </c>
      <c r="F144" s="119">
        <v>5.1275262554055168</v>
      </c>
    </row>
    <row r="145" spans="2:6">
      <c r="B145" s="33" t="s">
        <v>596</v>
      </c>
      <c r="C145" s="118">
        <v>5377.2</v>
      </c>
      <c r="D145" s="118">
        <v>1208.5999999999999</v>
      </c>
      <c r="E145" s="119">
        <v>3.8671045006760636</v>
      </c>
      <c r="F145" s="119">
        <v>6.0361466924021725</v>
      </c>
    </row>
    <row r="146" spans="2:6">
      <c r="B146" s="33" t="s">
        <v>595</v>
      </c>
      <c r="C146" s="118">
        <v>5430.5</v>
      </c>
      <c r="D146" s="118">
        <v>1211.0999999999999</v>
      </c>
      <c r="E146" s="119">
        <v>2.5377164328468047</v>
      </c>
      <c r="F146" s="119">
        <v>3.7167080585766774</v>
      </c>
    </row>
    <row r="147" spans="2:6">
      <c r="B147" s="33" t="s">
        <v>594</v>
      </c>
      <c r="C147" s="118">
        <v>5422</v>
      </c>
      <c r="D147" s="118">
        <v>1200</v>
      </c>
      <c r="E147" s="119">
        <v>2.005493471798931</v>
      </c>
      <c r="F147" s="119">
        <v>1.6776817488561222</v>
      </c>
    </row>
    <row r="148" spans="2:6">
      <c r="B148" s="33" t="s">
        <v>593</v>
      </c>
      <c r="C148" s="118">
        <v>5490.9</v>
      </c>
      <c r="D148" s="118">
        <v>1199.0999999999999</v>
      </c>
      <c r="E148" s="119">
        <v>2.1201807733080402</v>
      </c>
      <c r="F148" s="119">
        <v>0.66319677635998087</v>
      </c>
    </row>
    <row r="149" spans="2:6">
      <c r="B149" s="33" t="s">
        <v>592</v>
      </c>
      <c r="C149" s="118">
        <v>5497.2</v>
      </c>
      <c r="D149" s="118">
        <v>1156.5999999999999</v>
      </c>
      <c r="E149" s="119">
        <v>2.2316447221602322</v>
      </c>
      <c r="F149" s="119">
        <v>-4.3024987588945889</v>
      </c>
    </row>
    <row r="150" spans="2:6">
      <c r="B150" s="33" t="s">
        <v>591</v>
      </c>
      <c r="C150" s="118">
        <v>5681</v>
      </c>
      <c r="D150" s="118">
        <v>1195.7</v>
      </c>
      <c r="E150" s="119">
        <v>4.6128349139121632</v>
      </c>
      <c r="F150" s="119">
        <v>-1.271571298819244</v>
      </c>
    </row>
    <row r="151" spans="2:6">
      <c r="B151" s="33" t="s">
        <v>590</v>
      </c>
      <c r="C151" s="118">
        <v>5709.7</v>
      </c>
      <c r="D151" s="118">
        <v>1204</v>
      </c>
      <c r="E151" s="119">
        <v>5.3061600885282152</v>
      </c>
      <c r="F151" s="119">
        <v>0.33333333333333331</v>
      </c>
    </row>
    <row r="152" spans="2:6">
      <c r="B152" s="33" t="s">
        <v>589</v>
      </c>
      <c r="C152" s="118">
        <v>5770.3</v>
      </c>
      <c r="D152" s="118">
        <v>1229.8</v>
      </c>
      <c r="E152" s="119">
        <v>5.0884190205613029</v>
      </c>
      <c r="F152" s="119">
        <v>2.5602535234759443</v>
      </c>
    </row>
    <row r="153" spans="2:6">
      <c r="B153" s="33" t="s">
        <v>588</v>
      </c>
      <c r="C153" s="118">
        <v>5741.5</v>
      </c>
      <c r="D153" s="118">
        <v>1255.6999999999998</v>
      </c>
      <c r="E153" s="119">
        <v>4.4440806228625513</v>
      </c>
      <c r="F153" s="119">
        <v>8.5682171883105589</v>
      </c>
    </row>
    <row r="154" spans="2:6">
      <c r="B154" s="33" t="s">
        <v>587</v>
      </c>
      <c r="C154" s="118">
        <v>5924.4</v>
      </c>
      <c r="D154" s="118">
        <v>1280.4000000000001</v>
      </c>
      <c r="E154" s="119">
        <v>4.2844569618024932</v>
      </c>
      <c r="F154" s="119">
        <v>7.0837166513339493</v>
      </c>
    </row>
    <row r="155" spans="2:6">
      <c r="B155" s="33" t="s">
        <v>586</v>
      </c>
      <c r="C155" s="118">
        <v>5931.1</v>
      </c>
      <c r="D155" s="118">
        <v>1286.5999999999999</v>
      </c>
      <c r="E155" s="119">
        <v>3.8776117834562331</v>
      </c>
      <c r="F155" s="119">
        <v>6.8604651162790624</v>
      </c>
    </row>
    <row r="156" spans="2:6">
      <c r="B156" s="33" t="s">
        <v>585</v>
      </c>
      <c r="C156" s="118">
        <v>5798</v>
      </c>
      <c r="D156" s="118">
        <v>1258.2</v>
      </c>
      <c r="E156" s="119">
        <v>0.48004436511099624</v>
      </c>
      <c r="F156" s="119">
        <v>2.3093185883883631</v>
      </c>
    </row>
    <row r="157" spans="2:6">
      <c r="B157" s="120"/>
      <c r="C157" s="121"/>
      <c r="D157" s="121"/>
      <c r="E157" s="119"/>
      <c r="F157" s="119"/>
    </row>
    <row r="158" spans="2:6" ht="18" customHeight="1">
      <c r="B158" s="476" t="s">
        <v>1679</v>
      </c>
    </row>
    <row r="159" spans="2:6" ht="18" customHeight="1">
      <c r="B159" s="957"/>
      <c r="C159" s="962" t="s">
        <v>610</v>
      </c>
      <c r="D159" s="962"/>
      <c r="E159" s="962" t="s">
        <v>612</v>
      </c>
      <c r="F159" s="962"/>
    </row>
    <row r="160" spans="2:6" ht="18" customHeight="1">
      <c r="B160" s="958"/>
      <c r="C160" s="510" t="s">
        <v>609</v>
      </c>
      <c r="D160" s="510" t="s">
        <v>98</v>
      </c>
      <c r="E160" s="510" t="s">
        <v>609</v>
      </c>
      <c r="F160" s="510" t="s">
        <v>98</v>
      </c>
    </row>
    <row r="161" spans="2:6">
      <c r="B161" s="859">
        <v>2015</v>
      </c>
      <c r="C161" s="122">
        <v>5008.8999999999996</v>
      </c>
      <c r="D161" s="122">
        <v>1127.925</v>
      </c>
    </row>
    <row r="162" spans="2:6">
      <c r="B162" s="683">
        <v>2016</v>
      </c>
      <c r="C162" s="122">
        <v>5227.8999999999996</v>
      </c>
      <c r="D162" s="122">
        <v>1147.6499999999999</v>
      </c>
      <c r="E162" s="119">
        <v>4.3722174529337785</v>
      </c>
      <c r="F162" s="119">
        <v>1.7487864884633206</v>
      </c>
    </row>
    <row r="163" spans="2:6">
      <c r="B163" s="683">
        <v>2017</v>
      </c>
      <c r="C163" s="122">
        <v>5375</v>
      </c>
      <c r="D163" s="122">
        <v>1197.7749999999999</v>
      </c>
      <c r="E163" s="119">
        <v>2.8137493066049535</v>
      </c>
      <c r="F163" s="119">
        <v>4.3676207903106352</v>
      </c>
    </row>
    <row r="164" spans="2:6">
      <c r="B164" s="683">
        <v>2018</v>
      </c>
      <c r="C164" s="122">
        <v>5522.7749999999996</v>
      </c>
      <c r="D164" s="122">
        <v>1187.8499999999999</v>
      </c>
      <c r="E164" s="119">
        <v>2.7493023255813887</v>
      </c>
      <c r="F164" s="119">
        <v>-0.828619732420526</v>
      </c>
    </row>
    <row r="165" spans="2:6">
      <c r="B165" s="683">
        <v>2019</v>
      </c>
      <c r="C165" s="122">
        <v>5786.4750000000004</v>
      </c>
      <c r="D165" s="122">
        <v>1242.4749999999999</v>
      </c>
      <c r="E165" s="119">
        <v>4.7747735513396936</v>
      </c>
      <c r="F165" s="119">
        <v>4.5986446100096821</v>
      </c>
    </row>
    <row r="166" spans="2:6">
      <c r="B166" s="683">
        <v>2020</v>
      </c>
      <c r="C166" s="122">
        <v>5864.55</v>
      </c>
      <c r="D166" s="122">
        <v>1272.4000000000001</v>
      </c>
      <c r="E166" s="119">
        <v>1.3492670408150007</v>
      </c>
      <c r="F166" s="119">
        <v>2.4084991649731533</v>
      </c>
    </row>
  </sheetData>
  <mergeCells count="35">
    <mergeCell ref="F2:G2"/>
    <mergeCell ref="F3:G3"/>
    <mergeCell ref="AA12:AB12"/>
    <mergeCell ref="AC12:AD12"/>
    <mergeCell ref="C159:D159"/>
    <mergeCell ref="E159:F159"/>
    <mergeCell ref="Y12:Z12"/>
    <mergeCell ref="C12:D12"/>
    <mergeCell ref="E12:F12"/>
    <mergeCell ref="G12:H12"/>
    <mergeCell ref="I12:J12"/>
    <mergeCell ref="K12:L12"/>
    <mergeCell ref="M12:N12"/>
    <mergeCell ref="Q12:R12"/>
    <mergeCell ref="S12:T12"/>
    <mergeCell ref="U12:V12"/>
    <mergeCell ref="AO12:AP12"/>
    <mergeCell ref="AQ12:AR12"/>
    <mergeCell ref="AS12:AT12"/>
    <mergeCell ref="AG12:AH12"/>
    <mergeCell ref="AI12:AJ12"/>
    <mergeCell ref="AK12:AL12"/>
    <mergeCell ref="AM12:AN12"/>
    <mergeCell ref="B133:B134"/>
    <mergeCell ref="B159:B160"/>
    <mergeCell ref="AE12:AF12"/>
    <mergeCell ref="O12:P12"/>
    <mergeCell ref="B81:B82"/>
    <mergeCell ref="B12:B13"/>
    <mergeCell ref="B107:B108"/>
    <mergeCell ref="C133:D133"/>
    <mergeCell ref="E133:F133"/>
    <mergeCell ref="C81:D81"/>
    <mergeCell ref="C107:D107"/>
    <mergeCell ref="W12:X12"/>
  </mergeCells>
  <hyperlinks>
    <hyperlink ref="F3" r:id="rId1" location="'Índice Digitalizacion Acelerada'!A1"/>
    <hyperlink ref="F2" r:id="rId2" location="'Índice ámbitos y subámbitos'!A1"/>
    <hyperlink ref="F2:G2" location="'Índice I+i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B1:X106"/>
  <sheetViews>
    <sheetView showGridLines="0" zoomScaleNormal="100" workbookViewId="0">
      <selection activeCell="B2" sqref="B2"/>
    </sheetView>
  </sheetViews>
  <sheetFormatPr baseColWidth="10" defaultColWidth="11.54296875" defaultRowHeight="12.5"/>
  <cols>
    <col min="1" max="1" width="1.81640625" style="57" customWidth="1"/>
    <col min="2" max="2" width="40.453125" style="57" customWidth="1"/>
    <col min="3" max="5" width="20.81640625" style="57" customWidth="1"/>
    <col min="6" max="6" width="21.453125" style="57" customWidth="1"/>
    <col min="7" max="8" width="22.54296875" style="57" customWidth="1"/>
    <col min="9" max="9" width="22" style="57" customWidth="1"/>
    <col min="10" max="24" width="22.81640625" style="57" customWidth="1"/>
    <col min="25" max="16384" width="11.54296875" style="57"/>
  </cols>
  <sheetData>
    <row r="1" spans="2:24" ht="15" customHeight="1"/>
    <row r="2" spans="2:24" ht="15" customHeight="1">
      <c r="F2" s="893" t="s">
        <v>245</v>
      </c>
      <c r="G2" s="893"/>
    </row>
    <row r="3" spans="2:24" ht="15" customHeight="1">
      <c r="F3" s="893" t="s">
        <v>248</v>
      </c>
      <c r="G3" s="893"/>
    </row>
    <row r="4" spans="2:24" s="405" customFormat="1" ht="13.4" customHeight="1">
      <c r="B4" s="403"/>
      <c r="C4" s="403"/>
      <c r="D4" s="404"/>
      <c r="E4" s="403"/>
    </row>
    <row r="5" spans="2:24" s="411" customFormat="1" ht="15.5">
      <c r="B5" s="414" t="s">
        <v>246</v>
      </c>
      <c r="C5" s="411" t="s">
        <v>561</v>
      </c>
      <c r="J5" s="413"/>
      <c r="K5" s="413"/>
    </row>
    <row r="6" spans="2:24" s="415" customFormat="1" ht="15.5">
      <c r="B6" s="416" t="s">
        <v>247</v>
      </c>
      <c r="C6" s="415" t="s">
        <v>1570</v>
      </c>
    </row>
    <row r="7" spans="2:24" s="415" customFormat="1" ht="15.5">
      <c r="B7" s="416" t="s">
        <v>84</v>
      </c>
      <c r="C7" s="417" t="s">
        <v>555</v>
      </c>
    </row>
    <row r="8" spans="2:24" s="415" customFormat="1" ht="15.5">
      <c r="B8" s="416" t="s">
        <v>220</v>
      </c>
      <c r="C8" s="417" t="s">
        <v>97</v>
      </c>
    </row>
    <row r="9" spans="2:24" s="415" customFormat="1" ht="15.5">
      <c r="B9" s="416" t="s">
        <v>127</v>
      </c>
      <c r="C9" s="415" t="s">
        <v>6</v>
      </c>
    </row>
    <row r="10" spans="2:24" s="415" customFormat="1" ht="15.5">
      <c r="B10" s="416" t="s">
        <v>244</v>
      </c>
      <c r="C10" s="415" t="s">
        <v>613</v>
      </c>
    </row>
    <row r="12" spans="2:24" s="605" customFormat="1" ht="22.75" customHeight="1">
      <c r="B12" s="965"/>
      <c r="C12" s="900">
        <v>2018</v>
      </c>
      <c r="D12" s="901"/>
      <c r="E12" s="902"/>
      <c r="F12" s="900">
        <v>2017</v>
      </c>
      <c r="G12" s="901"/>
      <c r="H12" s="902"/>
      <c r="I12" s="900">
        <v>2016</v>
      </c>
      <c r="J12" s="901"/>
      <c r="K12" s="902"/>
      <c r="L12" s="897">
        <v>2015</v>
      </c>
      <c r="M12" s="897"/>
      <c r="N12" s="897"/>
      <c r="O12" s="604"/>
      <c r="P12" s="604"/>
      <c r="Q12" s="604"/>
      <c r="R12" s="604"/>
      <c r="S12" s="604"/>
      <c r="T12" s="604"/>
      <c r="U12" s="604"/>
      <c r="V12" s="604"/>
      <c r="W12" s="604"/>
      <c r="X12" s="604"/>
    </row>
    <row r="13" spans="2:24" s="446" customFormat="1" ht="37.5">
      <c r="B13" s="966"/>
      <c r="C13" s="499" t="s">
        <v>614</v>
      </c>
      <c r="D13" s="499" t="s">
        <v>70</v>
      </c>
      <c r="E13" s="511" t="s">
        <v>615</v>
      </c>
      <c r="F13" s="499" t="s">
        <v>614</v>
      </c>
      <c r="G13" s="499" t="s">
        <v>70</v>
      </c>
      <c r="H13" s="511" t="s">
        <v>615</v>
      </c>
      <c r="I13" s="499" t="s">
        <v>616</v>
      </c>
      <c r="J13" s="499" t="s">
        <v>617</v>
      </c>
      <c r="K13" s="511" t="s">
        <v>615</v>
      </c>
      <c r="L13" s="498" t="s">
        <v>618</v>
      </c>
      <c r="M13" s="498" t="s">
        <v>619</v>
      </c>
      <c r="N13" s="511" t="s">
        <v>615</v>
      </c>
      <c r="O13" s="478"/>
      <c r="P13" s="478"/>
      <c r="Q13" s="478"/>
      <c r="R13" s="478"/>
      <c r="S13" s="478"/>
      <c r="T13" s="478"/>
      <c r="U13" s="478"/>
      <c r="V13" s="478"/>
      <c r="W13" s="478"/>
      <c r="X13" s="478"/>
    </row>
    <row r="14" spans="2:24">
      <c r="B14" s="512" t="s">
        <v>609</v>
      </c>
      <c r="C14" s="513">
        <v>22742</v>
      </c>
      <c r="D14" s="513">
        <v>18688949</v>
      </c>
      <c r="E14" s="514">
        <v>1</v>
      </c>
      <c r="F14" s="513">
        <v>16513</v>
      </c>
      <c r="G14" s="513">
        <v>14821454</v>
      </c>
      <c r="H14" s="514">
        <v>1</v>
      </c>
      <c r="I14" s="513">
        <v>15648</v>
      </c>
      <c r="J14" s="513">
        <v>13857481</v>
      </c>
      <c r="K14" s="514">
        <v>1</v>
      </c>
      <c r="L14" s="513">
        <v>15736</v>
      </c>
      <c r="M14" s="513">
        <v>13674177</v>
      </c>
      <c r="N14" s="514">
        <v>1</v>
      </c>
    </row>
    <row r="15" spans="2:24">
      <c r="B15" s="25" t="s">
        <v>223</v>
      </c>
      <c r="C15" s="17">
        <v>2595</v>
      </c>
      <c r="D15" s="17">
        <v>1004904</v>
      </c>
      <c r="E15" s="515">
        <v>5.3769957850492288E-2</v>
      </c>
      <c r="F15" s="17">
        <v>1633</v>
      </c>
      <c r="G15" s="17">
        <v>710431</v>
      </c>
      <c r="H15" s="515">
        <v>4.793261173971191E-2</v>
      </c>
      <c r="I15" s="17">
        <v>1712</v>
      </c>
      <c r="J15" s="17">
        <v>759321</v>
      </c>
      <c r="K15" s="515">
        <v>5.4795023713184239E-2</v>
      </c>
      <c r="L15" s="17">
        <v>1593</v>
      </c>
      <c r="M15" s="17">
        <v>751487</v>
      </c>
      <c r="N15" s="515">
        <v>5.4956652967121898E-2</v>
      </c>
    </row>
    <row r="16" spans="2:24">
      <c r="B16" s="25" t="s">
        <v>224</v>
      </c>
      <c r="C16" s="17">
        <v>801</v>
      </c>
      <c r="D16" s="17">
        <v>459009</v>
      </c>
      <c r="E16" s="515">
        <v>2.4560450135531965E-2</v>
      </c>
      <c r="F16" s="17">
        <v>518</v>
      </c>
      <c r="G16" s="17">
        <v>421001</v>
      </c>
      <c r="H16" s="515">
        <v>2.8404838013868276E-2</v>
      </c>
      <c r="I16" s="17">
        <v>570</v>
      </c>
      <c r="J16" s="17">
        <v>321766</v>
      </c>
      <c r="K16" s="515">
        <v>2.3219660196539326E-2</v>
      </c>
      <c r="L16" s="17">
        <v>605</v>
      </c>
      <c r="M16" s="17">
        <v>322794</v>
      </c>
      <c r="N16" s="515">
        <v>2.3606100754729152E-2</v>
      </c>
    </row>
    <row r="17" spans="2:14">
      <c r="B17" s="25" t="s">
        <v>317</v>
      </c>
      <c r="C17" s="17">
        <v>469</v>
      </c>
      <c r="D17" s="17">
        <v>184966</v>
      </c>
      <c r="E17" s="515">
        <v>9.8970787495861866E-3</v>
      </c>
      <c r="F17" s="17">
        <v>263</v>
      </c>
      <c r="G17" s="17">
        <v>176819</v>
      </c>
      <c r="H17" s="515">
        <v>1.1929936158760132E-2</v>
      </c>
      <c r="I17" s="17">
        <v>304</v>
      </c>
      <c r="J17" s="17">
        <v>150322</v>
      </c>
      <c r="K17" s="515">
        <v>1.0847714674838811E-2</v>
      </c>
      <c r="L17" s="17">
        <v>327</v>
      </c>
      <c r="M17" s="17">
        <v>135229</v>
      </c>
      <c r="N17" s="515">
        <v>9.8893703072587113E-3</v>
      </c>
    </row>
    <row r="18" spans="2:14">
      <c r="B18" s="25" t="s">
        <v>318</v>
      </c>
      <c r="C18" s="17">
        <v>493</v>
      </c>
      <c r="D18" s="17">
        <v>137023</v>
      </c>
      <c r="E18" s="515">
        <v>7.3317659543080784E-3</v>
      </c>
      <c r="F18" s="17">
        <v>205</v>
      </c>
      <c r="G18" s="17">
        <v>52688</v>
      </c>
      <c r="H18" s="515">
        <v>3.5548469131301153E-3</v>
      </c>
      <c r="I18" s="17">
        <v>207</v>
      </c>
      <c r="J18" s="17">
        <v>35370</v>
      </c>
      <c r="K18" s="515">
        <v>2.5524119426900168E-3</v>
      </c>
      <c r="L18" s="17">
        <v>227</v>
      </c>
      <c r="M18" s="17">
        <v>30566</v>
      </c>
      <c r="N18" s="515">
        <v>2.2353082017294349E-3</v>
      </c>
    </row>
    <row r="19" spans="2:14">
      <c r="B19" s="25" t="s">
        <v>227</v>
      </c>
      <c r="C19" s="17">
        <v>762</v>
      </c>
      <c r="D19" s="17">
        <v>177641</v>
      </c>
      <c r="E19" s="515">
        <v>9.5051358960849004E-3</v>
      </c>
      <c r="F19" s="17">
        <v>502</v>
      </c>
      <c r="G19" s="17">
        <v>54823</v>
      </c>
      <c r="H19" s="515">
        <v>3.6988948587635194E-3</v>
      </c>
      <c r="I19" s="17">
        <v>483</v>
      </c>
      <c r="J19" s="17">
        <v>56553</v>
      </c>
      <c r="K19" s="515">
        <v>4.0810447439906285E-3</v>
      </c>
      <c r="L19" s="17">
        <v>413</v>
      </c>
      <c r="M19" s="17">
        <v>68304</v>
      </c>
      <c r="N19" s="515">
        <v>4.9951086635780717E-3</v>
      </c>
    </row>
    <row r="20" spans="2:14">
      <c r="B20" s="25" t="s">
        <v>228</v>
      </c>
      <c r="C20" s="17">
        <v>271</v>
      </c>
      <c r="D20" s="17">
        <v>105665</v>
      </c>
      <c r="E20" s="515">
        <v>5.6538759884250311E-3</v>
      </c>
      <c r="F20" s="17">
        <v>129</v>
      </c>
      <c r="G20" s="17">
        <v>62247</v>
      </c>
      <c r="H20" s="515">
        <v>4.1997903849379419E-3</v>
      </c>
      <c r="I20" s="17">
        <v>159</v>
      </c>
      <c r="J20" s="17">
        <v>69987</v>
      </c>
      <c r="K20" s="515">
        <v>5.0504850051751827E-3</v>
      </c>
      <c r="L20" s="17">
        <v>169</v>
      </c>
      <c r="M20" s="17">
        <v>61679</v>
      </c>
      <c r="N20" s="515">
        <v>4.5106188109163715E-3</v>
      </c>
    </row>
    <row r="21" spans="2:14">
      <c r="B21" s="25" t="s">
        <v>229</v>
      </c>
      <c r="C21" s="17">
        <v>952</v>
      </c>
      <c r="D21" s="17">
        <v>873052</v>
      </c>
      <c r="E21" s="515">
        <v>4.6714879472355558E-2</v>
      </c>
      <c r="F21" s="17">
        <v>536</v>
      </c>
      <c r="G21" s="17">
        <v>587737</v>
      </c>
      <c r="H21" s="515">
        <v>3.9654476544608915E-2</v>
      </c>
      <c r="I21" s="17">
        <v>587</v>
      </c>
      <c r="J21" s="17">
        <v>494508</v>
      </c>
      <c r="K21" s="515">
        <v>3.5685273535644754E-2</v>
      </c>
      <c r="L21" s="17">
        <v>684</v>
      </c>
      <c r="M21" s="17">
        <v>408475</v>
      </c>
      <c r="N21" s="515">
        <v>2.9871998877884935E-2</v>
      </c>
    </row>
    <row r="22" spans="2:14">
      <c r="B22" s="25" t="s">
        <v>571</v>
      </c>
      <c r="C22" s="17">
        <v>886</v>
      </c>
      <c r="D22" s="17">
        <v>349282</v>
      </c>
      <c r="E22" s="515">
        <v>1.8689226451417892E-2</v>
      </c>
      <c r="F22" s="17">
        <v>455</v>
      </c>
      <c r="G22" s="17">
        <v>201013</v>
      </c>
      <c r="H22" s="515">
        <v>1.3562299623235345E-2</v>
      </c>
      <c r="I22" s="17">
        <v>548</v>
      </c>
      <c r="J22" s="17">
        <v>246457</v>
      </c>
      <c r="K22" s="515">
        <v>1.7785122707366513E-2</v>
      </c>
      <c r="L22" s="17">
        <v>512</v>
      </c>
      <c r="M22" s="17">
        <v>186609</v>
      </c>
      <c r="N22" s="515">
        <v>1.3646817647599559E-2</v>
      </c>
    </row>
    <row r="23" spans="2:14">
      <c r="B23" s="25" t="s">
        <v>231</v>
      </c>
      <c r="C23" s="17">
        <v>5647</v>
      </c>
      <c r="D23" s="17">
        <v>4958187</v>
      </c>
      <c r="E23" s="515">
        <v>0.26530047248777872</v>
      </c>
      <c r="F23" s="17">
        <v>3406</v>
      </c>
      <c r="G23" s="17">
        <v>3766425</v>
      </c>
      <c r="H23" s="515">
        <v>0.25411980497999725</v>
      </c>
      <c r="I23" s="17">
        <v>3602</v>
      </c>
      <c r="J23" s="17">
        <v>3367177</v>
      </c>
      <c r="K23" s="515">
        <v>0.24298622527427605</v>
      </c>
      <c r="L23" s="17">
        <v>3798</v>
      </c>
      <c r="M23" s="17">
        <v>3324467</v>
      </c>
      <c r="N23" s="515">
        <v>0.24312007954848033</v>
      </c>
    </row>
    <row r="24" spans="2:14">
      <c r="B24" s="25" t="s">
        <v>319</v>
      </c>
      <c r="C24" s="17">
        <v>2742</v>
      </c>
      <c r="D24" s="17">
        <v>1169374</v>
      </c>
      <c r="E24" s="515">
        <v>6.2570345716069967E-2</v>
      </c>
      <c r="F24" s="17">
        <v>1902</v>
      </c>
      <c r="G24" s="17">
        <v>934784</v>
      </c>
      <c r="H24" s="515">
        <v>6.306965564916911E-2</v>
      </c>
      <c r="I24" s="17">
        <v>1929</v>
      </c>
      <c r="J24" s="17">
        <v>827094</v>
      </c>
      <c r="K24" s="515">
        <v>5.9685739421183402E-2</v>
      </c>
      <c r="L24" s="17">
        <v>1885</v>
      </c>
      <c r="M24" s="17">
        <v>911459</v>
      </c>
      <c r="N24" s="515">
        <v>6.6655492319574336E-2</v>
      </c>
    </row>
    <row r="25" spans="2:14">
      <c r="B25" s="25" t="s">
        <v>233</v>
      </c>
      <c r="C25" s="17">
        <v>320</v>
      </c>
      <c r="D25" s="17">
        <v>70999</v>
      </c>
      <c r="E25" s="515">
        <v>3.7989830246741001E-3</v>
      </c>
      <c r="F25" s="17">
        <v>291</v>
      </c>
      <c r="G25" s="17">
        <v>29275</v>
      </c>
      <c r="H25" s="515">
        <v>1.9751773341535857E-3</v>
      </c>
      <c r="I25" s="17">
        <v>272</v>
      </c>
      <c r="J25" s="17">
        <v>29371</v>
      </c>
      <c r="K25" s="515">
        <v>2.1195049807392844E-3</v>
      </c>
      <c r="L25" s="17">
        <v>254</v>
      </c>
      <c r="M25" s="17">
        <v>28954</v>
      </c>
      <c r="N25" s="515">
        <v>2.1174217651270715E-3</v>
      </c>
    </row>
    <row r="26" spans="2:14">
      <c r="B26" s="25" t="s">
        <v>234</v>
      </c>
      <c r="C26" s="17">
        <v>1218</v>
      </c>
      <c r="D26" s="17">
        <v>809704</v>
      </c>
      <c r="E26" s="515">
        <v>4.3325282764696937E-2</v>
      </c>
      <c r="F26" s="17">
        <v>853</v>
      </c>
      <c r="G26" s="17">
        <v>526521</v>
      </c>
      <c r="H26" s="515">
        <v>3.5524247486110334E-2</v>
      </c>
      <c r="I26" s="17">
        <v>900</v>
      </c>
      <c r="J26" s="17">
        <v>504024</v>
      </c>
      <c r="K26" s="515">
        <v>3.637197842811403E-2</v>
      </c>
      <c r="L26" s="17">
        <v>924</v>
      </c>
      <c r="M26" s="17">
        <v>461170</v>
      </c>
      <c r="N26" s="515">
        <v>3.3725612883320141E-2</v>
      </c>
    </row>
    <row r="27" spans="2:14">
      <c r="B27" s="25" t="s">
        <v>321</v>
      </c>
      <c r="C27" s="66">
        <v>3949</v>
      </c>
      <c r="D27" s="66">
        <v>5846002</v>
      </c>
      <c r="E27" s="516">
        <v>0.31280528402105434</v>
      </c>
      <c r="F27" s="66">
        <v>3039</v>
      </c>
      <c r="G27" s="66">
        <v>5206856</v>
      </c>
      <c r="H27" s="516">
        <v>0.35130534426649368</v>
      </c>
      <c r="I27" s="66">
        <v>2958</v>
      </c>
      <c r="J27" s="66">
        <v>5127755</v>
      </c>
      <c r="K27" s="516">
        <v>0.37003514563721934</v>
      </c>
      <c r="L27" s="66">
        <v>2854</v>
      </c>
      <c r="M27" s="66">
        <v>5199519</v>
      </c>
      <c r="N27" s="516">
        <v>0.38024365195799353</v>
      </c>
    </row>
    <row r="28" spans="2:14">
      <c r="B28" s="25" t="s">
        <v>322</v>
      </c>
      <c r="C28" s="17">
        <v>840</v>
      </c>
      <c r="D28" s="17">
        <v>352836</v>
      </c>
      <c r="E28" s="515">
        <v>1.8879392308256606E-2</v>
      </c>
      <c r="F28" s="17">
        <v>577</v>
      </c>
      <c r="G28" s="17">
        <v>189256</v>
      </c>
      <c r="H28" s="515">
        <v>1.2769057610677063E-2</v>
      </c>
      <c r="I28" s="17">
        <v>563</v>
      </c>
      <c r="J28" s="17">
        <v>193411</v>
      </c>
      <c r="K28" s="515">
        <v>1.3957154262019194E-2</v>
      </c>
      <c r="L28" s="17">
        <v>461</v>
      </c>
      <c r="M28" s="17">
        <v>158121</v>
      </c>
      <c r="N28" s="515">
        <v>1.1563474715882352E-2</v>
      </c>
    </row>
    <row r="29" spans="2:14">
      <c r="B29" s="25" t="s">
        <v>323</v>
      </c>
      <c r="C29" s="17">
        <v>552</v>
      </c>
      <c r="D29" s="17">
        <v>408128</v>
      </c>
      <c r="E29" s="515">
        <v>2.1837932138399008E-2</v>
      </c>
      <c r="F29" s="17">
        <v>379</v>
      </c>
      <c r="G29" s="17">
        <v>318232</v>
      </c>
      <c r="H29" s="515">
        <v>2.1471037861737451E-2</v>
      </c>
      <c r="I29" s="17">
        <v>402</v>
      </c>
      <c r="J29" s="17">
        <v>260454</v>
      </c>
      <c r="K29" s="515">
        <v>1.8795190843126541E-2</v>
      </c>
      <c r="L29" s="17">
        <v>398</v>
      </c>
      <c r="M29" s="17">
        <v>277684</v>
      </c>
      <c r="N29" s="515">
        <v>2.0307181924001716E-2</v>
      </c>
    </row>
    <row r="30" spans="2:14">
      <c r="B30" s="25" t="s">
        <v>237</v>
      </c>
      <c r="C30" s="17">
        <v>1944</v>
      </c>
      <c r="D30" s="17">
        <v>1704186</v>
      </c>
      <c r="E30" s="515">
        <v>9.1186829179104728E-2</v>
      </c>
      <c r="F30" s="17">
        <v>1607</v>
      </c>
      <c r="G30" s="17">
        <v>1540323</v>
      </c>
      <c r="H30" s="515">
        <v>0.10392522892828193</v>
      </c>
      <c r="I30" s="17">
        <v>1587</v>
      </c>
      <c r="J30" s="17">
        <v>1370060</v>
      </c>
      <c r="K30" s="515">
        <v>9.8867896697819757E-2</v>
      </c>
      <c r="L30" s="17">
        <v>1752</v>
      </c>
      <c r="M30" s="17">
        <v>1297277</v>
      </c>
      <c r="N30" s="515">
        <v>9.4870572466628153E-2</v>
      </c>
    </row>
    <row r="31" spans="2:14">
      <c r="B31" s="25" t="s">
        <v>324</v>
      </c>
      <c r="C31" s="17">
        <v>226</v>
      </c>
      <c r="D31" s="17">
        <v>74278</v>
      </c>
      <c r="E31" s="515">
        <v>3.9744343033950172E-3</v>
      </c>
      <c r="F31" s="17">
        <v>206</v>
      </c>
      <c r="G31" s="17">
        <v>42957</v>
      </c>
      <c r="H31" s="515">
        <v>2.8982986419551012E-3</v>
      </c>
      <c r="I31" s="17">
        <v>203</v>
      </c>
      <c r="J31" s="17">
        <v>41911</v>
      </c>
      <c r="K31" s="515">
        <v>3.0244313522782389E-3</v>
      </c>
      <c r="L31" s="17">
        <v>201</v>
      </c>
      <c r="M31" s="17">
        <v>49198</v>
      </c>
      <c r="N31" s="515">
        <v>3.597876493773629E-3</v>
      </c>
    </row>
    <row r="32" spans="2:14">
      <c r="B32" s="25" t="s">
        <v>239</v>
      </c>
      <c r="C32" s="17">
        <v>6</v>
      </c>
      <c r="D32" s="17">
        <v>982</v>
      </c>
      <c r="E32" s="515">
        <v>5.2544420769728674E-5</v>
      </c>
      <c r="F32" s="17" t="s">
        <v>387</v>
      </c>
      <c r="G32" s="17" t="s">
        <v>387</v>
      </c>
      <c r="H32" s="515"/>
      <c r="I32" s="17">
        <v>3</v>
      </c>
      <c r="J32" s="17">
        <v>78</v>
      </c>
      <c r="K32" s="17"/>
      <c r="L32" s="17">
        <v>9</v>
      </c>
      <c r="M32" s="17">
        <v>981</v>
      </c>
      <c r="N32" s="3"/>
    </row>
    <row r="33" spans="2:14">
      <c r="B33" s="25" t="s">
        <v>240</v>
      </c>
      <c r="C33" s="17">
        <v>16</v>
      </c>
      <c r="D33" s="17">
        <v>2728</v>
      </c>
      <c r="E33" s="515">
        <v>1.4596861492853342E-4</v>
      </c>
      <c r="F33" s="17" t="s">
        <v>387</v>
      </c>
      <c r="G33" s="17" t="s">
        <v>387</v>
      </c>
      <c r="H33" s="515"/>
      <c r="I33" s="17">
        <v>12</v>
      </c>
      <c r="J33" s="17">
        <v>1863</v>
      </c>
      <c r="K33" s="17"/>
      <c r="L33" s="17">
        <v>12</v>
      </c>
      <c r="M33" s="17">
        <v>202</v>
      </c>
      <c r="N33" s="3"/>
    </row>
    <row r="34" spans="2:14" ht="13">
      <c r="B34" s="102"/>
      <c r="C34" s="112"/>
      <c r="D34" s="112"/>
      <c r="E34" s="108"/>
      <c r="F34" s="108"/>
      <c r="G34" s="108"/>
      <c r="H34" s="108"/>
      <c r="I34" s="108"/>
      <c r="J34" s="108"/>
      <c r="K34" s="108"/>
    </row>
    <row r="35" spans="2:14" ht="13">
      <c r="B35" s="123"/>
      <c r="C35" s="112"/>
      <c r="D35" s="112"/>
      <c r="E35" s="108"/>
      <c r="F35" s="108"/>
      <c r="G35" s="108"/>
      <c r="H35" s="108"/>
      <c r="I35" s="108"/>
      <c r="J35" s="108"/>
      <c r="K35" s="108"/>
      <c r="M35" s="112"/>
    </row>
    <row r="36" spans="2:14" ht="13">
      <c r="B36" s="123"/>
      <c r="C36" s="112"/>
      <c r="D36" s="113"/>
      <c r="E36" s="110"/>
      <c r="F36" s="110"/>
      <c r="G36" s="110"/>
      <c r="H36" s="110"/>
      <c r="I36" s="110"/>
      <c r="J36" s="110"/>
      <c r="K36" s="110"/>
      <c r="M36" s="113"/>
    </row>
    <row r="37" spans="2:14" ht="18" customHeight="1">
      <c r="B37" s="406" t="s">
        <v>620</v>
      </c>
      <c r="D37" s="101"/>
      <c r="E37" s="101"/>
      <c r="F37" s="101"/>
      <c r="G37" s="101"/>
      <c r="H37" s="101"/>
    </row>
    <row r="38" spans="2:14" s="630" customFormat="1" ht="18" customHeight="1">
      <c r="B38" s="670" t="s">
        <v>293</v>
      </c>
      <c r="C38" s="670">
        <v>2015</v>
      </c>
      <c r="D38" s="670">
        <v>2016</v>
      </c>
      <c r="E38" s="670">
        <v>2017</v>
      </c>
      <c r="F38" s="670">
        <v>2018</v>
      </c>
    </row>
    <row r="39" spans="2:14">
      <c r="B39" s="103" t="s">
        <v>241</v>
      </c>
      <c r="C39" s="48">
        <v>15736</v>
      </c>
      <c r="D39" s="48">
        <v>15648</v>
      </c>
      <c r="E39" s="57">
        <v>15648</v>
      </c>
      <c r="F39" s="48">
        <v>22742</v>
      </c>
    </row>
    <row r="40" spans="2:14">
      <c r="B40" s="103" t="s">
        <v>301</v>
      </c>
      <c r="C40" s="48">
        <v>2854</v>
      </c>
      <c r="D40" s="48">
        <v>2958</v>
      </c>
      <c r="E40" s="57">
        <v>2958</v>
      </c>
      <c r="F40" s="48">
        <v>3949</v>
      </c>
    </row>
    <row r="61" spans="2:8" ht="15.5">
      <c r="B61" s="519" t="s">
        <v>621</v>
      </c>
      <c r="D61" s="101"/>
      <c r="E61" s="101"/>
      <c r="F61" s="101"/>
      <c r="G61" s="101"/>
      <c r="H61" s="101"/>
    </row>
    <row r="62" spans="2:8" s="630" customFormat="1" ht="18" customHeight="1">
      <c r="B62" s="670" t="s">
        <v>293</v>
      </c>
      <c r="C62" s="670">
        <v>2015</v>
      </c>
      <c r="D62" s="670">
        <v>2016</v>
      </c>
      <c r="E62" s="670">
        <v>2017</v>
      </c>
      <c r="F62" s="670">
        <v>2018</v>
      </c>
      <c r="H62" s="701"/>
    </row>
    <row r="63" spans="2:8">
      <c r="B63" s="103" t="s">
        <v>241</v>
      </c>
      <c r="C63" s="48">
        <v>13674177</v>
      </c>
      <c r="D63" s="48">
        <v>13857481</v>
      </c>
      <c r="E63" s="48">
        <v>14821454</v>
      </c>
      <c r="F63" s="48">
        <v>18688949</v>
      </c>
      <c r="H63" s="124"/>
    </row>
    <row r="64" spans="2:8">
      <c r="B64" s="103" t="s">
        <v>301</v>
      </c>
      <c r="C64" s="48">
        <v>5199519</v>
      </c>
      <c r="D64" s="48">
        <v>5127755</v>
      </c>
      <c r="E64" s="48">
        <v>5206856</v>
      </c>
      <c r="F64" s="48">
        <v>5846002</v>
      </c>
      <c r="H64" s="124"/>
    </row>
    <row r="85" spans="2:3" ht="18" customHeight="1">
      <c r="B85" s="519" t="s">
        <v>622</v>
      </c>
    </row>
    <row r="86" spans="2:3" ht="18" customHeight="1">
      <c r="B86" s="499" t="s">
        <v>465</v>
      </c>
      <c r="C86" s="499" t="s">
        <v>70</v>
      </c>
    </row>
    <row r="87" spans="2:3">
      <c r="B87" s="103" t="s">
        <v>321</v>
      </c>
      <c r="C87" s="44">
        <v>5846002</v>
      </c>
    </row>
    <row r="88" spans="2:3">
      <c r="B88" s="103" t="s">
        <v>231</v>
      </c>
      <c r="C88" s="48">
        <v>4958187</v>
      </c>
    </row>
    <row r="89" spans="2:3">
      <c r="B89" s="103" t="s">
        <v>237</v>
      </c>
      <c r="C89" s="48">
        <v>1704186</v>
      </c>
    </row>
    <row r="90" spans="2:3">
      <c r="B90" s="103" t="s">
        <v>319</v>
      </c>
      <c r="C90" s="48">
        <v>1169374</v>
      </c>
    </row>
    <row r="91" spans="2:3">
      <c r="B91" s="103" t="s">
        <v>223</v>
      </c>
      <c r="C91" s="48">
        <v>1004904</v>
      </c>
    </row>
    <row r="92" spans="2:3">
      <c r="B92" s="103" t="s">
        <v>229</v>
      </c>
      <c r="C92" s="48">
        <v>873052</v>
      </c>
    </row>
    <row r="93" spans="2:3">
      <c r="B93" s="103" t="s">
        <v>234</v>
      </c>
      <c r="C93" s="48">
        <v>809704</v>
      </c>
    </row>
    <row r="94" spans="2:3">
      <c r="B94" s="103" t="s">
        <v>224</v>
      </c>
      <c r="C94" s="48">
        <v>459009</v>
      </c>
    </row>
    <row r="95" spans="2:3">
      <c r="B95" s="103" t="s">
        <v>236</v>
      </c>
      <c r="C95" s="48">
        <v>408128</v>
      </c>
    </row>
    <row r="96" spans="2:3">
      <c r="B96" s="103" t="s">
        <v>235</v>
      </c>
      <c r="C96" s="48">
        <v>352836</v>
      </c>
    </row>
    <row r="97" spans="2:3">
      <c r="B97" s="103" t="s">
        <v>571</v>
      </c>
      <c r="C97" s="48">
        <v>349282</v>
      </c>
    </row>
    <row r="98" spans="2:3">
      <c r="B98" s="25" t="s">
        <v>261</v>
      </c>
      <c r="C98" s="520">
        <v>754282</v>
      </c>
    </row>
    <row r="99" spans="2:3">
      <c r="B99" s="103" t="s">
        <v>317</v>
      </c>
      <c r="C99" s="47">
        <v>184966</v>
      </c>
    </row>
    <row r="100" spans="2:3">
      <c r="B100" s="103" t="s">
        <v>227</v>
      </c>
      <c r="C100" s="48">
        <v>177641</v>
      </c>
    </row>
    <row r="101" spans="2:3">
      <c r="B101" s="103" t="s">
        <v>318</v>
      </c>
      <c r="C101" s="48">
        <v>137023</v>
      </c>
    </row>
    <row r="102" spans="2:3">
      <c r="B102" s="103" t="s">
        <v>228</v>
      </c>
      <c r="C102" s="48">
        <v>105665</v>
      </c>
    </row>
    <row r="103" spans="2:3">
      <c r="B103" s="103" t="s">
        <v>324</v>
      </c>
      <c r="C103" s="48">
        <v>74278</v>
      </c>
    </row>
    <row r="104" spans="2:3">
      <c r="B104" s="103" t="s">
        <v>233</v>
      </c>
      <c r="C104" s="48">
        <v>70999</v>
      </c>
    </row>
    <row r="105" spans="2:3">
      <c r="B105" s="103" t="s">
        <v>240</v>
      </c>
      <c r="C105" s="48">
        <v>2728</v>
      </c>
    </row>
    <row r="106" spans="2:3">
      <c r="B106" s="103" t="s">
        <v>239</v>
      </c>
      <c r="C106" s="48">
        <v>982</v>
      </c>
    </row>
  </sheetData>
  <autoFilter ref="B86:C86">
    <sortState ref="B88:C106">
      <sortCondition descending="1" ref="C87"/>
    </sortState>
  </autoFilter>
  <mergeCells count="7">
    <mergeCell ref="I12:K12"/>
    <mergeCell ref="L12:N12"/>
    <mergeCell ref="F2:G2"/>
    <mergeCell ref="F3:G3"/>
    <mergeCell ref="B12:B13"/>
    <mergeCell ref="C12:E12"/>
    <mergeCell ref="F12:H12"/>
  </mergeCells>
  <hyperlinks>
    <hyperlink ref="F3" r:id="rId1" location="'Índice Digitalizacion Acelerada'!A1"/>
    <hyperlink ref="F2" r:id="rId2" location="'Índice ámbitos y subámbitos'!A1"/>
    <hyperlink ref="F2:G2" location="'Índice I+i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B1:AK56"/>
  <sheetViews>
    <sheetView showGridLines="0" zoomScaleNormal="100" workbookViewId="0">
      <selection activeCell="B2" sqref="B2"/>
    </sheetView>
  </sheetViews>
  <sheetFormatPr baseColWidth="10" defaultColWidth="11.54296875" defaultRowHeight="12.5"/>
  <cols>
    <col min="1" max="1" width="1.81640625" style="57" customWidth="1"/>
    <col min="2" max="2" width="40.453125" style="57" customWidth="1"/>
    <col min="3" max="4" width="20.81640625" style="57" customWidth="1"/>
    <col min="5" max="5" width="21.453125" style="57" customWidth="1"/>
    <col min="6" max="6" width="22.54296875" style="57" customWidth="1"/>
    <col min="7" max="7" width="22" style="57" customWidth="1"/>
    <col min="8" max="37" width="22.81640625" style="57" customWidth="1"/>
    <col min="38" max="16384" width="11.54296875" style="57"/>
  </cols>
  <sheetData>
    <row r="1" spans="2:37" ht="15" customHeight="1"/>
    <row r="2" spans="2:37" ht="15" customHeight="1">
      <c r="F2" s="893" t="s">
        <v>245</v>
      </c>
      <c r="G2" s="893"/>
    </row>
    <row r="3" spans="2:37" ht="15" customHeight="1">
      <c r="F3" s="893" t="s">
        <v>248</v>
      </c>
      <c r="G3" s="893"/>
    </row>
    <row r="4" spans="2:37" s="405" customFormat="1" ht="13.4" customHeight="1">
      <c r="B4" s="403"/>
      <c r="C4" s="403"/>
      <c r="D4" s="404"/>
      <c r="E4" s="403"/>
    </row>
    <row r="5" spans="2:37" s="411" customFormat="1" ht="15.5">
      <c r="B5" s="414" t="s">
        <v>246</v>
      </c>
      <c r="C5" s="411" t="s">
        <v>561</v>
      </c>
      <c r="H5" s="413"/>
    </row>
    <row r="6" spans="2:37" s="415" customFormat="1" ht="15.5">
      <c r="B6" s="416" t="s">
        <v>247</v>
      </c>
      <c r="C6" s="415" t="s">
        <v>1570</v>
      </c>
    </row>
    <row r="7" spans="2:37" s="415" customFormat="1" ht="15.5">
      <c r="B7" s="416" t="s">
        <v>84</v>
      </c>
      <c r="C7" s="417" t="s">
        <v>557</v>
      </c>
    </row>
    <row r="8" spans="2:37" s="415" customFormat="1" ht="15.5">
      <c r="B8" s="416" t="s">
        <v>220</v>
      </c>
      <c r="C8" s="417" t="s">
        <v>97</v>
      </c>
    </row>
    <row r="9" spans="2:37" s="415" customFormat="1" ht="15.5">
      <c r="B9" s="416" t="s">
        <v>127</v>
      </c>
      <c r="C9" s="415" t="s">
        <v>6</v>
      </c>
    </row>
    <row r="10" spans="2:37" s="415" customFormat="1" ht="15.5">
      <c r="B10" s="416" t="s">
        <v>244</v>
      </c>
      <c r="C10" s="415" t="s">
        <v>623</v>
      </c>
    </row>
    <row r="12" spans="2:37" s="446" customFormat="1" ht="22.75" customHeight="1">
      <c r="B12" s="967"/>
      <c r="C12" s="900">
        <v>2018</v>
      </c>
      <c r="D12" s="901"/>
      <c r="E12" s="902"/>
      <c r="F12" s="500"/>
      <c r="G12" s="500"/>
      <c r="H12" s="500"/>
      <c r="I12" s="500"/>
      <c r="J12" s="500"/>
      <c r="K12" s="500"/>
      <c r="L12" s="500"/>
      <c r="M12" s="500"/>
      <c r="N12" s="500"/>
      <c r="O12" s="500"/>
      <c r="P12" s="500"/>
      <c r="Q12" s="500"/>
      <c r="R12" s="500"/>
      <c r="S12" s="500"/>
      <c r="T12" s="500"/>
      <c r="U12" s="500"/>
      <c r="V12" s="500"/>
      <c r="W12" s="478"/>
      <c r="X12" s="478"/>
      <c r="Y12" s="478"/>
      <c r="Z12" s="478"/>
      <c r="AA12" s="478"/>
      <c r="AB12" s="478"/>
      <c r="AC12" s="478"/>
      <c r="AD12" s="478"/>
      <c r="AE12" s="478"/>
      <c r="AF12" s="478"/>
      <c r="AG12" s="478"/>
      <c r="AH12" s="478"/>
      <c r="AI12" s="478"/>
      <c r="AJ12" s="478"/>
      <c r="AK12" s="478"/>
    </row>
    <row r="13" spans="2:37" s="446" customFormat="1" ht="37.5">
      <c r="B13" s="968"/>
      <c r="C13" s="498" t="s">
        <v>624</v>
      </c>
      <c r="D13" s="511" t="s">
        <v>625</v>
      </c>
      <c r="E13" s="499" t="s">
        <v>626</v>
      </c>
      <c r="F13" s="500"/>
      <c r="G13" s="500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478"/>
      <c r="X13" s="478"/>
      <c r="Y13" s="478"/>
      <c r="Z13" s="478"/>
      <c r="AA13" s="478"/>
      <c r="AB13" s="478"/>
      <c r="AC13" s="478"/>
      <c r="AD13" s="478"/>
      <c r="AE13" s="478"/>
      <c r="AF13" s="478"/>
      <c r="AG13" s="478"/>
      <c r="AH13" s="478"/>
      <c r="AI13" s="478"/>
      <c r="AJ13" s="478"/>
      <c r="AK13" s="478"/>
    </row>
    <row r="14" spans="2:37">
      <c r="B14" s="512" t="s">
        <v>609</v>
      </c>
      <c r="C14" s="513">
        <v>22742</v>
      </c>
      <c r="D14" s="513">
        <v>18688949</v>
      </c>
      <c r="E14" s="521">
        <v>1</v>
      </c>
      <c r="F14" s="128"/>
      <c r="G14" s="128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</row>
    <row r="15" spans="2:37">
      <c r="B15" s="25" t="s">
        <v>223</v>
      </c>
      <c r="C15" s="17">
        <v>2327</v>
      </c>
      <c r="D15" s="17">
        <v>698022</v>
      </c>
      <c r="E15" s="522">
        <v>3.7349451807054533E-2</v>
      </c>
      <c r="F15" s="129"/>
      <c r="G15" s="129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2:37">
      <c r="B16" s="25" t="s">
        <v>224</v>
      </c>
      <c r="C16" s="17">
        <v>687</v>
      </c>
      <c r="D16" s="17">
        <v>404759</v>
      </c>
      <c r="E16" s="522">
        <v>2.1657665179566812E-2</v>
      </c>
      <c r="F16" s="129"/>
      <c r="G16" s="129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</row>
    <row r="17" spans="2:22">
      <c r="B17" s="25" t="s">
        <v>317</v>
      </c>
      <c r="C17" s="17">
        <v>379</v>
      </c>
      <c r="D17" s="17">
        <v>161556</v>
      </c>
      <c r="E17" s="522">
        <v>8.6444668450858311E-3</v>
      </c>
      <c r="F17" s="129"/>
      <c r="G17" s="129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</row>
    <row r="18" spans="2:22">
      <c r="B18" s="25" t="s">
        <v>318</v>
      </c>
      <c r="C18" s="17">
        <v>440</v>
      </c>
      <c r="D18" s="17">
        <v>121325</v>
      </c>
      <c r="E18" s="522">
        <v>6.4918043277875067E-3</v>
      </c>
      <c r="F18" s="129"/>
      <c r="G18" s="129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</row>
    <row r="19" spans="2:22">
      <c r="B19" s="25" t="s">
        <v>227</v>
      </c>
      <c r="C19" s="17">
        <v>725</v>
      </c>
      <c r="D19" s="17">
        <v>142991</v>
      </c>
      <c r="E19" s="522">
        <v>7.6510990532426409E-3</v>
      </c>
      <c r="F19" s="129"/>
      <c r="G19" s="129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</row>
    <row r="20" spans="2:22">
      <c r="B20" s="25" t="s">
        <v>228</v>
      </c>
      <c r="C20" s="17">
        <v>233</v>
      </c>
      <c r="D20" s="17">
        <v>135930</v>
      </c>
      <c r="E20" s="522">
        <v>7.2732821947344393E-3</v>
      </c>
      <c r="F20" s="129"/>
      <c r="G20" s="129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</row>
    <row r="21" spans="2:22">
      <c r="B21" s="25" t="s">
        <v>229</v>
      </c>
      <c r="C21" s="17">
        <v>821</v>
      </c>
      <c r="D21" s="17">
        <v>710315</v>
      </c>
      <c r="E21" s="522">
        <v>3.8007220202698394E-2</v>
      </c>
      <c r="F21" s="129"/>
      <c r="G21" s="129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</row>
    <row r="22" spans="2:22">
      <c r="B22" s="25" t="s">
        <v>571</v>
      </c>
      <c r="C22" s="17">
        <v>688</v>
      </c>
      <c r="D22" s="17">
        <v>234272</v>
      </c>
      <c r="E22" s="522">
        <v>1.2535322344771768E-2</v>
      </c>
      <c r="F22" s="129"/>
      <c r="G22" s="129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</row>
    <row r="23" spans="2:22">
      <c r="B23" s="25" t="s">
        <v>231</v>
      </c>
      <c r="C23" s="17">
        <v>5278</v>
      </c>
      <c r="D23" s="17">
        <v>4419673</v>
      </c>
      <c r="E23" s="522">
        <v>0.23648590404950007</v>
      </c>
      <c r="F23" s="129"/>
      <c r="G23" s="129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</row>
    <row r="24" spans="2:22">
      <c r="B24" s="25" t="s">
        <v>319</v>
      </c>
      <c r="C24" s="17">
        <v>2590</v>
      </c>
      <c r="D24" s="17">
        <v>1358691</v>
      </c>
      <c r="E24" s="522">
        <v>7.2700235845258074E-2</v>
      </c>
      <c r="F24" s="129"/>
      <c r="G24" s="129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</row>
    <row r="25" spans="2:22">
      <c r="B25" s="25" t="s">
        <v>233</v>
      </c>
      <c r="C25" s="17">
        <v>270</v>
      </c>
      <c r="D25" s="17">
        <v>50255</v>
      </c>
      <c r="E25" s="522">
        <v>2.6890222665811757E-3</v>
      </c>
      <c r="F25" s="129"/>
      <c r="G25" s="129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</row>
    <row r="26" spans="2:22">
      <c r="B26" s="25" t="s">
        <v>234</v>
      </c>
      <c r="C26" s="17">
        <v>1113</v>
      </c>
      <c r="D26" s="17">
        <v>738045</v>
      </c>
      <c r="E26" s="522">
        <v>3.9490984752540127E-2</v>
      </c>
      <c r="F26" s="129"/>
      <c r="G26" s="129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</row>
    <row r="27" spans="2:22">
      <c r="B27" s="25" t="s">
        <v>321</v>
      </c>
      <c r="C27" s="66">
        <v>3841</v>
      </c>
      <c r="D27" s="66">
        <v>6656568</v>
      </c>
      <c r="E27" s="523">
        <v>0.356176690299706</v>
      </c>
      <c r="F27" s="129"/>
      <c r="G27" s="129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</row>
    <row r="28" spans="2:22">
      <c r="B28" s="25" t="s">
        <v>322</v>
      </c>
      <c r="C28" s="17">
        <v>771</v>
      </c>
      <c r="D28" s="17">
        <v>291060</v>
      </c>
      <c r="E28" s="522">
        <v>1.5573909479874979E-2</v>
      </c>
      <c r="F28" s="129"/>
      <c r="G28" s="129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</row>
    <row r="29" spans="2:22">
      <c r="B29" s="25" t="s">
        <v>323</v>
      </c>
      <c r="C29" s="17">
        <v>492</v>
      </c>
      <c r="D29" s="17">
        <v>388962</v>
      </c>
      <c r="E29" s="522">
        <v>2.0812406304923835E-2</v>
      </c>
      <c r="F29" s="129"/>
      <c r="G29" s="129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</row>
    <row r="30" spans="2:22">
      <c r="B30" s="25" t="s">
        <v>237</v>
      </c>
      <c r="C30" s="17">
        <v>1866</v>
      </c>
      <c r="D30" s="17">
        <v>2100870</v>
      </c>
      <c r="E30" s="522">
        <v>0.11241242083757626</v>
      </c>
      <c r="F30" s="129"/>
      <c r="G30" s="129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</row>
    <row r="31" spans="2:22">
      <c r="B31" s="25" t="s">
        <v>324</v>
      </c>
      <c r="C31" s="17">
        <v>209</v>
      </c>
      <c r="D31" s="17">
        <v>74456</v>
      </c>
      <c r="E31" s="522">
        <v>3.9839586485039902E-3</v>
      </c>
      <c r="F31" s="129"/>
      <c r="G31" s="129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</row>
    <row r="32" spans="2:22">
      <c r="B32" s="25" t="s">
        <v>239</v>
      </c>
      <c r="C32" s="524" t="s">
        <v>387</v>
      </c>
      <c r="D32" s="524" t="s">
        <v>387</v>
      </c>
      <c r="E32" s="522"/>
      <c r="F32" s="49"/>
      <c r="G32" s="49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</row>
    <row r="33" spans="2:22">
      <c r="B33" s="25" t="s">
        <v>240</v>
      </c>
      <c r="C33" s="524" t="s">
        <v>387</v>
      </c>
      <c r="D33" s="524" t="s">
        <v>387</v>
      </c>
      <c r="E33" s="522"/>
      <c r="F33" s="49"/>
      <c r="G33" s="49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</row>
    <row r="34" spans="2:22" ht="13">
      <c r="B34" s="10"/>
      <c r="C34" s="110"/>
      <c r="D34" s="110"/>
      <c r="E34" s="110"/>
      <c r="F34" s="110"/>
      <c r="G34" s="110"/>
      <c r="H34" s="110"/>
    </row>
    <row r="37" spans="2:22" ht="18" customHeight="1">
      <c r="B37" s="406" t="s">
        <v>627</v>
      </c>
    </row>
    <row r="38" spans="2:22" s="446" customFormat="1" ht="37.5">
      <c r="B38" s="528"/>
      <c r="C38" s="529" t="s">
        <v>625</v>
      </c>
    </row>
    <row r="39" spans="2:22">
      <c r="B39" s="525" t="s">
        <v>321</v>
      </c>
      <c r="C39" s="527">
        <v>6656568</v>
      </c>
    </row>
    <row r="40" spans="2:22">
      <c r="B40" s="25" t="s">
        <v>231</v>
      </c>
      <c r="C40" s="526">
        <v>4419673</v>
      </c>
    </row>
    <row r="41" spans="2:22">
      <c r="B41" s="25" t="s">
        <v>237</v>
      </c>
      <c r="C41" s="526">
        <v>2100870</v>
      </c>
    </row>
    <row r="42" spans="2:22">
      <c r="B42" s="25" t="s">
        <v>319</v>
      </c>
      <c r="C42" s="526">
        <v>1358691</v>
      </c>
    </row>
    <row r="43" spans="2:22">
      <c r="B43" s="25" t="s">
        <v>234</v>
      </c>
      <c r="C43" s="526">
        <v>738045</v>
      </c>
    </row>
    <row r="44" spans="2:22">
      <c r="B44" s="25" t="s">
        <v>229</v>
      </c>
      <c r="C44" s="526">
        <v>710315</v>
      </c>
    </row>
    <row r="45" spans="2:22">
      <c r="B45" s="25" t="s">
        <v>223</v>
      </c>
      <c r="C45" s="526">
        <v>698022</v>
      </c>
    </row>
    <row r="46" spans="2:22">
      <c r="B46" s="25" t="s">
        <v>224</v>
      </c>
      <c r="C46" s="526">
        <v>404759</v>
      </c>
    </row>
    <row r="47" spans="2:22">
      <c r="B47" s="25" t="s">
        <v>236</v>
      </c>
      <c r="C47" s="526">
        <v>388962</v>
      </c>
    </row>
    <row r="48" spans="2:22">
      <c r="B48" s="25" t="s">
        <v>235</v>
      </c>
      <c r="C48" s="526">
        <v>291060</v>
      </c>
    </row>
    <row r="49" spans="2:3">
      <c r="B49" s="25" t="s">
        <v>261</v>
      </c>
      <c r="C49" s="526">
        <v>920785</v>
      </c>
    </row>
    <row r="50" spans="2:3">
      <c r="B50" s="25" t="s">
        <v>571</v>
      </c>
      <c r="C50" s="526">
        <v>234272</v>
      </c>
    </row>
    <row r="51" spans="2:3">
      <c r="B51" s="25" t="s">
        <v>317</v>
      </c>
      <c r="C51" s="526">
        <v>161556</v>
      </c>
    </row>
    <row r="52" spans="2:3">
      <c r="B52" s="25" t="s">
        <v>227</v>
      </c>
      <c r="C52" s="526">
        <v>142991</v>
      </c>
    </row>
    <row r="53" spans="2:3">
      <c r="B53" s="25" t="s">
        <v>228</v>
      </c>
      <c r="C53" s="526">
        <v>135930</v>
      </c>
    </row>
    <row r="54" spans="2:3">
      <c r="B54" s="25" t="s">
        <v>318</v>
      </c>
      <c r="C54" s="526">
        <v>121325</v>
      </c>
    </row>
    <row r="55" spans="2:3">
      <c r="B55" s="25" t="s">
        <v>324</v>
      </c>
      <c r="C55" s="526">
        <v>74456</v>
      </c>
    </row>
    <row r="56" spans="2:3">
      <c r="B56" s="25" t="s">
        <v>233</v>
      </c>
      <c r="C56" s="526">
        <v>50255</v>
      </c>
    </row>
  </sheetData>
  <autoFilter ref="B38:C38">
    <sortState ref="B39:C55">
      <sortCondition descending="1" ref="C38"/>
    </sortState>
  </autoFilter>
  <mergeCells count="4">
    <mergeCell ref="C12:E12"/>
    <mergeCell ref="F2:G2"/>
    <mergeCell ref="F3:G3"/>
    <mergeCell ref="B12:B13"/>
  </mergeCells>
  <hyperlinks>
    <hyperlink ref="F3" r:id="rId1" location="'Índice Digitalizacion Acelerada'!A1"/>
    <hyperlink ref="F2" r:id="rId2" location="'Índice ámbitos y subámbitos'!A1"/>
    <hyperlink ref="F2:G2" location="'Índice I+i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B1:AK64"/>
  <sheetViews>
    <sheetView showGridLines="0" zoomScaleNormal="100" workbookViewId="0">
      <selection activeCell="B3" sqref="B3"/>
    </sheetView>
  </sheetViews>
  <sheetFormatPr baseColWidth="10" defaultColWidth="11.54296875" defaultRowHeight="12.5"/>
  <cols>
    <col min="1" max="1" width="1.81640625" style="57" customWidth="1"/>
    <col min="2" max="2" width="40.453125" style="57" customWidth="1"/>
    <col min="3" max="4" width="20.81640625" style="57" customWidth="1"/>
    <col min="5" max="5" width="21.453125" style="57" customWidth="1"/>
    <col min="6" max="6" width="22.54296875" style="57" customWidth="1"/>
    <col min="7" max="7" width="22" style="57" customWidth="1"/>
    <col min="8" max="37" width="22.81640625" style="57" customWidth="1"/>
    <col min="38" max="16384" width="11.54296875" style="57"/>
  </cols>
  <sheetData>
    <row r="1" spans="2:37" ht="15" customHeight="1"/>
    <row r="2" spans="2:37" ht="15" customHeight="1">
      <c r="F2" s="893" t="s">
        <v>245</v>
      </c>
      <c r="G2" s="893"/>
    </row>
    <row r="3" spans="2:37" ht="15" customHeight="1">
      <c r="F3" s="893" t="s">
        <v>248</v>
      </c>
      <c r="G3" s="893"/>
    </row>
    <row r="4" spans="2:37" s="405" customFormat="1" ht="13.4" customHeight="1">
      <c r="B4" s="403"/>
      <c r="C4" s="403"/>
      <c r="D4" s="404"/>
      <c r="E4" s="403"/>
    </row>
    <row r="5" spans="2:37" s="411" customFormat="1" ht="15.5">
      <c r="B5" s="414" t="s">
        <v>246</v>
      </c>
      <c r="C5" s="411" t="s">
        <v>561</v>
      </c>
      <c r="H5" s="413"/>
    </row>
    <row r="6" spans="2:37" s="415" customFormat="1" ht="15.5">
      <c r="B6" s="416" t="s">
        <v>247</v>
      </c>
      <c r="C6" s="415" t="s">
        <v>1570</v>
      </c>
    </row>
    <row r="7" spans="2:37" s="415" customFormat="1" ht="15.5">
      <c r="B7" s="416" t="s">
        <v>84</v>
      </c>
      <c r="C7" s="417" t="s">
        <v>628</v>
      </c>
    </row>
    <row r="8" spans="2:37" s="415" customFormat="1" ht="15.5">
      <c r="B8" s="416" t="s">
        <v>220</v>
      </c>
      <c r="C8" s="417" t="s">
        <v>97</v>
      </c>
    </row>
    <row r="9" spans="2:37" s="415" customFormat="1" ht="15.5">
      <c r="B9" s="416" t="s">
        <v>127</v>
      </c>
      <c r="C9" s="415" t="s">
        <v>6</v>
      </c>
    </row>
    <row r="10" spans="2:37" s="415" customFormat="1" ht="15.5">
      <c r="B10" s="416" t="s">
        <v>244</v>
      </c>
      <c r="C10" s="415" t="s">
        <v>629</v>
      </c>
    </row>
    <row r="12" spans="2:37" s="446" customFormat="1" ht="22.75" customHeight="1">
      <c r="B12" s="972"/>
      <c r="C12" s="969">
        <v>2018</v>
      </c>
      <c r="D12" s="970"/>
      <c r="E12" s="970"/>
      <c r="F12" s="970"/>
      <c r="G12" s="970"/>
      <c r="H12" s="971"/>
      <c r="I12" s="500"/>
      <c r="J12" s="500"/>
      <c r="K12" s="500"/>
      <c r="L12" s="500"/>
      <c r="M12" s="500"/>
      <c r="N12" s="500"/>
      <c r="O12" s="500"/>
      <c r="P12" s="500"/>
      <c r="Q12" s="500"/>
      <c r="R12" s="500"/>
      <c r="S12" s="500"/>
      <c r="T12" s="500"/>
      <c r="U12" s="500"/>
      <c r="V12" s="500"/>
      <c r="W12" s="478"/>
      <c r="X12" s="478"/>
      <c r="Y12" s="478"/>
      <c r="Z12" s="478"/>
      <c r="AA12" s="478"/>
      <c r="AB12" s="478"/>
      <c r="AC12" s="478"/>
      <c r="AD12" s="478"/>
      <c r="AE12" s="478"/>
      <c r="AF12" s="478"/>
      <c r="AG12" s="478"/>
      <c r="AH12" s="478"/>
      <c r="AI12" s="478"/>
      <c r="AJ12" s="478"/>
      <c r="AK12" s="478"/>
    </row>
    <row r="13" spans="2:37" s="446" customFormat="1" ht="50">
      <c r="B13" s="966"/>
      <c r="C13" s="529" t="s">
        <v>630</v>
      </c>
      <c r="D13" s="529" t="s">
        <v>631</v>
      </c>
      <c r="E13" s="529" t="s">
        <v>632</v>
      </c>
      <c r="F13" s="529" t="s">
        <v>633</v>
      </c>
      <c r="G13" s="529" t="s">
        <v>634</v>
      </c>
      <c r="H13" s="529" t="s">
        <v>635</v>
      </c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478"/>
      <c r="X13" s="478"/>
      <c r="Y13" s="478"/>
      <c r="Z13" s="478"/>
      <c r="AA13" s="478"/>
      <c r="AB13" s="478"/>
      <c r="AC13" s="478"/>
      <c r="AD13" s="478"/>
      <c r="AE13" s="478"/>
      <c r="AF13" s="478"/>
      <c r="AG13" s="478"/>
      <c r="AH13" s="478"/>
      <c r="AI13" s="478"/>
      <c r="AJ13" s="478"/>
      <c r="AK13" s="478"/>
    </row>
    <row r="14" spans="2:37" ht="15.75" customHeight="1">
      <c r="B14" s="103" t="s">
        <v>609</v>
      </c>
      <c r="C14" s="38">
        <v>31505</v>
      </c>
      <c r="D14" s="38">
        <v>15377</v>
      </c>
      <c r="E14" s="38">
        <v>3854</v>
      </c>
      <c r="F14" s="38">
        <v>27652</v>
      </c>
      <c r="G14" s="38">
        <v>16128</v>
      </c>
      <c r="H14" s="38">
        <v>11523</v>
      </c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</row>
    <row r="15" spans="2:37" ht="15.75" customHeight="1">
      <c r="B15" s="103" t="s">
        <v>223</v>
      </c>
      <c r="C15" s="38">
        <v>3830</v>
      </c>
      <c r="D15" s="38">
        <v>1774</v>
      </c>
      <c r="E15" s="38">
        <v>452</v>
      </c>
      <c r="F15" s="38">
        <v>3378</v>
      </c>
      <c r="G15" s="38">
        <v>2056</v>
      </c>
      <c r="H15" s="38">
        <v>1322</v>
      </c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2:37" ht="15.75" customHeight="1">
      <c r="B16" s="103" t="s">
        <v>224</v>
      </c>
      <c r="C16" s="38">
        <v>917</v>
      </c>
      <c r="D16" s="38">
        <v>445</v>
      </c>
      <c r="E16" s="38">
        <v>145</v>
      </c>
      <c r="F16" s="38">
        <v>772</v>
      </c>
      <c r="G16" s="38">
        <v>472</v>
      </c>
      <c r="H16" s="38">
        <v>301</v>
      </c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</row>
    <row r="17" spans="2:22" ht="15.75" customHeight="1">
      <c r="B17" s="103" t="s">
        <v>317</v>
      </c>
      <c r="C17" s="38">
        <v>482</v>
      </c>
      <c r="D17" s="38">
        <v>257</v>
      </c>
      <c r="E17" s="38">
        <v>85</v>
      </c>
      <c r="F17" s="38">
        <v>397</v>
      </c>
      <c r="G17" s="38">
        <v>225</v>
      </c>
      <c r="H17" s="38">
        <v>173</v>
      </c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</row>
    <row r="18" spans="2:22" ht="15.75" customHeight="1">
      <c r="B18" s="103" t="s">
        <v>318</v>
      </c>
      <c r="C18" s="38">
        <v>605</v>
      </c>
      <c r="D18" s="38">
        <v>240</v>
      </c>
      <c r="E18" s="38">
        <v>76</v>
      </c>
      <c r="F18" s="38">
        <v>529</v>
      </c>
      <c r="G18" s="38">
        <v>365</v>
      </c>
      <c r="H18" s="38">
        <v>164</v>
      </c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</row>
    <row r="19" spans="2:22" ht="15.75" customHeight="1">
      <c r="B19" s="103" t="s">
        <v>227</v>
      </c>
      <c r="C19" s="38">
        <v>1206</v>
      </c>
      <c r="D19" s="38">
        <v>445</v>
      </c>
      <c r="E19" s="38">
        <v>90</v>
      </c>
      <c r="F19" s="38">
        <v>1116</v>
      </c>
      <c r="G19" s="38">
        <v>761</v>
      </c>
      <c r="H19" s="38">
        <v>355</v>
      </c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</row>
    <row r="20" spans="2:22" ht="15.75" customHeight="1">
      <c r="B20" s="103" t="s">
        <v>228</v>
      </c>
      <c r="C20" s="38">
        <v>281</v>
      </c>
      <c r="D20" s="38">
        <v>153</v>
      </c>
      <c r="E20" s="38">
        <v>51</v>
      </c>
      <c r="F20" s="38">
        <v>229</v>
      </c>
      <c r="G20" s="38">
        <v>127</v>
      </c>
      <c r="H20" s="38">
        <v>102</v>
      </c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</row>
    <row r="21" spans="2:22" ht="15.75" customHeight="1">
      <c r="B21" s="103" t="s">
        <v>229</v>
      </c>
      <c r="C21" s="38">
        <v>1154</v>
      </c>
      <c r="D21" s="38">
        <v>618</v>
      </c>
      <c r="E21" s="38">
        <v>149</v>
      </c>
      <c r="F21" s="38">
        <v>1005</v>
      </c>
      <c r="G21" s="38">
        <v>536</v>
      </c>
      <c r="H21" s="38">
        <v>469</v>
      </c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</row>
    <row r="22" spans="2:22" ht="15.75" customHeight="1">
      <c r="B22" s="103" t="s">
        <v>571</v>
      </c>
      <c r="C22" s="38">
        <v>990</v>
      </c>
      <c r="D22" s="38">
        <v>469</v>
      </c>
      <c r="E22" s="38">
        <v>125</v>
      </c>
      <c r="F22" s="38">
        <v>865</v>
      </c>
      <c r="G22" s="38">
        <v>521</v>
      </c>
      <c r="H22" s="38">
        <v>344</v>
      </c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</row>
    <row r="23" spans="2:22" ht="15.75" customHeight="1">
      <c r="B23" s="103" t="s">
        <v>231</v>
      </c>
      <c r="C23" s="38">
        <v>6767</v>
      </c>
      <c r="D23" s="38">
        <v>3638</v>
      </c>
      <c r="E23" s="38">
        <v>838</v>
      </c>
      <c r="F23" s="38">
        <v>5929</v>
      </c>
      <c r="G23" s="38">
        <v>3129</v>
      </c>
      <c r="H23" s="38">
        <v>2800</v>
      </c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</row>
    <row r="24" spans="2:22" ht="15.75" customHeight="1">
      <c r="B24" s="103" t="s">
        <v>319</v>
      </c>
      <c r="C24" s="38">
        <v>3738</v>
      </c>
      <c r="D24" s="38">
        <v>1728</v>
      </c>
      <c r="E24" s="38">
        <v>437</v>
      </c>
      <c r="F24" s="38">
        <v>3300</v>
      </c>
      <c r="G24" s="38">
        <v>2010</v>
      </c>
      <c r="H24" s="38">
        <v>1290</v>
      </c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</row>
    <row r="25" spans="2:22" ht="15.75" customHeight="1">
      <c r="B25" s="103" t="s">
        <v>233</v>
      </c>
      <c r="C25" s="38">
        <v>452</v>
      </c>
      <c r="D25" s="38">
        <v>199</v>
      </c>
      <c r="E25" s="38">
        <v>65</v>
      </c>
      <c r="F25" s="38">
        <v>386</v>
      </c>
      <c r="G25" s="38">
        <v>252</v>
      </c>
      <c r="H25" s="38">
        <v>134</v>
      </c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</row>
    <row r="26" spans="2:22" ht="15.75" customHeight="1">
      <c r="B26" s="103" t="s">
        <v>234</v>
      </c>
      <c r="C26" s="38">
        <v>1506</v>
      </c>
      <c r="D26" s="38">
        <v>793</v>
      </c>
      <c r="E26" s="38">
        <v>229</v>
      </c>
      <c r="F26" s="38">
        <v>1277</v>
      </c>
      <c r="G26" s="38">
        <v>712</v>
      </c>
      <c r="H26" s="38">
        <v>565</v>
      </c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</row>
    <row r="27" spans="2:22" ht="15.75" customHeight="1">
      <c r="B27" s="103" t="s">
        <v>98</v>
      </c>
      <c r="C27" s="64">
        <v>5645</v>
      </c>
      <c r="D27" s="64">
        <v>2512</v>
      </c>
      <c r="E27" s="64">
        <v>600</v>
      </c>
      <c r="F27" s="64">
        <v>5045</v>
      </c>
      <c r="G27" s="64">
        <v>3133</v>
      </c>
      <c r="H27" s="64">
        <v>1912</v>
      </c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</row>
    <row r="28" spans="2:22" ht="15.75" customHeight="1">
      <c r="B28" s="103" t="s">
        <v>322</v>
      </c>
      <c r="C28" s="38">
        <v>1051</v>
      </c>
      <c r="D28" s="38">
        <v>478</v>
      </c>
      <c r="E28" s="38">
        <v>108</v>
      </c>
      <c r="F28" s="38">
        <v>943</v>
      </c>
      <c r="G28" s="38">
        <v>573</v>
      </c>
      <c r="H28" s="38">
        <v>369</v>
      </c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</row>
    <row r="29" spans="2:22" ht="15.75" customHeight="1">
      <c r="B29" s="103" t="s">
        <v>323</v>
      </c>
      <c r="C29" s="38">
        <v>506</v>
      </c>
      <c r="D29" s="38">
        <v>228</v>
      </c>
      <c r="E29" s="38">
        <v>60</v>
      </c>
      <c r="F29" s="38">
        <v>446</v>
      </c>
      <c r="G29" s="38">
        <v>278</v>
      </c>
      <c r="H29" s="38">
        <v>168</v>
      </c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</row>
    <row r="30" spans="2:22" ht="15.75" customHeight="1">
      <c r="B30" s="103" t="s">
        <v>237</v>
      </c>
      <c r="C30" s="38">
        <v>2076</v>
      </c>
      <c r="D30" s="38">
        <v>1268</v>
      </c>
      <c r="E30" s="38">
        <v>310</v>
      </c>
      <c r="F30" s="38">
        <v>1766</v>
      </c>
      <c r="G30" s="38">
        <v>808</v>
      </c>
      <c r="H30" s="38">
        <v>958</v>
      </c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</row>
    <row r="31" spans="2:22" ht="15.75" customHeight="1">
      <c r="B31" s="103" t="s">
        <v>324</v>
      </c>
      <c r="C31" s="38">
        <v>253</v>
      </c>
      <c r="D31" s="38">
        <v>106</v>
      </c>
      <c r="E31" s="38">
        <v>32</v>
      </c>
      <c r="F31" s="38">
        <v>221</v>
      </c>
      <c r="G31" s="38">
        <v>147</v>
      </c>
      <c r="H31" s="38">
        <v>74</v>
      </c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</row>
    <row r="32" spans="2:22" ht="15.75" customHeight="1">
      <c r="B32" s="103" t="s">
        <v>239</v>
      </c>
      <c r="C32" s="38" t="s">
        <v>387</v>
      </c>
      <c r="D32" s="38" t="s">
        <v>387</v>
      </c>
      <c r="E32" s="38" t="s">
        <v>387</v>
      </c>
      <c r="F32" s="38" t="s">
        <v>387</v>
      </c>
      <c r="G32" s="38" t="s">
        <v>387</v>
      </c>
      <c r="H32" s="38" t="s">
        <v>387</v>
      </c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</row>
    <row r="33" spans="2:22" ht="15.75" customHeight="1">
      <c r="B33" s="103" t="s">
        <v>240</v>
      </c>
      <c r="C33" s="38" t="s">
        <v>387</v>
      </c>
      <c r="D33" s="38" t="s">
        <v>387</v>
      </c>
      <c r="E33" s="38" t="s">
        <v>387</v>
      </c>
      <c r="F33" s="38" t="s">
        <v>387</v>
      </c>
      <c r="G33" s="38" t="s">
        <v>387</v>
      </c>
      <c r="H33" s="38" t="s">
        <v>387</v>
      </c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</row>
    <row r="34" spans="2:22" ht="13">
      <c r="C34" s="108"/>
      <c r="D34" s="108"/>
      <c r="E34" s="108"/>
      <c r="F34" s="108"/>
      <c r="G34" s="108"/>
      <c r="H34" s="108"/>
    </row>
    <row r="35" spans="2:22" ht="13">
      <c r="B35" s="10"/>
      <c r="C35" s="108"/>
      <c r="D35" s="108"/>
      <c r="E35" s="108"/>
      <c r="F35" s="108"/>
      <c r="G35" s="108"/>
      <c r="H35" s="108"/>
    </row>
    <row r="36" spans="2:22" ht="13">
      <c r="B36" s="10"/>
      <c r="C36" s="110"/>
      <c r="D36" s="110"/>
      <c r="E36" s="110"/>
      <c r="F36" s="110"/>
      <c r="G36" s="110"/>
      <c r="H36" s="110"/>
    </row>
    <row r="37" spans="2:22" s="102" customFormat="1" ht="18" customHeight="1">
      <c r="B37" s="406" t="s">
        <v>1684</v>
      </c>
      <c r="D37" s="101"/>
      <c r="E37" s="101"/>
      <c r="F37" s="101"/>
      <c r="G37" s="113"/>
      <c r="H37" s="113"/>
    </row>
    <row r="38" spans="2:22" s="478" customFormat="1" ht="50">
      <c r="B38" s="530" t="s">
        <v>293</v>
      </c>
      <c r="C38" s="529" t="s">
        <v>630</v>
      </c>
      <c r="D38" s="529" t="s">
        <v>631</v>
      </c>
      <c r="E38" s="529" t="s">
        <v>632</v>
      </c>
      <c r="F38" s="529" t="s">
        <v>633</v>
      </c>
      <c r="G38" s="529" t="s">
        <v>634</v>
      </c>
      <c r="H38" s="529" t="s">
        <v>635</v>
      </c>
    </row>
    <row r="39" spans="2:22" s="102" customFormat="1" ht="14.25" customHeight="1">
      <c r="B39" s="103" t="s">
        <v>241</v>
      </c>
      <c r="C39" s="442">
        <v>100</v>
      </c>
      <c r="D39" s="442">
        <v>48.80812569433423</v>
      </c>
      <c r="E39" s="442">
        <v>12.232978892239327</v>
      </c>
      <c r="F39" s="442">
        <v>87.770195207109978</v>
      </c>
      <c r="G39" s="442">
        <v>51.191874305665763</v>
      </c>
      <c r="H39" s="442">
        <v>36.575146802094906</v>
      </c>
    </row>
    <row r="40" spans="2:22" s="102" customFormat="1" ht="14.25" customHeight="1">
      <c r="B40" s="103" t="s">
        <v>98</v>
      </c>
      <c r="C40" s="209">
        <v>100</v>
      </c>
      <c r="D40" s="209">
        <v>44.499557130203719</v>
      </c>
      <c r="E40" s="209">
        <v>10.628875110717448</v>
      </c>
      <c r="F40" s="209">
        <v>89.371124889282555</v>
      </c>
      <c r="G40" s="209">
        <v>55.500442869796288</v>
      </c>
      <c r="H40" s="209">
        <v>33.870682019486267</v>
      </c>
    </row>
    <row r="41" spans="2:22" s="102" customFormat="1"/>
    <row r="42" spans="2:22" s="102" customFormat="1"/>
    <row r="43" spans="2:22" s="102" customFormat="1"/>
    <row r="44" spans="2:22" s="102" customFormat="1"/>
    <row r="45" spans="2:22" s="102" customFormat="1"/>
    <row r="46" spans="2:22" s="102" customFormat="1"/>
    <row r="47" spans="2:22" s="102" customFormat="1"/>
    <row r="48" spans="2:22" s="102" customFormat="1"/>
    <row r="49" s="102" customFormat="1"/>
    <row r="50" s="102" customFormat="1"/>
    <row r="51" s="102" customFormat="1"/>
    <row r="52" s="102" customFormat="1"/>
    <row r="53" s="102" customFormat="1"/>
    <row r="54" s="102" customFormat="1"/>
    <row r="55" s="102" customFormat="1"/>
    <row r="56" s="102" customFormat="1"/>
    <row r="57" s="102" customFormat="1"/>
    <row r="58" s="102" customFormat="1"/>
    <row r="59" s="102" customFormat="1"/>
    <row r="60" s="102" customFormat="1"/>
    <row r="61" s="102" customFormat="1"/>
    <row r="62" s="102" customFormat="1"/>
    <row r="63" s="102" customFormat="1"/>
    <row r="64" s="102" customFormat="1"/>
  </sheetData>
  <mergeCells count="4">
    <mergeCell ref="C12:H12"/>
    <mergeCell ref="F2:G2"/>
    <mergeCell ref="F3:G3"/>
    <mergeCell ref="B12:B13"/>
  </mergeCells>
  <hyperlinks>
    <hyperlink ref="F3" r:id="rId1" location="'Índice Digitalizacion Acelerada'!A1"/>
    <hyperlink ref="F2" r:id="rId2" location="'Índice ámbitos y subámbitos'!A1"/>
    <hyperlink ref="F2:G2" location="'Índice I+i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B1:AK61"/>
  <sheetViews>
    <sheetView showGridLines="0" zoomScaleNormal="100" workbookViewId="0">
      <selection activeCell="C2" sqref="C2"/>
    </sheetView>
  </sheetViews>
  <sheetFormatPr baseColWidth="10" defaultColWidth="11.54296875" defaultRowHeight="12.5"/>
  <cols>
    <col min="1" max="1" width="1.81640625" style="57" customWidth="1"/>
    <col min="2" max="2" width="40.453125" style="57" customWidth="1"/>
    <col min="3" max="3" width="20.54296875" style="57" customWidth="1"/>
    <col min="4" max="4" width="17.81640625" style="57" customWidth="1"/>
    <col min="5" max="5" width="15.81640625" style="57" customWidth="1"/>
    <col min="6" max="6" width="18.453125" style="57" customWidth="1"/>
    <col min="7" max="7" width="22" style="57" customWidth="1"/>
    <col min="8" max="37" width="22.81640625" style="57" customWidth="1"/>
    <col min="38" max="16384" width="11.54296875" style="57"/>
  </cols>
  <sheetData>
    <row r="1" spans="2:37" ht="15" customHeight="1"/>
    <row r="2" spans="2:37" ht="15" customHeight="1">
      <c r="F2" s="893" t="s">
        <v>245</v>
      </c>
      <c r="G2" s="893"/>
    </row>
    <row r="3" spans="2:37" ht="15" customHeight="1">
      <c r="F3" s="893" t="s">
        <v>248</v>
      </c>
      <c r="G3" s="893"/>
    </row>
    <row r="4" spans="2:37" s="405" customFormat="1" ht="13.4" customHeight="1">
      <c r="B4" s="403"/>
      <c r="C4" s="403"/>
      <c r="D4" s="404"/>
      <c r="E4" s="403"/>
    </row>
    <row r="5" spans="2:37" s="411" customFormat="1" ht="15.5">
      <c r="B5" s="414" t="s">
        <v>246</v>
      </c>
      <c r="C5" s="411" t="s">
        <v>561</v>
      </c>
      <c r="H5" s="413"/>
    </row>
    <row r="6" spans="2:37" s="415" customFormat="1" ht="15.5">
      <c r="B6" s="416" t="s">
        <v>247</v>
      </c>
      <c r="C6" s="415" t="s">
        <v>1570</v>
      </c>
    </row>
    <row r="7" spans="2:37" s="415" customFormat="1" ht="15.5">
      <c r="B7" s="416" t="s">
        <v>84</v>
      </c>
      <c r="C7" s="417" t="s">
        <v>558</v>
      </c>
    </row>
    <row r="8" spans="2:37" s="415" customFormat="1" ht="15.5">
      <c r="B8" s="416" t="s">
        <v>220</v>
      </c>
      <c r="C8" s="417" t="s">
        <v>559</v>
      </c>
    </row>
    <row r="9" spans="2:37" s="415" customFormat="1" ht="15.5">
      <c r="B9" s="416" t="s">
        <v>127</v>
      </c>
      <c r="C9" s="417" t="s">
        <v>98</v>
      </c>
    </row>
    <row r="10" spans="2:37" s="415" customFormat="1" ht="15.5">
      <c r="B10" s="416" t="s">
        <v>244</v>
      </c>
      <c r="C10" s="415" t="s">
        <v>636</v>
      </c>
    </row>
    <row r="12" spans="2:37" s="446" customFormat="1" ht="25">
      <c r="B12" s="496"/>
      <c r="C12" s="496" t="s">
        <v>1680</v>
      </c>
      <c r="D12" s="496" t="s">
        <v>1682</v>
      </c>
      <c r="E12" s="496" t="s">
        <v>1681</v>
      </c>
      <c r="F12" s="496" t="s">
        <v>1683</v>
      </c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  <c r="U12" s="127"/>
      <c r="V12" s="127"/>
      <c r="W12" s="478"/>
      <c r="X12" s="478"/>
      <c r="Y12" s="478"/>
      <c r="Z12" s="478"/>
      <c r="AA12" s="478"/>
      <c r="AB12" s="478"/>
      <c r="AC12" s="478"/>
      <c r="AD12" s="478"/>
      <c r="AE12" s="478"/>
      <c r="AF12" s="478"/>
      <c r="AG12" s="478"/>
      <c r="AH12" s="478"/>
      <c r="AI12" s="478"/>
      <c r="AJ12" s="478"/>
      <c r="AK12" s="478"/>
    </row>
    <row r="13" spans="2:37">
      <c r="B13" s="103" t="s">
        <v>638</v>
      </c>
      <c r="C13" s="38">
        <v>80</v>
      </c>
      <c r="D13" s="38">
        <v>37.5</v>
      </c>
      <c r="E13" s="38">
        <v>80</v>
      </c>
      <c r="F13" s="38">
        <v>62.5</v>
      </c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</row>
    <row r="14" spans="2:37">
      <c r="B14" s="103" t="s">
        <v>639</v>
      </c>
      <c r="C14" s="38">
        <v>60</v>
      </c>
      <c r="D14" s="38">
        <v>78.569999999999993</v>
      </c>
      <c r="E14" s="38">
        <v>90</v>
      </c>
      <c r="F14" s="38">
        <v>71.430000000000007</v>
      </c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</row>
    <row r="15" spans="2:37">
      <c r="B15" s="103" t="s">
        <v>640</v>
      </c>
      <c r="C15" s="38">
        <v>50</v>
      </c>
      <c r="D15" s="38">
        <v>75</v>
      </c>
      <c r="E15" s="38">
        <v>100</v>
      </c>
      <c r="F15" s="38">
        <v>75</v>
      </c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2:37">
      <c r="B16" s="103" t="s">
        <v>641</v>
      </c>
      <c r="C16" s="38">
        <v>50</v>
      </c>
      <c r="D16" s="38">
        <v>25</v>
      </c>
      <c r="E16" s="38">
        <v>25</v>
      </c>
      <c r="F16" s="38">
        <v>50</v>
      </c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</row>
    <row r="17" spans="2:22">
      <c r="B17" s="103" t="s">
        <v>642</v>
      </c>
      <c r="C17" s="38">
        <v>16.670000000000002</v>
      </c>
      <c r="D17" s="38">
        <v>50</v>
      </c>
      <c r="E17" s="38">
        <v>0</v>
      </c>
      <c r="F17" s="38">
        <v>50</v>
      </c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</row>
    <row r="18" spans="2:22">
      <c r="B18" s="103" t="s">
        <v>643</v>
      </c>
      <c r="C18" s="38">
        <v>50</v>
      </c>
      <c r="D18" s="38">
        <v>0</v>
      </c>
      <c r="E18" s="38">
        <v>100</v>
      </c>
      <c r="F18" s="38">
        <v>0</v>
      </c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</row>
    <row r="19" spans="2:22">
      <c r="B19" s="103" t="s">
        <v>644</v>
      </c>
      <c r="C19" s="38">
        <v>75</v>
      </c>
      <c r="D19" s="38">
        <v>100</v>
      </c>
      <c r="E19" s="38">
        <v>75</v>
      </c>
      <c r="F19" s="38">
        <v>100</v>
      </c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</row>
    <row r="20" spans="2:22">
      <c r="B20" s="103" t="s">
        <v>645</v>
      </c>
      <c r="C20" s="38" t="s">
        <v>646</v>
      </c>
      <c r="D20" s="38">
        <v>100</v>
      </c>
      <c r="E20" s="38" t="s">
        <v>646</v>
      </c>
      <c r="F20" s="38">
        <v>100</v>
      </c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</row>
    <row r="21" spans="2:22">
      <c r="B21" s="103" t="s">
        <v>647</v>
      </c>
      <c r="C21" s="38" t="s">
        <v>648</v>
      </c>
      <c r="D21" s="38" t="s">
        <v>646</v>
      </c>
      <c r="E21" s="38">
        <v>100</v>
      </c>
      <c r="F21" s="38">
        <v>100</v>
      </c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</row>
    <row r="22" spans="2:22">
      <c r="B22" s="103" t="s">
        <v>649</v>
      </c>
      <c r="C22" s="38">
        <v>0</v>
      </c>
      <c r="D22" s="38">
        <v>0</v>
      </c>
      <c r="E22" s="38">
        <v>0</v>
      </c>
      <c r="F22" s="38">
        <v>50</v>
      </c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</row>
    <row r="23" spans="2:22">
      <c r="B23" s="103" t="s">
        <v>650</v>
      </c>
      <c r="C23" s="38">
        <v>50</v>
      </c>
      <c r="D23" s="38">
        <v>50</v>
      </c>
      <c r="E23" s="38">
        <v>50</v>
      </c>
      <c r="F23" s="38">
        <v>50</v>
      </c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</row>
    <row r="24" spans="2:22">
      <c r="B24" s="103" t="s">
        <v>651</v>
      </c>
      <c r="C24" s="38">
        <v>16.670000000000002</v>
      </c>
      <c r="D24" s="38">
        <v>33.33</v>
      </c>
      <c r="E24" s="38">
        <v>16.670000000000002</v>
      </c>
      <c r="F24" s="38">
        <v>66.67</v>
      </c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</row>
    <row r="25" spans="2:22">
      <c r="B25" s="103" t="s">
        <v>652</v>
      </c>
      <c r="C25" s="38">
        <v>50</v>
      </c>
      <c r="D25" s="38">
        <v>50</v>
      </c>
      <c r="E25" s="38">
        <v>25</v>
      </c>
      <c r="F25" s="38">
        <v>75</v>
      </c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</row>
    <row r="26" spans="2:22">
      <c r="B26" s="103" t="s">
        <v>653</v>
      </c>
      <c r="C26" s="38">
        <v>50</v>
      </c>
      <c r="D26" s="38">
        <v>50</v>
      </c>
      <c r="E26" s="38">
        <v>0</v>
      </c>
      <c r="F26" s="38">
        <v>50</v>
      </c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</row>
    <row r="27" spans="2:22">
      <c r="B27" s="103" t="s">
        <v>654</v>
      </c>
      <c r="C27" s="38">
        <v>75</v>
      </c>
      <c r="D27" s="38">
        <v>75</v>
      </c>
      <c r="E27" s="38">
        <v>75</v>
      </c>
      <c r="F27" s="38">
        <v>75</v>
      </c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</row>
    <row r="28" spans="2:22">
      <c r="B28" s="103" t="s">
        <v>655</v>
      </c>
      <c r="C28" s="38">
        <v>50</v>
      </c>
      <c r="D28" s="38">
        <v>83.33</v>
      </c>
      <c r="E28" s="38">
        <v>0</v>
      </c>
      <c r="F28" s="38">
        <v>83.33</v>
      </c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</row>
    <row r="29" spans="2:22">
      <c r="B29" s="103" t="s">
        <v>656</v>
      </c>
      <c r="C29" s="38">
        <v>50</v>
      </c>
      <c r="D29" s="38">
        <v>50</v>
      </c>
      <c r="E29" s="38">
        <v>50</v>
      </c>
      <c r="F29" s="38">
        <v>100</v>
      </c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</row>
    <row r="30" spans="2:22">
      <c r="B30" s="103" t="s">
        <v>657</v>
      </c>
      <c r="C30" s="38">
        <v>0</v>
      </c>
      <c r="D30" s="38">
        <v>50</v>
      </c>
      <c r="E30" s="38">
        <v>0</v>
      </c>
      <c r="F30" s="38">
        <v>50</v>
      </c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</row>
    <row r="31" spans="2:22">
      <c r="B31" s="103" t="s">
        <v>658</v>
      </c>
      <c r="C31" s="38">
        <v>50</v>
      </c>
      <c r="D31" s="38">
        <v>83.33</v>
      </c>
      <c r="E31" s="38">
        <v>0</v>
      </c>
      <c r="F31" s="38">
        <v>83.33</v>
      </c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</row>
    <row r="32" spans="2:22">
      <c r="B32" s="103" t="s">
        <v>659</v>
      </c>
      <c r="C32" s="38">
        <v>25</v>
      </c>
      <c r="D32" s="38">
        <v>25</v>
      </c>
      <c r="E32" s="38">
        <v>25</v>
      </c>
      <c r="F32" s="38">
        <v>50</v>
      </c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</row>
    <row r="33" spans="2:8">
      <c r="B33" s="103" t="s">
        <v>660</v>
      </c>
      <c r="C33" s="64">
        <v>50.39</v>
      </c>
      <c r="D33" s="64">
        <v>50.68</v>
      </c>
      <c r="E33" s="64">
        <v>65.22</v>
      </c>
      <c r="F33" s="64">
        <v>61.85</v>
      </c>
    </row>
    <row r="34" spans="2:8" ht="13">
      <c r="B34" s="10"/>
      <c r="C34" s="108"/>
      <c r="D34" s="108"/>
      <c r="E34" s="108"/>
      <c r="F34" s="108"/>
      <c r="G34" s="108"/>
      <c r="H34" s="108"/>
    </row>
    <row r="35" spans="2:8" ht="23.25" customHeight="1">
      <c r="B35" s="973" t="s">
        <v>661</v>
      </c>
      <c r="C35" s="974"/>
      <c r="D35" s="974"/>
      <c r="E35" s="974"/>
      <c r="F35" s="974"/>
      <c r="G35" s="110"/>
      <c r="H35" s="110"/>
    </row>
    <row r="39" spans="2:8" ht="18" customHeight="1">
      <c r="B39" s="406" t="s">
        <v>1770</v>
      </c>
    </row>
    <row r="40" spans="2:8" s="421" customFormat="1" ht="28.5" customHeight="1">
      <c r="B40" s="531"/>
      <c r="C40" s="531" t="s">
        <v>637</v>
      </c>
      <c r="D40" s="501"/>
      <c r="E40" s="501"/>
      <c r="F40" s="501"/>
    </row>
    <row r="41" spans="2:8">
      <c r="B41" s="103" t="s">
        <v>645</v>
      </c>
      <c r="C41" s="442" t="s">
        <v>646</v>
      </c>
    </row>
    <row r="42" spans="2:8">
      <c r="B42" s="103" t="s">
        <v>647</v>
      </c>
      <c r="C42" s="38" t="s">
        <v>648</v>
      </c>
      <c r="D42" s="110"/>
      <c r="E42" s="110"/>
      <c r="F42" s="110"/>
    </row>
    <row r="43" spans="2:8">
      <c r="B43" s="103" t="s">
        <v>638</v>
      </c>
      <c r="C43" s="38">
        <v>80</v>
      </c>
      <c r="D43" s="110"/>
      <c r="E43" s="110"/>
      <c r="F43" s="110"/>
    </row>
    <row r="44" spans="2:8">
      <c r="B44" s="103" t="s">
        <v>644</v>
      </c>
      <c r="C44" s="38">
        <v>75</v>
      </c>
    </row>
    <row r="45" spans="2:8">
      <c r="B45" s="103" t="s">
        <v>654</v>
      </c>
      <c r="C45" s="38">
        <v>75</v>
      </c>
    </row>
    <row r="46" spans="2:8">
      <c r="B46" s="103" t="s">
        <v>639</v>
      </c>
      <c r="C46" s="38">
        <v>60</v>
      </c>
    </row>
    <row r="47" spans="2:8">
      <c r="B47" s="103" t="s">
        <v>660</v>
      </c>
      <c r="C47" s="64">
        <v>50.39</v>
      </c>
    </row>
    <row r="48" spans="2:8">
      <c r="B48" s="103" t="s">
        <v>640</v>
      </c>
      <c r="C48" s="38">
        <v>50</v>
      </c>
    </row>
    <row r="49" spans="2:3">
      <c r="B49" s="103" t="s">
        <v>641</v>
      </c>
      <c r="C49" s="38">
        <v>50</v>
      </c>
    </row>
    <row r="50" spans="2:3">
      <c r="B50" s="103" t="s">
        <v>643</v>
      </c>
      <c r="C50" s="38">
        <v>50</v>
      </c>
    </row>
    <row r="51" spans="2:3">
      <c r="B51" s="103" t="s">
        <v>650</v>
      </c>
      <c r="C51" s="38">
        <v>50</v>
      </c>
    </row>
    <row r="52" spans="2:3">
      <c r="B52" s="103" t="s">
        <v>652</v>
      </c>
      <c r="C52" s="38">
        <v>50</v>
      </c>
    </row>
    <row r="53" spans="2:3">
      <c r="B53" s="103" t="s">
        <v>653</v>
      </c>
      <c r="C53" s="38">
        <v>50</v>
      </c>
    </row>
    <row r="54" spans="2:3">
      <c r="B54" s="103" t="s">
        <v>655</v>
      </c>
      <c r="C54" s="38">
        <v>50</v>
      </c>
    </row>
    <row r="55" spans="2:3">
      <c r="B55" s="103" t="s">
        <v>656</v>
      </c>
      <c r="C55" s="38">
        <v>50</v>
      </c>
    </row>
    <row r="56" spans="2:3">
      <c r="B56" s="103" t="s">
        <v>658</v>
      </c>
      <c r="C56" s="38">
        <v>50</v>
      </c>
    </row>
    <row r="57" spans="2:3">
      <c r="B57" s="103" t="s">
        <v>659</v>
      </c>
      <c r="C57" s="38">
        <v>25</v>
      </c>
    </row>
    <row r="58" spans="2:3">
      <c r="B58" s="103" t="s">
        <v>642</v>
      </c>
      <c r="C58" s="38">
        <v>16.670000000000002</v>
      </c>
    </row>
    <row r="59" spans="2:3">
      <c r="B59" s="103" t="s">
        <v>651</v>
      </c>
      <c r="C59" s="38">
        <v>16.670000000000002</v>
      </c>
    </row>
    <row r="60" spans="2:3">
      <c r="B60" s="103" t="s">
        <v>649</v>
      </c>
      <c r="C60" s="38">
        <v>0</v>
      </c>
    </row>
    <row r="61" spans="2:3">
      <c r="B61" s="103" t="s">
        <v>657</v>
      </c>
      <c r="C61" s="38">
        <v>0</v>
      </c>
    </row>
  </sheetData>
  <autoFilter ref="B40:C40">
    <sortState ref="B38:C58">
      <sortCondition descending="1" ref="C37"/>
    </sortState>
  </autoFilter>
  <mergeCells count="3">
    <mergeCell ref="B35:F35"/>
    <mergeCell ref="F2:G2"/>
    <mergeCell ref="F3:G3"/>
  </mergeCells>
  <hyperlinks>
    <hyperlink ref="F3" r:id="rId1" location="'Índice Digitalizacion Acelerada'!A1"/>
    <hyperlink ref="F2" r:id="rId2" location="'Índice ámbitos y subámbitos'!A1"/>
    <hyperlink ref="F2:G2" location="'Índice I+i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B1:AK73"/>
  <sheetViews>
    <sheetView showGridLines="0" zoomScaleNormal="100" workbookViewId="0">
      <selection activeCell="B2" sqref="B2"/>
    </sheetView>
  </sheetViews>
  <sheetFormatPr baseColWidth="10" defaultColWidth="11.54296875" defaultRowHeight="12.5"/>
  <cols>
    <col min="1" max="1" width="1.81640625" style="57" customWidth="1"/>
    <col min="2" max="2" width="40.453125" style="57" customWidth="1"/>
    <col min="3" max="3" width="11.1796875" style="57" customWidth="1"/>
    <col min="4" max="4" width="10.1796875" style="57" customWidth="1"/>
    <col min="5" max="5" width="15.1796875" style="57" customWidth="1"/>
    <col min="6" max="6" width="22.54296875" style="57" customWidth="1"/>
    <col min="7" max="7" width="22" style="57" customWidth="1"/>
    <col min="8" max="37" width="22.81640625" style="57" customWidth="1"/>
    <col min="38" max="16384" width="11.54296875" style="57"/>
  </cols>
  <sheetData>
    <row r="1" spans="2:37" ht="15" customHeight="1"/>
    <row r="2" spans="2:37" ht="15" customHeight="1">
      <c r="F2" s="893" t="s">
        <v>245</v>
      </c>
      <c r="G2" s="893"/>
    </row>
    <row r="3" spans="2:37" ht="15" customHeight="1">
      <c r="F3" s="893" t="s">
        <v>248</v>
      </c>
      <c r="G3" s="893"/>
    </row>
    <row r="4" spans="2:37" s="405" customFormat="1" ht="13.4" customHeight="1">
      <c r="B4" s="403"/>
      <c r="C4" s="403"/>
      <c r="D4" s="404"/>
      <c r="E4" s="403"/>
    </row>
    <row r="5" spans="2:37" s="411" customFormat="1" ht="15.5">
      <c r="B5" s="414" t="s">
        <v>246</v>
      </c>
      <c r="C5" s="411" t="s">
        <v>561</v>
      </c>
      <c r="H5" s="413"/>
    </row>
    <row r="6" spans="2:37" s="415" customFormat="1" ht="15.5">
      <c r="B6" s="416" t="s">
        <v>247</v>
      </c>
      <c r="C6" s="415" t="s">
        <v>1567</v>
      </c>
    </row>
    <row r="7" spans="2:37" s="415" customFormat="1" ht="15.5">
      <c r="B7" s="416" t="s">
        <v>84</v>
      </c>
      <c r="C7" s="415" t="s">
        <v>662</v>
      </c>
    </row>
    <row r="8" spans="2:37" s="415" customFormat="1" ht="15.5">
      <c r="B8" s="416" t="s">
        <v>220</v>
      </c>
      <c r="C8" s="415" t="s">
        <v>203</v>
      </c>
    </row>
    <row r="9" spans="2:37" s="415" customFormat="1" ht="15.5">
      <c r="B9" s="416" t="s">
        <v>127</v>
      </c>
      <c r="C9" s="415" t="s">
        <v>6</v>
      </c>
    </row>
    <row r="10" spans="2:37" s="415" customFormat="1" ht="15.5">
      <c r="B10" s="416" t="s">
        <v>244</v>
      </c>
      <c r="C10" s="415" t="s">
        <v>663</v>
      </c>
    </row>
    <row r="12" spans="2:37" ht="18" customHeight="1">
      <c r="B12" s="976"/>
      <c r="C12" s="976" t="s">
        <v>667</v>
      </c>
      <c r="D12" s="976" t="s">
        <v>668</v>
      </c>
      <c r="E12" s="975" t="s">
        <v>664</v>
      </c>
      <c r="F12" s="975"/>
      <c r="G12" s="975"/>
      <c r="H12" s="975" t="s">
        <v>665</v>
      </c>
      <c r="I12" s="975"/>
      <c r="J12" s="975"/>
      <c r="K12" s="975"/>
      <c r="L12" s="975" t="s">
        <v>666</v>
      </c>
      <c r="M12" s="975"/>
      <c r="N12" s="975"/>
    </row>
    <row r="13" spans="2:37" s="630" customFormat="1" ht="18" customHeight="1">
      <c r="B13" s="912"/>
      <c r="C13" s="912"/>
      <c r="D13" s="912"/>
      <c r="E13" s="838">
        <v>2016</v>
      </c>
      <c r="F13" s="838" t="s">
        <v>669</v>
      </c>
      <c r="G13" s="838" t="s">
        <v>670</v>
      </c>
      <c r="H13" s="838">
        <v>2016</v>
      </c>
      <c r="I13" s="838" t="s">
        <v>669</v>
      </c>
      <c r="J13" s="838" t="s">
        <v>670</v>
      </c>
      <c r="K13" s="838" t="s">
        <v>671</v>
      </c>
      <c r="L13" s="838">
        <v>2016</v>
      </c>
      <c r="M13" s="838" t="s">
        <v>669</v>
      </c>
      <c r="N13" s="838" t="s">
        <v>670</v>
      </c>
      <c r="O13" s="714"/>
      <c r="P13" s="714"/>
      <c r="Q13" s="714"/>
      <c r="R13" s="714"/>
      <c r="S13" s="714"/>
      <c r="T13" s="714"/>
      <c r="U13" s="714"/>
      <c r="V13" s="714"/>
      <c r="W13" s="860"/>
      <c r="X13" s="860"/>
      <c r="Y13" s="860"/>
      <c r="Z13" s="860"/>
      <c r="AA13" s="860"/>
      <c r="AB13" s="860"/>
      <c r="AC13" s="860"/>
      <c r="AD13" s="860"/>
      <c r="AE13" s="860"/>
      <c r="AF13" s="860"/>
      <c r="AG13" s="860"/>
      <c r="AH13" s="860"/>
      <c r="AI13" s="860"/>
      <c r="AJ13" s="860"/>
      <c r="AK13" s="860"/>
    </row>
    <row r="14" spans="2:37" ht="18" customHeight="1">
      <c r="B14" s="133" t="s">
        <v>660</v>
      </c>
      <c r="C14" s="544"/>
      <c r="D14" s="544"/>
      <c r="E14" s="539">
        <v>35.605716154970487</v>
      </c>
      <c r="F14" s="539">
        <v>36.441083558247058</v>
      </c>
      <c r="G14" s="539">
        <v>36.662181826696603</v>
      </c>
      <c r="H14" s="535">
        <v>192069816</v>
      </c>
      <c r="I14" s="535">
        <v>200718873</v>
      </c>
      <c r="J14" s="535">
        <v>208866085</v>
      </c>
      <c r="K14" s="535">
        <v>217610481</v>
      </c>
      <c r="L14" s="536">
        <v>5394353.4000000004</v>
      </c>
      <c r="M14" s="536">
        <v>5508038</v>
      </c>
      <c r="N14" s="536">
        <v>5697044.5999999996</v>
      </c>
      <c r="O14" s="125"/>
      <c r="P14" s="125"/>
      <c r="Q14" s="125"/>
      <c r="R14" s="125"/>
      <c r="S14" s="125"/>
      <c r="T14" s="125"/>
      <c r="U14" s="125"/>
      <c r="V14" s="125"/>
      <c r="W14" s="102"/>
      <c r="X14" s="102"/>
      <c r="Y14" s="102"/>
      <c r="Z14" s="102"/>
      <c r="AA14" s="102"/>
      <c r="AB14" s="102"/>
      <c r="AC14" s="102"/>
      <c r="AD14" s="102"/>
      <c r="AE14" s="102"/>
      <c r="AF14" s="102"/>
      <c r="AG14" s="102"/>
      <c r="AH14" s="102"/>
      <c r="AI14" s="102"/>
      <c r="AJ14" s="102"/>
      <c r="AK14" s="102"/>
    </row>
    <row r="15" spans="2:37">
      <c r="B15" s="133" t="s">
        <v>672</v>
      </c>
      <c r="C15" s="537" t="s">
        <v>673</v>
      </c>
      <c r="D15" s="538" t="s">
        <v>674</v>
      </c>
      <c r="E15" s="539">
        <v>20.814538274042761</v>
      </c>
      <c r="F15" s="539">
        <v>16.241141491759212</v>
      </c>
      <c r="G15" s="539">
        <v>19.492386592781948</v>
      </c>
      <c r="H15" s="535">
        <v>134924</v>
      </c>
      <c r="I15" s="535">
        <v>119629</v>
      </c>
      <c r="J15" s="535">
        <v>122765</v>
      </c>
      <c r="K15" s="535">
        <v>127880</v>
      </c>
      <c r="L15" s="536">
        <v>6482.2000000000007</v>
      </c>
      <c r="M15" s="536">
        <v>7365.7999999999993</v>
      </c>
      <c r="N15" s="536">
        <v>6298.1</v>
      </c>
      <c r="O15" s="110"/>
      <c r="P15" s="110"/>
      <c r="Q15" s="110"/>
      <c r="R15" s="110"/>
      <c r="S15" s="110"/>
      <c r="T15" s="110"/>
      <c r="U15" s="110"/>
      <c r="V15" s="110"/>
    </row>
    <row r="16" spans="2:37" ht="62.5">
      <c r="B16" s="532" t="s">
        <v>675</v>
      </c>
      <c r="C16" s="540" t="s">
        <v>676</v>
      </c>
      <c r="D16" s="541" t="s">
        <v>677</v>
      </c>
      <c r="E16" s="539">
        <v>55.573608920138561</v>
      </c>
      <c r="F16" s="539">
        <v>56.084264440631067</v>
      </c>
      <c r="G16" s="539">
        <v>55.595971512212174</v>
      </c>
      <c r="H16" s="535">
        <v>19819783</v>
      </c>
      <c r="I16" s="535">
        <v>20338493</v>
      </c>
      <c r="J16" s="535">
        <v>20358800</v>
      </c>
      <c r="K16" s="535">
        <v>21582467</v>
      </c>
      <c r="L16" s="536">
        <v>356640.2</v>
      </c>
      <c r="M16" s="536">
        <v>362641.7</v>
      </c>
      <c r="N16" s="536">
        <v>366192</v>
      </c>
      <c r="O16" s="110"/>
      <c r="P16" s="110"/>
      <c r="Q16" s="110"/>
      <c r="R16" s="110"/>
      <c r="S16" s="110"/>
      <c r="T16" s="110"/>
      <c r="U16" s="110"/>
      <c r="V16" s="110"/>
    </row>
    <row r="17" spans="2:22">
      <c r="B17" s="533" t="s">
        <v>1685</v>
      </c>
      <c r="C17" s="542" t="s">
        <v>678</v>
      </c>
      <c r="D17" s="542" t="s">
        <v>679</v>
      </c>
      <c r="E17" s="539">
        <v>41.575498854976033</v>
      </c>
      <c r="F17" s="539">
        <v>40.952257690572402</v>
      </c>
      <c r="G17" s="539">
        <v>41.468980880175906</v>
      </c>
      <c r="H17" s="535">
        <v>12290840</v>
      </c>
      <c r="I17" s="535">
        <v>12435194</v>
      </c>
      <c r="J17" s="535">
        <v>12653144</v>
      </c>
      <c r="K17" s="535">
        <v>13400384</v>
      </c>
      <c r="L17" s="536">
        <v>295627</v>
      </c>
      <c r="M17" s="536">
        <v>303651</v>
      </c>
      <c r="N17" s="536">
        <v>305123.09999999998</v>
      </c>
      <c r="O17" s="39"/>
      <c r="P17" s="37"/>
      <c r="Q17" s="37"/>
      <c r="R17" s="37"/>
      <c r="S17" s="37"/>
      <c r="T17" s="37"/>
      <c r="U17" s="37"/>
      <c r="V17" s="37"/>
    </row>
    <row r="18" spans="2:22">
      <c r="B18" s="133" t="s">
        <v>680</v>
      </c>
      <c r="C18" s="542" t="s">
        <v>681</v>
      </c>
      <c r="D18" s="541" t="s">
        <v>682</v>
      </c>
      <c r="E18" s="539">
        <v>29.188284114973193</v>
      </c>
      <c r="F18" s="539">
        <v>29.077569329721378</v>
      </c>
      <c r="G18" s="539">
        <v>27.68723854747352</v>
      </c>
      <c r="H18" s="535">
        <v>9011585</v>
      </c>
      <c r="I18" s="535">
        <v>9738802</v>
      </c>
      <c r="J18" s="535">
        <v>10507044</v>
      </c>
      <c r="K18" s="535">
        <v>11358607</v>
      </c>
      <c r="L18" s="536">
        <v>308739.8</v>
      </c>
      <c r="M18" s="536">
        <v>334924.90000000002</v>
      </c>
      <c r="N18" s="536">
        <v>379490.5</v>
      </c>
      <c r="O18" s="40"/>
      <c r="P18" s="38"/>
      <c r="Q18" s="38"/>
      <c r="R18" s="38"/>
      <c r="S18" s="38"/>
      <c r="T18" s="38"/>
      <c r="U18" s="38"/>
      <c r="V18" s="38"/>
    </row>
    <row r="19" spans="2:22" ht="37.5">
      <c r="B19" s="532" t="s">
        <v>683</v>
      </c>
      <c r="C19" s="542" t="s">
        <v>684</v>
      </c>
      <c r="D19" s="541" t="s">
        <v>685</v>
      </c>
      <c r="E19" s="539">
        <v>28.867593862140154</v>
      </c>
      <c r="F19" s="539">
        <v>30.342074819442225</v>
      </c>
      <c r="G19" s="539">
        <v>31.297564794345917</v>
      </c>
      <c r="H19" s="535">
        <v>45365392</v>
      </c>
      <c r="I19" s="535">
        <v>47648281</v>
      </c>
      <c r="J19" s="535">
        <v>49710473</v>
      </c>
      <c r="K19" s="535">
        <v>51890054</v>
      </c>
      <c r="L19" s="536">
        <v>1571498.9</v>
      </c>
      <c r="M19" s="536">
        <v>1570369.9</v>
      </c>
      <c r="N19" s="536">
        <v>1588317.6</v>
      </c>
      <c r="O19" s="40"/>
      <c r="P19" s="38"/>
      <c r="Q19" s="38"/>
      <c r="R19" s="38"/>
      <c r="S19" s="38"/>
      <c r="T19" s="38"/>
      <c r="U19" s="38"/>
      <c r="V19" s="38"/>
    </row>
    <row r="20" spans="2:22">
      <c r="B20" s="133" t="s">
        <v>686</v>
      </c>
      <c r="C20" s="543" t="s">
        <v>687</v>
      </c>
      <c r="D20" s="538" t="s">
        <v>688</v>
      </c>
      <c r="E20" s="539">
        <v>49.365487926036735</v>
      </c>
      <c r="F20" s="539">
        <v>50.840420285148383</v>
      </c>
      <c r="G20" s="539">
        <v>50.669344944791938</v>
      </c>
      <c r="H20" s="535">
        <v>17982233</v>
      </c>
      <c r="I20" s="535">
        <v>19317865</v>
      </c>
      <c r="J20" s="535">
        <v>20154644</v>
      </c>
      <c r="K20" s="535">
        <v>20533558</v>
      </c>
      <c r="L20" s="536">
        <v>364267.3</v>
      </c>
      <c r="M20" s="536">
        <v>379970.6</v>
      </c>
      <c r="N20" s="536">
        <v>397768</v>
      </c>
      <c r="O20" s="40"/>
      <c r="P20" s="38"/>
      <c r="Q20" s="38"/>
      <c r="R20" s="38"/>
      <c r="S20" s="38"/>
      <c r="T20" s="38"/>
      <c r="U20" s="38"/>
      <c r="V20" s="38"/>
    </row>
    <row r="21" spans="2:22">
      <c r="B21" s="133" t="s">
        <v>689</v>
      </c>
      <c r="C21" s="538" t="s">
        <v>690</v>
      </c>
      <c r="D21" s="538" t="s">
        <v>691</v>
      </c>
      <c r="E21" s="539">
        <v>65.623793094225576</v>
      </c>
      <c r="F21" s="539">
        <v>68.052229373882113</v>
      </c>
      <c r="G21" s="539">
        <v>73.862873277148154</v>
      </c>
      <c r="H21" s="535">
        <v>11041236</v>
      </c>
      <c r="I21" s="535">
        <v>11517030</v>
      </c>
      <c r="J21" s="535">
        <v>12446943</v>
      </c>
      <c r="K21" s="535">
        <v>12734406</v>
      </c>
      <c r="L21" s="536">
        <v>168250.5</v>
      </c>
      <c r="M21" s="536">
        <v>169238.1</v>
      </c>
      <c r="N21" s="536">
        <v>168514.2</v>
      </c>
      <c r="O21" s="40"/>
      <c r="P21" s="38"/>
      <c r="Q21" s="38"/>
      <c r="R21" s="38"/>
      <c r="S21" s="38"/>
      <c r="T21" s="38"/>
      <c r="U21" s="38"/>
      <c r="V21" s="38"/>
    </row>
    <row r="22" spans="2:22">
      <c r="B22" s="133" t="s">
        <v>638</v>
      </c>
      <c r="C22" s="543" t="s">
        <v>692</v>
      </c>
      <c r="D22" s="538" t="s">
        <v>693</v>
      </c>
      <c r="E22" s="539">
        <v>268.54292105819633</v>
      </c>
      <c r="F22" s="539">
        <v>258.86619464372421</v>
      </c>
      <c r="G22" s="539">
        <v>250.87536426269372</v>
      </c>
      <c r="H22" s="535">
        <v>19303080</v>
      </c>
      <c r="I22" s="535">
        <v>19885661</v>
      </c>
      <c r="J22" s="535">
        <v>20799374</v>
      </c>
      <c r="K22" s="535">
        <v>21727361</v>
      </c>
      <c r="L22" s="536">
        <v>71880.800000000003</v>
      </c>
      <c r="M22" s="536">
        <v>76818.3</v>
      </c>
      <c r="N22" s="536">
        <v>82907.199999999997</v>
      </c>
      <c r="O22" s="40"/>
      <c r="P22" s="38"/>
      <c r="Q22" s="38"/>
      <c r="R22" s="38"/>
      <c r="S22" s="38"/>
      <c r="T22" s="38"/>
      <c r="U22" s="38"/>
      <c r="V22" s="38"/>
    </row>
    <row r="23" spans="2:22" ht="25">
      <c r="B23" s="534" t="s">
        <v>694</v>
      </c>
      <c r="C23" s="543" t="s">
        <v>695</v>
      </c>
      <c r="D23" s="538" t="s">
        <v>696</v>
      </c>
      <c r="E23" s="539">
        <v>28.544404445080211</v>
      </c>
      <c r="F23" s="539">
        <v>30.026999737955936</v>
      </c>
      <c r="G23" s="539">
        <v>29.939046373321826</v>
      </c>
      <c r="H23" s="535">
        <v>28355352</v>
      </c>
      <c r="I23" s="535">
        <v>30354255</v>
      </c>
      <c r="J23" s="535">
        <v>31797354</v>
      </c>
      <c r="K23" s="535">
        <v>33358008</v>
      </c>
      <c r="L23" s="536">
        <v>993376.9</v>
      </c>
      <c r="M23" s="536">
        <v>1010898.7000000001</v>
      </c>
      <c r="N23" s="536">
        <v>1062069.7</v>
      </c>
      <c r="O23" s="40"/>
      <c r="P23" s="38"/>
      <c r="Q23" s="38"/>
      <c r="R23" s="38"/>
      <c r="S23" s="38"/>
      <c r="T23" s="38"/>
      <c r="U23" s="38"/>
      <c r="V23" s="38"/>
    </row>
    <row r="24" spans="2:22" ht="37.5">
      <c r="B24" s="532" t="s">
        <v>697</v>
      </c>
      <c r="C24" s="542" t="s">
        <v>698</v>
      </c>
      <c r="D24" s="541" t="s">
        <v>699</v>
      </c>
      <c r="E24" s="539">
        <v>28.863922838763717</v>
      </c>
      <c r="F24" s="539">
        <v>28.165893339167091</v>
      </c>
      <c r="G24" s="539">
        <v>28.162095978803382</v>
      </c>
      <c r="H24" s="535">
        <v>30405239</v>
      </c>
      <c r="I24" s="535">
        <v>30693771</v>
      </c>
      <c r="J24" s="535">
        <v>31697512</v>
      </c>
      <c r="K24" s="535">
        <v>32826095</v>
      </c>
      <c r="L24" s="536">
        <v>1053399.4000000001</v>
      </c>
      <c r="M24" s="536">
        <v>1089749.5999999999</v>
      </c>
      <c r="N24" s="536">
        <v>1125538.1000000001</v>
      </c>
      <c r="O24" s="40"/>
      <c r="P24" s="38"/>
      <c r="Q24" s="38"/>
      <c r="R24" s="38"/>
      <c r="S24" s="38"/>
      <c r="T24" s="38"/>
      <c r="U24" s="38"/>
      <c r="V24" s="38"/>
    </row>
    <row r="25" spans="2:22" ht="37.5">
      <c r="B25" s="532" t="s">
        <v>700</v>
      </c>
      <c r="C25" s="542" t="s">
        <v>701</v>
      </c>
      <c r="D25" s="541" t="s">
        <v>702</v>
      </c>
      <c r="E25" s="539">
        <v>21.309766326662498</v>
      </c>
      <c r="F25" s="539">
        <v>21.944190851526812</v>
      </c>
      <c r="G25" s="539">
        <v>21.677456182257806</v>
      </c>
      <c r="H25" s="535">
        <v>10650992</v>
      </c>
      <c r="I25" s="535">
        <v>11105086</v>
      </c>
      <c r="J25" s="535">
        <v>11271176</v>
      </c>
      <c r="K25" s="535">
        <v>11472045</v>
      </c>
      <c r="L25" s="536">
        <v>499817.4</v>
      </c>
      <c r="M25" s="536">
        <v>506060.4</v>
      </c>
      <c r="N25" s="536">
        <v>519949.19999999995</v>
      </c>
      <c r="O25" s="40"/>
      <c r="P25" s="38"/>
      <c r="Q25" s="38"/>
      <c r="R25" s="38"/>
      <c r="S25" s="38"/>
      <c r="T25" s="38"/>
      <c r="U25" s="38"/>
      <c r="V25" s="38"/>
    </row>
    <row r="26" spans="2:22" ht="8" customHeight="1">
      <c r="B26" s="132"/>
      <c r="C26" s="110"/>
      <c r="D26" s="110"/>
      <c r="E26" s="110"/>
      <c r="F26" s="110"/>
      <c r="G26" s="110"/>
      <c r="H26" s="110"/>
      <c r="I26" s="110"/>
      <c r="J26" s="110"/>
      <c r="K26" s="110"/>
      <c r="L26" s="110"/>
      <c r="M26" s="110"/>
      <c r="N26" s="110"/>
      <c r="O26" s="40"/>
      <c r="P26" s="38"/>
      <c r="Q26" s="38"/>
      <c r="R26" s="38"/>
      <c r="S26" s="38"/>
      <c r="T26" s="38"/>
      <c r="U26" s="38"/>
      <c r="V26" s="38"/>
    </row>
    <row r="27" spans="2:22" ht="8" customHeight="1">
      <c r="B27" s="545" t="s">
        <v>703</v>
      </c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40"/>
      <c r="P27" s="38"/>
      <c r="Q27" s="38"/>
      <c r="R27" s="38"/>
      <c r="S27" s="38"/>
      <c r="T27" s="38"/>
      <c r="U27" s="38"/>
      <c r="V27" s="38"/>
    </row>
    <row r="28" spans="2:22" ht="8" customHeight="1">
      <c r="B28" s="545" t="s">
        <v>704</v>
      </c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40"/>
      <c r="P28" s="38"/>
      <c r="Q28" s="38"/>
      <c r="R28" s="38"/>
      <c r="S28" s="38"/>
      <c r="T28" s="38"/>
      <c r="U28" s="38"/>
      <c r="V28" s="38"/>
    </row>
    <row r="32" spans="2:22" ht="18" customHeight="1">
      <c r="B32" s="406" t="s">
        <v>1771</v>
      </c>
      <c r="D32" s="406"/>
      <c r="F32" s="101"/>
    </row>
    <row r="33" spans="2:11" ht="18.5" customHeight="1">
      <c r="B33" s="531" t="s">
        <v>293</v>
      </c>
      <c r="C33" s="837">
        <v>2016</v>
      </c>
      <c r="D33" s="531" t="s">
        <v>669</v>
      </c>
      <c r="E33" s="531" t="s">
        <v>670</v>
      </c>
      <c r="F33" s="10"/>
    </row>
    <row r="34" spans="2:11" s="81" customFormat="1" ht="18.5" customHeight="1">
      <c r="B34" s="532" t="s">
        <v>98</v>
      </c>
      <c r="C34" s="575">
        <v>35.605716154970487</v>
      </c>
      <c r="D34" s="575">
        <v>36.441083558247058</v>
      </c>
      <c r="E34" s="575">
        <v>36.662181826696603</v>
      </c>
      <c r="F34" s="472"/>
    </row>
    <row r="35" spans="2:11" ht="14.5">
      <c r="K35"/>
    </row>
    <row r="56" spans="2:5" ht="18" customHeight="1">
      <c r="B56" s="406" t="s">
        <v>705</v>
      </c>
      <c r="D56" s="81"/>
    </row>
    <row r="57" spans="2:5" s="421" customFormat="1" ht="18" customHeight="1">
      <c r="B57" s="977"/>
      <c r="C57" s="975" t="s">
        <v>664</v>
      </c>
      <c r="D57" s="975"/>
      <c r="E57" s="975"/>
    </row>
    <row r="58" spans="2:5" s="421" customFormat="1" ht="18" customHeight="1">
      <c r="B58" s="977"/>
      <c r="C58" s="837">
        <v>2016</v>
      </c>
      <c r="D58" s="531" t="s">
        <v>669</v>
      </c>
      <c r="E58" s="531" t="s">
        <v>670</v>
      </c>
    </row>
    <row r="59" spans="2:5">
      <c r="B59" s="133" t="s">
        <v>689</v>
      </c>
      <c r="C59" s="131">
        <v>65.623793094225576</v>
      </c>
      <c r="D59" s="131">
        <v>68.052229373882113</v>
      </c>
      <c r="E59" s="131">
        <v>73.862873277148154</v>
      </c>
    </row>
    <row r="60" spans="2:5" ht="62.5">
      <c r="B60" s="532" t="s">
        <v>675</v>
      </c>
      <c r="C60" s="131">
        <v>55.573608920138561</v>
      </c>
      <c r="D60" s="131">
        <v>56.084264440631067</v>
      </c>
      <c r="E60" s="131">
        <v>55.595971512212174</v>
      </c>
    </row>
    <row r="61" spans="2:5">
      <c r="B61" s="133" t="s">
        <v>686</v>
      </c>
      <c r="C61" s="131">
        <v>49.365487926036735</v>
      </c>
      <c r="D61" s="131">
        <v>50.840420285148383</v>
      </c>
      <c r="E61" s="131">
        <v>50.669344944791938</v>
      </c>
    </row>
    <row r="62" spans="2:5">
      <c r="B62" s="533" t="s">
        <v>706</v>
      </c>
      <c r="C62" s="131">
        <v>41.575498854976033</v>
      </c>
      <c r="D62" s="131">
        <v>40.952257690572402</v>
      </c>
      <c r="E62" s="131">
        <v>41.468980880175906</v>
      </c>
    </row>
    <row r="63" spans="2:5">
      <c r="B63" s="133" t="s">
        <v>660</v>
      </c>
      <c r="C63" s="140">
        <v>35.605716154970487</v>
      </c>
      <c r="D63" s="140">
        <v>36.441083558247058</v>
      </c>
      <c r="E63" s="140">
        <v>36.662181826696603</v>
      </c>
    </row>
    <row r="64" spans="2:5" ht="37.5">
      <c r="B64" s="532" t="s">
        <v>683</v>
      </c>
      <c r="C64" s="131">
        <v>28.867593862140154</v>
      </c>
      <c r="D64" s="131">
        <v>30.342074819442225</v>
      </c>
      <c r="E64" s="131">
        <v>31.297564794345917</v>
      </c>
    </row>
    <row r="65" spans="2:5" ht="25">
      <c r="B65" s="534" t="s">
        <v>694</v>
      </c>
      <c r="C65" s="131">
        <v>28.544404445080211</v>
      </c>
      <c r="D65" s="131">
        <v>30.026999737955936</v>
      </c>
      <c r="E65" s="131">
        <v>29.939046373321826</v>
      </c>
    </row>
    <row r="66" spans="2:5" ht="37.5">
      <c r="B66" s="532" t="s">
        <v>697</v>
      </c>
      <c r="C66" s="131">
        <v>28.863922838763717</v>
      </c>
      <c r="D66" s="131">
        <v>28.165893339167091</v>
      </c>
      <c r="E66" s="131">
        <v>28.162095978803382</v>
      </c>
    </row>
    <row r="67" spans="2:5">
      <c r="B67" s="133" t="s">
        <v>680</v>
      </c>
      <c r="C67" s="131">
        <v>29.188284114973193</v>
      </c>
      <c r="D67" s="131">
        <v>29.077569329721378</v>
      </c>
      <c r="E67" s="131">
        <v>27.68723854747352</v>
      </c>
    </row>
    <row r="68" spans="2:5" ht="37.5">
      <c r="B68" s="532" t="s">
        <v>700</v>
      </c>
      <c r="C68" s="131">
        <v>21.309766326662498</v>
      </c>
      <c r="D68" s="131">
        <v>21.944190851526812</v>
      </c>
      <c r="E68" s="131">
        <v>21.677456182257806</v>
      </c>
    </row>
    <row r="69" spans="2:5">
      <c r="B69" s="133" t="s">
        <v>672</v>
      </c>
      <c r="C69" s="131">
        <v>20.814538274042761</v>
      </c>
      <c r="D69" s="131">
        <v>16.241141491759212</v>
      </c>
      <c r="E69" s="131">
        <v>19.492386592781948</v>
      </c>
    </row>
    <row r="70" spans="2:5" ht="9" customHeight="1">
      <c r="B70" s="546"/>
      <c r="C70" s="547"/>
      <c r="D70" s="547"/>
      <c r="E70" s="547"/>
    </row>
    <row r="71" spans="2:5" ht="9" customHeight="1">
      <c r="B71" s="545" t="s">
        <v>703</v>
      </c>
      <c r="C71" s="110"/>
      <c r="D71" s="110"/>
      <c r="E71" s="110"/>
    </row>
    <row r="72" spans="2:5" ht="9" customHeight="1">
      <c r="B72" s="545" t="s">
        <v>704</v>
      </c>
      <c r="C72" s="110"/>
      <c r="D72" s="110"/>
      <c r="E72" s="110"/>
    </row>
    <row r="73" spans="2:5" ht="9" customHeight="1">
      <c r="B73" s="109" t="s">
        <v>707</v>
      </c>
    </row>
  </sheetData>
  <mergeCells count="10">
    <mergeCell ref="F2:G2"/>
    <mergeCell ref="F3:G3"/>
    <mergeCell ref="E12:G12"/>
    <mergeCell ref="H12:K12"/>
    <mergeCell ref="L12:N12"/>
    <mergeCell ref="C57:E57"/>
    <mergeCell ref="C12:C13"/>
    <mergeCell ref="D12:D13"/>
    <mergeCell ref="B12:B13"/>
    <mergeCell ref="B57:B58"/>
  </mergeCells>
  <hyperlinks>
    <hyperlink ref="F3" r:id="rId1" location="'Índice Digitalizacion Acelerada'!A1"/>
    <hyperlink ref="F2" r:id="rId2" location="'Índice ámbitos y subámbitos'!A1"/>
    <hyperlink ref="F2:G2" location="'Índice I+i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AK66"/>
  <sheetViews>
    <sheetView showGridLines="0" zoomScaleNormal="100" workbookViewId="0">
      <selection activeCell="C3" sqref="C3"/>
    </sheetView>
  </sheetViews>
  <sheetFormatPr baseColWidth="10" defaultColWidth="11.54296875" defaultRowHeight="12.5"/>
  <cols>
    <col min="1" max="1" width="1.81640625" style="57" customWidth="1"/>
    <col min="2" max="2" width="40.453125" style="57" customWidth="1"/>
    <col min="3" max="4" width="20.81640625" style="57" customWidth="1"/>
    <col min="5" max="5" width="21.453125" style="57" customWidth="1"/>
    <col min="6" max="6" width="22.54296875" style="57" customWidth="1"/>
    <col min="7" max="7" width="22" style="57" customWidth="1"/>
    <col min="8" max="37" width="22.81640625" style="57" customWidth="1"/>
    <col min="38" max="16384" width="11.54296875" style="57"/>
  </cols>
  <sheetData>
    <row r="1" spans="2:37" ht="15" customHeight="1"/>
    <row r="2" spans="2:37" ht="15" customHeight="1">
      <c r="F2" s="893" t="s">
        <v>245</v>
      </c>
      <c r="G2" s="893"/>
    </row>
    <row r="3" spans="2:37" ht="15" customHeight="1">
      <c r="F3" s="893" t="s">
        <v>248</v>
      </c>
      <c r="G3" s="893"/>
    </row>
    <row r="4" spans="2:37" s="405" customFormat="1" ht="13.4" customHeight="1">
      <c r="B4" s="403"/>
      <c r="C4" s="403"/>
      <c r="D4" s="404"/>
      <c r="E4" s="403"/>
    </row>
    <row r="5" spans="2:37" s="411" customFormat="1" ht="15.5">
      <c r="B5" s="414" t="s">
        <v>246</v>
      </c>
      <c r="C5" s="411" t="s">
        <v>733</v>
      </c>
      <c r="H5" s="413"/>
    </row>
    <row r="6" spans="2:37" s="415" customFormat="1" ht="15.5">
      <c r="B6" s="416" t="s">
        <v>247</v>
      </c>
      <c r="C6" s="415" t="s">
        <v>1575</v>
      </c>
    </row>
    <row r="7" spans="2:37" s="415" customFormat="1" ht="15.5">
      <c r="B7" s="416" t="s">
        <v>84</v>
      </c>
      <c r="C7" s="417" t="s">
        <v>709</v>
      </c>
    </row>
    <row r="8" spans="2:37" s="415" customFormat="1" ht="15.5">
      <c r="B8" s="416" t="s">
        <v>220</v>
      </c>
      <c r="C8" s="417" t="s">
        <v>106</v>
      </c>
    </row>
    <row r="9" spans="2:37" s="415" customFormat="1" ht="15.5">
      <c r="B9" s="416" t="s">
        <v>127</v>
      </c>
      <c r="C9" s="417" t="s">
        <v>6</v>
      </c>
    </row>
    <row r="10" spans="2:37" s="415" customFormat="1" ht="15.5">
      <c r="B10" s="416" t="s">
        <v>244</v>
      </c>
      <c r="C10" s="415" t="s">
        <v>734</v>
      </c>
    </row>
    <row r="12" spans="2:37" s="421" customFormat="1" ht="18" customHeight="1">
      <c r="B12" s="978" t="s">
        <v>293</v>
      </c>
      <c r="C12" s="959" t="s">
        <v>321</v>
      </c>
      <c r="D12" s="959"/>
      <c r="E12" s="959"/>
      <c r="F12" s="959"/>
      <c r="G12" s="959"/>
      <c r="H12" s="959"/>
      <c r="I12" s="959" t="s">
        <v>609</v>
      </c>
      <c r="J12" s="959"/>
      <c r="K12" s="959"/>
      <c r="L12" s="959"/>
      <c r="M12" s="959"/>
      <c r="N12" s="959"/>
      <c r="O12" s="447"/>
      <c r="P12" s="447"/>
      <c r="Q12" s="447"/>
      <c r="R12" s="447"/>
      <c r="S12" s="447"/>
      <c r="T12" s="447"/>
      <c r="U12" s="447"/>
      <c r="V12" s="447"/>
      <c r="W12" s="501"/>
      <c r="X12" s="501"/>
      <c r="Y12" s="501"/>
      <c r="Z12" s="501"/>
      <c r="AA12" s="501"/>
      <c r="AB12" s="501"/>
      <c r="AC12" s="501"/>
      <c r="AD12" s="501"/>
      <c r="AE12" s="501"/>
      <c r="AF12" s="501"/>
      <c r="AG12" s="501"/>
      <c r="AH12" s="501"/>
      <c r="AI12" s="501"/>
      <c r="AJ12" s="501"/>
      <c r="AK12" s="501"/>
    </row>
    <row r="13" spans="2:37" s="421" customFormat="1" ht="18" customHeight="1">
      <c r="B13" s="979"/>
      <c r="C13" s="959" t="s">
        <v>436</v>
      </c>
      <c r="D13" s="959"/>
      <c r="E13" s="959" t="s">
        <v>461</v>
      </c>
      <c r="F13" s="959"/>
      <c r="G13" s="959" t="s">
        <v>462</v>
      </c>
      <c r="H13" s="959"/>
      <c r="I13" s="959" t="s">
        <v>436</v>
      </c>
      <c r="J13" s="959"/>
      <c r="K13" s="959" t="s">
        <v>461</v>
      </c>
      <c r="L13" s="959"/>
      <c r="M13" s="959" t="s">
        <v>462</v>
      </c>
      <c r="N13" s="959"/>
      <c r="O13" s="551"/>
      <c r="P13" s="552"/>
      <c r="Q13" s="552"/>
      <c r="R13" s="552"/>
      <c r="S13" s="552"/>
      <c r="T13" s="552"/>
      <c r="U13" s="552"/>
      <c r="V13" s="552"/>
    </row>
    <row r="14" spans="2:37" s="421" customFormat="1" ht="18" customHeight="1">
      <c r="B14" s="941"/>
      <c r="C14" s="507" t="s">
        <v>735</v>
      </c>
      <c r="D14" s="507" t="s">
        <v>736</v>
      </c>
      <c r="E14" s="507" t="s">
        <v>735</v>
      </c>
      <c r="F14" s="507" t="s">
        <v>736</v>
      </c>
      <c r="G14" s="507" t="s">
        <v>735</v>
      </c>
      <c r="H14" s="507" t="s">
        <v>736</v>
      </c>
      <c r="I14" s="507" t="s">
        <v>735</v>
      </c>
      <c r="J14" s="507" t="s">
        <v>736</v>
      </c>
      <c r="K14" s="507" t="s">
        <v>735</v>
      </c>
      <c r="L14" s="507" t="s">
        <v>736</v>
      </c>
      <c r="M14" s="507" t="s">
        <v>735</v>
      </c>
      <c r="N14" s="507" t="s">
        <v>736</v>
      </c>
      <c r="O14" s="466"/>
      <c r="P14" s="495"/>
      <c r="Q14" s="495"/>
      <c r="R14" s="495"/>
      <c r="S14" s="495"/>
      <c r="T14" s="495"/>
      <c r="U14" s="495"/>
      <c r="V14" s="495"/>
    </row>
    <row r="15" spans="2:37" ht="15" customHeight="1">
      <c r="B15" s="451" t="s">
        <v>737</v>
      </c>
      <c r="C15" s="553">
        <v>3</v>
      </c>
      <c r="D15" s="553">
        <v>29</v>
      </c>
      <c r="E15" s="553">
        <v>2</v>
      </c>
      <c r="F15" s="553">
        <v>31</v>
      </c>
      <c r="G15" s="553">
        <v>4</v>
      </c>
      <c r="H15" s="553">
        <v>13</v>
      </c>
      <c r="I15" s="553">
        <v>3</v>
      </c>
      <c r="J15" s="553">
        <v>38</v>
      </c>
      <c r="K15" s="553">
        <v>2</v>
      </c>
      <c r="L15" s="553">
        <v>32</v>
      </c>
      <c r="M15" s="553">
        <v>4</v>
      </c>
      <c r="N15" s="553">
        <v>29</v>
      </c>
      <c r="O15" s="110"/>
      <c r="P15" s="110"/>
      <c r="Q15" s="110"/>
      <c r="R15" s="110"/>
      <c r="S15" s="110"/>
      <c r="T15" s="110"/>
      <c r="U15" s="110"/>
      <c r="V15" s="110"/>
    </row>
    <row r="16" spans="2:37" ht="15" customHeight="1">
      <c r="B16" s="451" t="s">
        <v>738</v>
      </c>
      <c r="C16" s="553">
        <v>1</v>
      </c>
      <c r="D16" s="553">
        <v>35</v>
      </c>
      <c r="E16" s="553">
        <v>1</v>
      </c>
      <c r="F16" s="553">
        <v>35</v>
      </c>
      <c r="G16" s="553">
        <v>1</v>
      </c>
      <c r="H16" s="553">
        <v>35</v>
      </c>
      <c r="I16" s="553">
        <v>1</v>
      </c>
      <c r="J16" s="553">
        <v>23</v>
      </c>
      <c r="K16" s="553">
        <v>1</v>
      </c>
      <c r="L16" s="553">
        <v>25</v>
      </c>
      <c r="M16" s="553">
        <v>1</v>
      </c>
      <c r="N16" s="553">
        <v>21</v>
      </c>
      <c r="O16" s="110"/>
      <c r="P16" s="110"/>
      <c r="Q16" s="110"/>
      <c r="R16" s="110"/>
      <c r="S16" s="110"/>
      <c r="T16" s="110"/>
      <c r="U16" s="110"/>
      <c r="V16" s="110"/>
    </row>
    <row r="17" spans="2:22" ht="15" customHeight="1">
      <c r="B17" s="554" t="s">
        <v>739</v>
      </c>
      <c r="C17" s="555"/>
      <c r="D17" s="555"/>
      <c r="E17" s="555"/>
      <c r="F17" s="555"/>
      <c r="G17" s="555"/>
      <c r="H17" s="555"/>
      <c r="I17" s="555"/>
      <c r="J17" s="555"/>
      <c r="K17" s="555"/>
      <c r="L17" s="555"/>
      <c r="M17" s="555"/>
      <c r="N17" s="555"/>
      <c r="O17" s="110"/>
      <c r="P17" s="110"/>
      <c r="Q17" s="110"/>
      <c r="R17" s="110"/>
      <c r="S17" s="110"/>
      <c r="T17" s="110"/>
      <c r="U17" s="110"/>
      <c r="V17" s="110"/>
    </row>
    <row r="18" spans="2:22" ht="15" customHeight="1">
      <c r="B18" s="451" t="s">
        <v>740</v>
      </c>
      <c r="C18" s="553">
        <v>11</v>
      </c>
      <c r="D18" s="553">
        <v>23</v>
      </c>
      <c r="E18" s="553">
        <v>11</v>
      </c>
      <c r="F18" s="553">
        <v>22</v>
      </c>
      <c r="G18" s="553">
        <v>11</v>
      </c>
      <c r="H18" s="553">
        <v>23</v>
      </c>
      <c r="I18" s="553">
        <v>11</v>
      </c>
      <c r="J18" s="553">
        <v>30</v>
      </c>
      <c r="K18" s="553">
        <v>11</v>
      </c>
      <c r="L18" s="553">
        <v>33</v>
      </c>
      <c r="M18" s="553">
        <v>11</v>
      </c>
      <c r="N18" s="553">
        <v>26</v>
      </c>
    </row>
    <row r="19" spans="2:22" ht="15" customHeight="1">
      <c r="B19" s="451" t="s">
        <v>741</v>
      </c>
      <c r="C19" s="553">
        <v>7</v>
      </c>
      <c r="D19" s="553">
        <v>32</v>
      </c>
      <c r="E19" s="553">
        <v>7</v>
      </c>
      <c r="F19" s="553">
        <v>58</v>
      </c>
      <c r="G19" s="553">
        <v>6</v>
      </c>
      <c r="H19" s="553">
        <v>59</v>
      </c>
      <c r="I19" s="553">
        <v>7</v>
      </c>
      <c r="J19" s="553">
        <v>24</v>
      </c>
      <c r="K19" s="553">
        <v>7</v>
      </c>
      <c r="L19" s="553">
        <v>55</v>
      </c>
      <c r="M19" s="553">
        <v>6</v>
      </c>
      <c r="N19" s="553">
        <v>43</v>
      </c>
    </row>
    <row r="20" spans="2:22" ht="15" customHeight="1">
      <c r="B20" s="451" t="s">
        <v>742</v>
      </c>
      <c r="C20" s="553">
        <v>4</v>
      </c>
      <c r="D20" s="553">
        <v>47</v>
      </c>
      <c r="E20" s="553">
        <v>4</v>
      </c>
      <c r="F20" s="553">
        <v>46</v>
      </c>
      <c r="G20" s="553">
        <v>4</v>
      </c>
      <c r="H20" s="553">
        <v>47</v>
      </c>
      <c r="I20" s="553">
        <v>5</v>
      </c>
      <c r="J20" s="553">
        <v>9</v>
      </c>
      <c r="K20" s="553">
        <v>5</v>
      </c>
      <c r="L20" s="553">
        <v>13</v>
      </c>
      <c r="M20" s="553">
        <v>5</v>
      </c>
      <c r="N20" s="553">
        <v>5</v>
      </c>
    </row>
    <row r="21" spans="2:22" ht="15" customHeight="1">
      <c r="B21" s="451" t="s">
        <v>743</v>
      </c>
      <c r="C21" s="553">
        <v>2</v>
      </c>
      <c r="D21" s="553">
        <v>4</v>
      </c>
      <c r="E21" s="553">
        <v>2</v>
      </c>
      <c r="F21" s="553">
        <v>17</v>
      </c>
      <c r="G21" s="553">
        <v>1</v>
      </c>
      <c r="H21" s="553">
        <v>56</v>
      </c>
      <c r="I21" s="553">
        <v>1</v>
      </c>
      <c r="J21" s="553">
        <v>58</v>
      </c>
      <c r="K21" s="553">
        <v>2</v>
      </c>
      <c r="L21" s="553">
        <v>10</v>
      </c>
      <c r="M21" s="553">
        <v>1</v>
      </c>
      <c r="N21" s="553">
        <v>51</v>
      </c>
    </row>
    <row r="22" spans="2:22" ht="15" customHeight="1">
      <c r="B22" s="451" t="s">
        <v>744</v>
      </c>
      <c r="C22" s="553">
        <v>1</v>
      </c>
      <c r="D22" s="553">
        <v>48</v>
      </c>
      <c r="E22" s="553">
        <v>1</v>
      </c>
      <c r="F22" s="553">
        <v>56</v>
      </c>
      <c r="G22" s="553">
        <v>1</v>
      </c>
      <c r="H22" s="553">
        <v>42</v>
      </c>
      <c r="I22" s="553">
        <v>1</v>
      </c>
      <c r="J22" s="553">
        <v>49</v>
      </c>
      <c r="K22" s="553">
        <v>1</v>
      </c>
      <c r="L22" s="553">
        <v>54</v>
      </c>
      <c r="M22" s="553">
        <v>1</v>
      </c>
      <c r="N22" s="553">
        <v>43</v>
      </c>
    </row>
    <row r="23" spans="2:22" ht="15" customHeight="1">
      <c r="B23" s="451" t="s">
        <v>745</v>
      </c>
      <c r="C23" s="553">
        <v>1</v>
      </c>
      <c r="D23" s="553">
        <v>49</v>
      </c>
      <c r="E23" s="553">
        <v>1</v>
      </c>
      <c r="F23" s="553">
        <v>59</v>
      </c>
      <c r="G23" s="553">
        <v>1</v>
      </c>
      <c r="H23" s="553">
        <v>38</v>
      </c>
      <c r="I23" s="553">
        <v>1</v>
      </c>
      <c r="J23" s="553">
        <v>52</v>
      </c>
      <c r="K23" s="553">
        <v>2</v>
      </c>
      <c r="L23" s="553">
        <v>3</v>
      </c>
      <c r="M23" s="553">
        <v>1</v>
      </c>
      <c r="N23" s="553">
        <v>40</v>
      </c>
    </row>
    <row r="24" spans="2:22" ht="15" customHeight="1">
      <c r="B24" s="451" t="s">
        <v>746</v>
      </c>
      <c r="C24" s="553">
        <v>1</v>
      </c>
      <c r="D24" s="553">
        <v>42</v>
      </c>
      <c r="E24" s="553">
        <v>1</v>
      </c>
      <c r="F24" s="553">
        <v>51</v>
      </c>
      <c r="G24" s="553">
        <v>1</v>
      </c>
      <c r="H24" s="553">
        <v>31</v>
      </c>
      <c r="I24" s="553">
        <v>1</v>
      </c>
      <c r="J24" s="553">
        <v>54</v>
      </c>
      <c r="K24" s="553">
        <v>2</v>
      </c>
      <c r="L24" s="553">
        <v>5</v>
      </c>
      <c r="M24" s="553">
        <v>1</v>
      </c>
      <c r="N24" s="553">
        <v>38</v>
      </c>
    </row>
    <row r="25" spans="2:22" ht="15" customHeight="1">
      <c r="B25" s="451" t="s">
        <v>747</v>
      </c>
      <c r="C25" s="553">
        <v>2</v>
      </c>
      <c r="D25" s="553">
        <v>51</v>
      </c>
      <c r="E25" s="553">
        <v>3</v>
      </c>
      <c r="F25" s="553">
        <v>1</v>
      </c>
      <c r="G25" s="553">
        <v>2</v>
      </c>
      <c r="H25" s="553">
        <v>43</v>
      </c>
      <c r="I25" s="553">
        <v>2</v>
      </c>
      <c r="J25" s="553">
        <v>57</v>
      </c>
      <c r="K25" s="553">
        <v>3</v>
      </c>
      <c r="L25" s="553">
        <v>6</v>
      </c>
      <c r="M25" s="553">
        <v>2</v>
      </c>
      <c r="N25" s="553">
        <v>49</v>
      </c>
    </row>
    <row r="29" spans="2:22" ht="18" customHeight="1">
      <c r="B29" s="406" t="s">
        <v>1689</v>
      </c>
      <c r="D29" s="406"/>
    </row>
    <row r="30" spans="2:22" ht="18" customHeight="1">
      <c r="B30" s="531"/>
      <c r="C30" s="531" t="s">
        <v>98</v>
      </c>
      <c r="D30" s="531" t="s">
        <v>492</v>
      </c>
    </row>
    <row r="31" spans="2:22" ht="16.5" customHeight="1">
      <c r="B31" s="451" t="s">
        <v>748</v>
      </c>
      <c r="C31" s="556">
        <v>0.1451388888888889</v>
      </c>
      <c r="D31" s="557">
        <v>0.15138888888888888</v>
      </c>
    </row>
    <row r="32" spans="2:22" ht="16.5" customHeight="1">
      <c r="B32" s="451" t="s">
        <v>749</v>
      </c>
      <c r="C32" s="556">
        <v>6.5972222222222224E-2</v>
      </c>
      <c r="D32" s="557">
        <v>5.7638888888888885E-2</v>
      </c>
    </row>
    <row r="52" spans="2:4" ht="18" customHeight="1">
      <c r="B52" s="406" t="s">
        <v>750</v>
      </c>
    </row>
    <row r="53" spans="2:4" ht="18" customHeight="1">
      <c r="B53" s="549"/>
      <c r="C53" s="549" t="s">
        <v>98</v>
      </c>
      <c r="D53" s="549" t="s">
        <v>492</v>
      </c>
    </row>
    <row r="54" spans="2:4" ht="16.5" customHeight="1">
      <c r="B54" s="451" t="s">
        <v>748</v>
      </c>
      <c r="C54" s="556">
        <v>0.1451388888888889</v>
      </c>
      <c r="D54" s="556">
        <v>0.15138888888888888</v>
      </c>
    </row>
    <row r="55" spans="2:4" ht="16.5" customHeight="1">
      <c r="B55" s="451" t="s">
        <v>751</v>
      </c>
      <c r="C55" s="556">
        <v>7.4999999999999997E-2</v>
      </c>
      <c r="D55" s="556">
        <v>7.5694444444444439E-2</v>
      </c>
    </row>
    <row r="56" spans="2:4" ht="16.5" customHeight="1">
      <c r="B56" s="451" t="s">
        <v>752</v>
      </c>
      <c r="C56" s="556">
        <v>7.5694444444444439E-2</v>
      </c>
      <c r="D56" s="556">
        <v>7.7777777777777779E-2</v>
      </c>
    </row>
    <row r="57" spans="2:4" ht="16.5" customHeight="1">
      <c r="B57" s="451" t="s">
        <v>753</v>
      </c>
      <c r="C57" s="556">
        <v>7.0833333333333331E-2</v>
      </c>
      <c r="D57" s="556">
        <v>7.9166666666666663E-2</v>
      </c>
    </row>
    <row r="58" spans="2:4" ht="16.5" customHeight="1">
      <c r="B58" s="451" t="s">
        <v>749</v>
      </c>
      <c r="C58" s="556">
        <v>6.5972222222222224E-2</v>
      </c>
      <c r="D58" s="556">
        <v>5.7638888888888885E-2</v>
      </c>
    </row>
    <row r="59" spans="2:4">
      <c r="D59" s="135"/>
    </row>
    <row r="64" spans="2:4">
      <c r="B64" s="134"/>
      <c r="C64" s="134"/>
    </row>
    <row r="65" spans="2:3">
      <c r="B65" s="134"/>
      <c r="C65" s="134"/>
    </row>
    <row r="66" spans="2:3">
      <c r="B66" s="134"/>
      <c r="C66" s="134"/>
    </row>
  </sheetData>
  <mergeCells count="11">
    <mergeCell ref="B12:B14"/>
    <mergeCell ref="F2:G2"/>
    <mergeCell ref="F3:G3"/>
    <mergeCell ref="C12:H12"/>
    <mergeCell ref="I12:N12"/>
    <mergeCell ref="C13:D13"/>
    <mergeCell ref="E13:F13"/>
    <mergeCell ref="G13:H13"/>
    <mergeCell ref="I13:J13"/>
    <mergeCell ref="K13:L13"/>
    <mergeCell ref="M13:N13"/>
  </mergeCells>
  <hyperlinks>
    <hyperlink ref="F3" r:id="rId1" location="'Índice Digitalizacion Acelerada'!A1"/>
    <hyperlink ref="F2" r:id="rId2" location="'Índice ámbitos y subámbitos'!A1"/>
    <hyperlink ref="F2:G2" location="'Índice Cambios Sociales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26"/>
  <sheetViews>
    <sheetView zoomScaleNormal="100" workbookViewId="0">
      <selection activeCell="B5" sqref="B5"/>
    </sheetView>
  </sheetViews>
  <sheetFormatPr baseColWidth="10" defaultColWidth="11.54296875" defaultRowHeight="14.5"/>
  <cols>
    <col min="1" max="1" width="1.81640625" style="203" customWidth="1"/>
    <col min="2" max="2" width="15.54296875" style="203" customWidth="1"/>
    <col min="3" max="3" width="7.453125" style="203" customWidth="1"/>
    <col min="4" max="5" width="20.1796875" style="204" customWidth="1"/>
    <col min="6" max="6" width="94.81640625" style="205" customWidth="1"/>
    <col min="7" max="7" width="51.1796875" style="206" customWidth="1"/>
    <col min="8" max="8" width="26.81640625" style="201" customWidth="1"/>
    <col min="9" max="9" width="15.453125" style="202" customWidth="1"/>
    <col min="10" max="10" width="17" style="201" customWidth="1"/>
    <col min="11" max="16384" width="11.54296875" style="203"/>
  </cols>
  <sheetData>
    <row r="1" spans="1:10" ht="14.15" customHeight="1"/>
    <row r="2" spans="1:10" ht="14.15" customHeight="1"/>
    <row r="3" spans="1:10" ht="14.15" customHeight="1"/>
    <row r="4" spans="1:10" ht="14.15" customHeight="1"/>
    <row r="5" spans="1:10" s="81" customFormat="1" ht="18">
      <c r="B5" s="870" t="s">
        <v>1833</v>
      </c>
      <c r="C5" s="869"/>
      <c r="D5" s="869"/>
      <c r="E5" s="77"/>
      <c r="F5" s="77"/>
      <c r="G5" s="78"/>
      <c r="H5" s="79"/>
      <c r="I5" s="80"/>
      <c r="J5" s="79"/>
    </row>
    <row r="6" spans="1:10" s="81" customFormat="1" ht="18">
      <c r="B6" s="84" t="s">
        <v>993</v>
      </c>
      <c r="C6" s="76"/>
      <c r="D6" s="77"/>
      <c r="E6" s="77"/>
      <c r="F6" s="77"/>
      <c r="G6" s="78"/>
      <c r="H6" s="79"/>
      <c r="I6" s="80"/>
      <c r="J6" s="79"/>
    </row>
    <row r="7" spans="1:10" s="81" customFormat="1" ht="18">
      <c r="B7" s="84"/>
      <c r="C7" s="76"/>
      <c r="D7" s="77"/>
      <c r="E7" s="77"/>
      <c r="F7" s="77"/>
      <c r="G7" s="78"/>
      <c r="H7" s="79"/>
      <c r="I7" s="80"/>
      <c r="J7" s="79"/>
    </row>
    <row r="8" spans="1:10" s="364" customFormat="1" ht="17.5" customHeight="1">
      <c r="A8" s="360"/>
      <c r="B8" s="887" t="s">
        <v>547</v>
      </c>
      <c r="C8" s="887"/>
      <c r="D8" s="887"/>
      <c r="E8" s="361" t="s">
        <v>548</v>
      </c>
      <c r="F8" s="361" t="s">
        <v>84</v>
      </c>
      <c r="G8" s="361" t="s">
        <v>0</v>
      </c>
      <c r="H8" s="363" t="s">
        <v>127</v>
      </c>
      <c r="I8" s="363" t="s">
        <v>1</v>
      </c>
      <c r="J8" s="363" t="s">
        <v>2</v>
      </c>
    </row>
    <row r="9" spans="1:10" s="249" customFormat="1" ht="18">
      <c r="B9" s="882" t="s">
        <v>996</v>
      </c>
      <c r="C9" s="883" t="s">
        <v>73</v>
      </c>
      <c r="D9" s="880" t="s">
        <v>78</v>
      </c>
      <c r="E9" s="88" t="s">
        <v>708</v>
      </c>
      <c r="F9" s="330" t="s">
        <v>1031</v>
      </c>
      <c r="G9" s="92" t="s">
        <v>1032</v>
      </c>
      <c r="H9" s="191" t="s">
        <v>1033</v>
      </c>
      <c r="I9" s="191" t="s">
        <v>1034</v>
      </c>
      <c r="J9" s="248">
        <v>44120</v>
      </c>
    </row>
    <row r="10" spans="1:10" s="249" customFormat="1" ht="25">
      <c r="B10" s="882"/>
      <c r="C10" s="880"/>
      <c r="D10" s="880"/>
      <c r="E10" s="88" t="s">
        <v>710</v>
      </c>
      <c r="F10" s="330" t="s">
        <v>1035</v>
      </c>
      <c r="G10" s="92" t="s">
        <v>1036</v>
      </c>
      <c r="H10" s="191" t="s">
        <v>1037</v>
      </c>
      <c r="I10" s="191" t="s">
        <v>1034</v>
      </c>
      <c r="J10" s="248">
        <v>44109</v>
      </c>
    </row>
    <row r="11" spans="1:10" s="250" customFormat="1">
      <c r="B11" s="882"/>
      <c r="C11" s="880"/>
      <c r="D11" s="880"/>
      <c r="E11" s="88" t="s">
        <v>1038</v>
      </c>
      <c r="F11" s="330" t="s">
        <v>1039</v>
      </c>
      <c r="G11" s="92" t="s">
        <v>1040</v>
      </c>
      <c r="H11" s="191" t="s">
        <v>1041</v>
      </c>
      <c r="I11" s="28" t="s">
        <v>1042</v>
      </c>
      <c r="J11" s="191"/>
    </row>
    <row r="12" spans="1:10" s="250" customFormat="1">
      <c r="B12" s="882"/>
      <c r="C12" s="880"/>
      <c r="D12" s="880"/>
      <c r="E12" s="88" t="s">
        <v>1043</v>
      </c>
      <c r="F12" s="330" t="s">
        <v>1044</v>
      </c>
      <c r="G12" s="92" t="s">
        <v>1045</v>
      </c>
      <c r="H12" s="191" t="s">
        <v>1046</v>
      </c>
      <c r="I12" s="90" t="s">
        <v>7</v>
      </c>
      <c r="J12" s="191">
        <v>2019</v>
      </c>
    </row>
    <row r="13" spans="1:10" s="250" customFormat="1" ht="25">
      <c r="B13" s="882"/>
      <c r="C13" s="880"/>
      <c r="D13" s="880"/>
      <c r="E13" s="88" t="s">
        <v>1047</v>
      </c>
      <c r="F13" s="330" t="s">
        <v>1048</v>
      </c>
      <c r="G13" s="92" t="s">
        <v>1049</v>
      </c>
      <c r="H13" s="191" t="s">
        <v>1037</v>
      </c>
      <c r="I13" s="90" t="s">
        <v>1050</v>
      </c>
      <c r="J13" s="191">
        <v>2018</v>
      </c>
    </row>
    <row r="14" spans="1:10" s="250" customFormat="1" ht="25">
      <c r="B14" s="882"/>
      <c r="C14" s="880"/>
      <c r="D14" s="880"/>
      <c r="E14" s="88" t="s">
        <v>1051</v>
      </c>
      <c r="F14" s="330" t="s">
        <v>1052</v>
      </c>
      <c r="G14" s="92" t="s">
        <v>1049</v>
      </c>
      <c r="H14" s="191" t="s">
        <v>1037</v>
      </c>
      <c r="I14" s="90" t="s">
        <v>1050</v>
      </c>
      <c r="J14" s="191">
        <v>2018</v>
      </c>
    </row>
    <row r="15" spans="1:10" s="250" customFormat="1" ht="25">
      <c r="B15" s="882"/>
      <c r="C15" s="884"/>
      <c r="D15" s="884"/>
      <c r="E15" s="172" t="s">
        <v>1053</v>
      </c>
      <c r="F15" s="332" t="s">
        <v>1054</v>
      </c>
      <c r="G15" s="175" t="s">
        <v>1049</v>
      </c>
      <c r="H15" s="194" t="s">
        <v>1037</v>
      </c>
      <c r="I15" s="181" t="s">
        <v>1050</v>
      </c>
      <c r="J15" s="194">
        <v>2018</v>
      </c>
    </row>
    <row r="16" spans="1:10" s="250" customFormat="1" ht="25">
      <c r="B16" s="882"/>
      <c r="C16" s="883" t="s">
        <v>712</v>
      </c>
      <c r="D16" s="883" t="s">
        <v>80</v>
      </c>
      <c r="E16" s="252" t="s">
        <v>713</v>
      </c>
      <c r="F16" s="338" t="s">
        <v>1055</v>
      </c>
      <c r="G16" s="253" t="s">
        <v>1056</v>
      </c>
      <c r="H16" s="254" t="s">
        <v>1057</v>
      </c>
      <c r="I16" s="254" t="s">
        <v>7</v>
      </c>
      <c r="J16" s="254">
        <v>2017</v>
      </c>
    </row>
    <row r="17" spans="2:10" s="250" customFormat="1" ht="45.65" customHeight="1">
      <c r="B17" s="882"/>
      <c r="C17" s="880"/>
      <c r="D17" s="880"/>
      <c r="E17" s="88" t="s">
        <v>1013</v>
      </c>
      <c r="F17" s="330" t="s">
        <v>1058</v>
      </c>
      <c r="G17" s="92" t="s">
        <v>1059</v>
      </c>
      <c r="H17" s="191" t="s">
        <v>1364</v>
      </c>
      <c r="I17" s="191" t="s">
        <v>7</v>
      </c>
      <c r="J17" s="251">
        <v>44044</v>
      </c>
    </row>
    <row r="18" spans="2:10" s="250" customFormat="1" ht="25">
      <c r="B18" s="882"/>
      <c r="C18" s="880"/>
      <c r="D18" s="880"/>
      <c r="E18" s="88" t="s">
        <v>715</v>
      </c>
      <c r="F18" s="330" t="s">
        <v>1061</v>
      </c>
      <c r="G18" s="92" t="s">
        <v>1062</v>
      </c>
      <c r="H18" s="191" t="s">
        <v>6</v>
      </c>
      <c r="I18" s="191" t="s">
        <v>7</v>
      </c>
      <c r="J18" s="191">
        <v>2019</v>
      </c>
    </row>
    <row r="19" spans="2:10" s="250" customFormat="1" ht="25">
      <c r="B19" s="882"/>
      <c r="C19" s="884"/>
      <c r="D19" s="884"/>
      <c r="E19" s="172" t="s">
        <v>717</v>
      </c>
      <c r="F19" s="332" t="s">
        <v>1063</v>
      </c>
      <c r="G19" s="175" t="s">
        <v>1062</v>
      </c>
      <c r="H19" s="194" t="s">
        <v>6</v>
      </c>
      <c r="I19" s="194" t="s">
        <v>7</v>
      </c>
      <c r="J19" s="194">
        <v>2019</v>
      </c>
    </row>
    <row r="20" spans="2:10" s="250" customFormat="1" ht="25">
      <c r="B20" s="882"/>
      <c r="C20" s="888" t="s">
        <v>74</v>
      </c>
      <c r="D20" s="883" t="s">
        <v>82</v>
      </c>
      <c r="E20" s="252" t="s">
        <v>719</v>
      </c>
      <c r="F20" s="338" t="s">
        <v>1064</v>
      </c>
      <c r="G20" s="253" t="s">
        <v>1065</v>
      </c>
      <c r="H20" s="254" t="s">
        <v>1066</v>
      </c>
      <c r="I20" s="254" t="s">
        <v>7</v>
      </c>
      <c r="J20" s="255">
        <v>44044</v>
      </c>
    </row>
    <row r="21" spans="2:10" s="250" customFormat="1">
      <c r="B21" s="882"/>
      <c r="C21" s="888"/>
      <c r="D21" s="880"/>
      <c r="E21" s="88" t="s">
        <v>720</v>
      </c>
      <c r="F21" s="330" t="s">
        <v>1067</v>
      </c>
      <c r="G21" s="92" t="s">
        <v>1068</v>
      </c>
      <c r="H21" s="191" t="s">
        <v>1041</v>
      </c>
      <c r="I21" s="191" t="s">
        <v>7</v>
      </c>
      <c r="J21" s="191">
        <v>2019</v>
      </c>
    </row>
    <row r="22" spans="2:10" s="250" customFormat="1">
      <c r="B22" s="882"/>
      <c r="C22" s="888"/>
      <c r="D22" s="880"/>
      <c r="E22" s="88" t="s">
        <v>1069</v>
      </c>
      <c r="F22" s="330" t="s">
        <v>1070</v>
      </c>
      <c r="G22" s="92" t="s">
        <v>1068</v>
      </c>
      <c r="H22" s="191" t="s">
        <v>1041</v>
      </c>
      <c r="I22" s="191" t="s">
        <v>1071</v>
      </c>
      <c r="J22" s="251">
        <v>43983</v>
      </c>
    </row>
    <row r="23" spans="2:10" s="250" customFormat="1" ht="25">
      <c r="B23" s="882"/>
      <c r="C23" s="888"/>
      <c r="D23" s="880"/>
      <c r="E23" s="88" t="s">
        <v>1072</v>
      </c>
      <c r="F23" s="330" t="s">
        <v>1073</v>
      </c>
      <c r="G23" s="92" t="s">
        <v>1074</v>
      </c>
      <c r="H23" s="192" t="s">
        <v>1075</v>
      </c>
      <c r="I23" s="191" t="s">
        <v>55</v>
      </c>
      <c r="J23" s="251">
        <v>44044</v>
      </c>
    </row>
    <row r="24" spans="2:10" s="250" customFormat="1">
      <c r="B24" s="882"/>
      <c r="C24" s="888"/>
      <c r="D24" s="880"/>
      <c r="E24" s="88" t="s">
        <v>1076</v>
      </c>
      <c r="F24" s="330" t="s">
        <v>1077</v>
      </c>
      <c r="G24" s="92" t="s">
        <v>1078</v>
      </c>
      <c r="H24" s="191" t="s">
        <v>6</v>
      </c>
      <c r="I24" s="192" t="s">
        <v>7</v>
      </c>
      <c r="J24" s="191">
        <v>2017</v>
      </c>
    </row>
    <row r="25" spans="2:10" s="250" customFormat="1">
      <c r="B25" s="882"/>
      <c r="C25" s="888"/>
      <c r="D25" s="880"/>
      <c r="E25" s="88" t="s">
        <v>1079</v>
      </c>
      <c r="F25" s="330" t="s">
        <v>1080</v>
      </c>
      <c r="G25" s="92" t="s">
        <v>1078</v>
      </c>
      <c r="H25" s="191" t="s">
        <v>6</v>
      </c>
      <c r="I25" s="192" t="s">
        <v>7</v>
      </c>
      <c r="J25" s="191">
        <v>2017</v>
      </c>
    </row>
    <row r="26" spans="2:10" s="250" customFormat="1">
      <c r="B26" s="882"/>
      <c r="C26" s="888"/>
      <c r="D26" s="884"/>
      <c r="E26" s="172" t="s">
        <v>1081</v>
      </c>
      <c r="F26" s="332" t="s">
        <v>1082</v>
      </c>
      <c r="G26" s="175" t="s">
        <v>1078</v>
      </c>
      <c r="H26" s="194" t="s">
        <v>6</v>
      </c>
      <c r="I26" s="256" t="s">
        <v>7</v>
      </c>
      <c r="J26" s="194">
        <v>2017</v>
      </c>
    </row>
  </sheetData>
  <mergeCells count="8">
    <mergeCell ref="B8:D8"/>
    <mergeCell ref="B9:B26"/>
    <mergeCell ref="C9:C15"/>
    <mergeCell ref="D9:D15"/>
    <mergeCell ref="C16:C19"/>
    <mergeCell ref="D16:D19"/>
    <mergeCell ref="C20:C26"/>
    <mergeCell ref="D20:D26"/>
  </mergeCells>
  <hyperlinks>
    <hyperlink ref="F9" location="'4.1.1'!A1" display="Datos de movilidad de Google"/>
    <hyperlink ref="F10" location="'4.1.2'!A1" display="Datos de uso de transporte público"/>
    <hyperlink ref="F11" location="'4.1.3'!A1" display="Puntos públicos de recarga inteligente"/>
    <hyperlink ref="F12" location="'4.1.4'!A1" display="Parque de vehículos (turismos y motocicletas) con distintivo ambiental cero emisiones"/>
    <hyperlink ref="F13" location="'4.1.5'!A1" display="Movilidad urbana. Reparto de viajes por modo de transporte (a pie, transporte público, vehículo privado, otros)"/>
    <hyperlink ref="F14" location="'4.1.6'!A1" display="Movilidad urbana. Promedio de la distancia del viaje (en km), por medio de transporte"/>
    <hyperlink ref="F15" location="'4.1.7'!A1" display="Movilidad urbana. Promedio del tiempo de viaje (en minutos), por medio de transporte"/>
    <hyperlink ref="F16" location="'4.2.1'!A1" display="Emisiones de CO2 (Millones de t CO2 eq.)"/>
    <hyperlink ref="F17" location="'4.2.2'!A1" display="Media mensual y anual de contaminantes"/>
    <hyperlink ref="F18" location="'4.2.3'!A1" display="Hogares que sufren determinados problemas en la vivienda y su entorno por tipo de hogar: problemas de contaminación y otros problemas ambientales en la zona en que viven"/>
    <hyperlink ref="F19" location="'4.2.4'!A1" display="Hogares que sufren determinados problemas en la vivienda y su entorno por tipo de hogar: ruidos producidos por los vecinos o procedentes del exterior"/>
    <hyperlink ref="F20" location="'4.3.1'!A1" display="Consumo de energía eléctrica en los distintos sectores en la Comunidad de Madrid"/>
    <hyperlink ref="F21" location="'4.3.2'!A1" display="Potencia renovable instalada para la generación de electricidad"/>
    <hyperlink ref="F22" location="'4.3.3'!A1" display="Electricidad generada por fuentes renovables"/>
    <hyperlink ref="F23" location="'4.3.4'!A1" display="Importaciones de petróleo"/>
    <hyperlink ref="F24" location="'4.3.5'!A1" display="Cantidad de residuos urbanos recogidos clasificados (residuos clasificados y residuos mezclados)"/>
    <hyperlink ref="F25" location="'4.3.6'!A1" display="Cantidad de residuos urbanos recogidos clasificados (residuos clasificados y residuos mezclados: detalle)"/>
    <hyperlink ref="F26" location="'4.3.7'!A1" display="Cantidad de residuos urbanos recogidos clasificados (cantidad per cápita y año)"/>
  </hyperlinks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AK57"/>
  <sheetViews>
    <sheetView showGridLines="0" zoomScaleNormal="100" workbookViewId="0">
      <selection activeCell="B1" sqref="B1"/>
    </sheetView>
  </sheetViews>
  <sheetFormatPr baseColWidth="10" defaultColWidth="11.54296875" defaultRowHeight="12.5"/>
  <cols>
    <col min="1" max="1" width="1.81640625" style="57" customWidth="1"/>
    <col min="2" max="2" width="40.453125" style="57" customWidth="1"/>
    <col min="3" max="4" width="20.81640625" style="57" customWidth="1"/>
    <col min="5" max="5" width="21.453125" style="57" customWidth="1"/>
    <col min="6" max="6" width="22.54296875" style="57" customWidth="1"/>
    <col min="7" max="7" width="22" style="57" customWidth="1"/>
    <col min="8" max="37" width="22.81640625" style="57" customWidth="1"/>
    <col min="38" max="16384" width="11.54296875" style="57"/>
  </cols>
  <sheetData>
    <row r="1" spans="2:37" ht="15" customHeight="1"/>
    <row r="2" spans="2:37" ht="15" customHeight="1">
      <c r="F2" s="893" t="s">
        <v>245</v>
      </c>
      <c r="G2" s="893"/>
    </row>
    <row r="3" spans="2:37" ht="15" customHeight="1">
      <c r="F3" s="893" t="s">
        <v>248</v>
      </c>
      <c r="G3" s="893"/>
    </row>
    <row r="4" spans="2:37" s="405" customFormat="1" ht="13.4" customHeight="1">
      <c r="B4" s="403"/>
      <c r="C4" s="403"/>
      <c r="D4" s="404"/>
      <c r="E4" s="403"/>
    </row>
    <row r="5" spans="2:37" s="411" customFormat="1" ht="15.5">
      <c r="B5" s="414" t="s">
        <v>246</v>
      </c>
      <c r="C5" s="411" t="s">
        <v>733</v>
      </c>
      <c r="H5" s="413"/>
    </row>
    <row r="6" spans="2:37" s="415" customFormat="1" ht="15.5">
      <c r="B6" s="416" t="s">
        <v>247</v>
      </c>
      <c r="C6" s="415" t="s">
        <v>1575</v>
      </c>
    </row>
    <row r="7" spans="2:37" s="415" customFormat="1" ht="15.5">
      <c r="B7" s="416" t="s">
        <v>84</v>
      </c>
      <c r="C7" s="417" t="s">
        <v>754</v>
      </c>
    </row>
    <row r="8" spans="2:37" s="415" customFormat="1" ht="15.5">
      <c r="B8" s="416" t="s">
        <v>220</v>
      </c>
      <c r="C8" s="417" t="s">
        <v>116</v>
      </c>
    </row>
    <row r="9" spans="2:37" s="415" customFormat="1" ht="15.5">
      <c r="B9" s="416" t="s">
        <v>127</v>
      </c>
      <c r="C9" s="417" t="s">
        <v>115</v>
      </c>
    </row>
    <row r="10" spans="2:37" s="415" customFormat="1" ht="15.5">
      <c r="B10" s="416" t="s">
        <v>244</v>
      </c>
      <c r="C10" s="415" t="s">
        <v>755</v>
      </c>
    </row>
    <row r="12" spans="2:37" s="628" customFormat="1" ht="15" customHeight="1">
      <c r="B12" s="984"/>
      <c r="C12" s="981">
        <v>2018</v>
      </c>
      <c r="D12" s="981"/>
      <c r="E12" s="981"/>
      <c r="F12" s="981"/>
      <c r="G12" s="981">
        <v>2015</v>
      </c>
      <c r="H12" s="981"/>
      <c r="I12" s="981"/>
      <c r="J12" s="981"/>
    </row>
    <row r="13" spans="2:37" s="421" customFormat="1">
      <c r="B13" s="985"/>
      <c r="C13" s="982" t="s">
        <v>1687</v>
      </c>
      <c r="D13" s="983"/>
      <c r="E13" s="982" t="s">
        <v>1688</v>
      </c>
      <c r="F13" s="983"/>
      <c r="G13" s="982" t="s">
        <v>1687</v>
      </c>
      <c r="H13" s="983"/>
      <c r="I13" s="982" t="s">
        <v>1688</v>
      </c>
      <c r="J13" s="983"/>
      <c r="K13" s="447"/>
      <c r="L13" s="447"/>
      <c r="M13" s="447"/>
      <c r="N13" s="447"/>
      <c r="O13" s="447"/>
      <c r="P13" s="447"/>
      <c r="Q13" s="447"/>
      <c r="R13" s="447"/>
      <c r="S13" s="447"/>
      <c r="T13" s="447"/>
      <c r="U13" s="447"/>
      <c r="V13" s="447"/>
      <c r="W13" s="501"/>
      <c r="X13" s="501"/>
      <c r="Y13" s="501"/>
      <c r="Z13" s="501"/>
      <c r="AA13" s="501"/>
      <c r="AB13" s="501"/>
      <c r="AC13" s="501"/>
      <c r="AD13" s="501"/>
      <c r="AE13" s="501"/>
      <c r="AF13" s="501"/>
      <c r="AG13" s="501"/>
      <c r="AH13" s="501"/>
      <c r="AI13" s="501"/>
      <c r="AJ13" s="501"/>
      <c r="AK13" s="501"/>
    </row>
    <row r="14" spans="2:37" s="421" customFormat="1" ht="27">
      <c r="B14" s="937"/>
      <c r="C14" s="558" t="s">
        <v>756</v>
      </c>
      <c r="D14" s="558" t="s">
        <v>1686</v>
      </c>
      <c r="E14" s="558" t="s">
        <v>756</v>
      </c>
      <c r="F14" s="558" t="s">
        <v>1686</v>
      </c>
      <c r="G14" s="558" t="s">
        <v>756</v>
      </c>
      <c r="H14" s="558" t="s">
        <v>1686</v>
      </c>
      <c r="I14" s="558" t="s">
        <v>756</v>
      </c>
      <c r="J14" s="558" t="s">
        <v>1686</v>
      </c>
      <c r="K14" s="552"/>
      <c r="L14" s="552"/>
      <c r="M14" s="552"/>
      <c r="N14" s="552"/>
      <c r="O14" s="552"/>
      <c r="P14" s="552"/>
      <c r="Q14" s="552"/>
      <c r="R14" s="552"/>
      <c r="S14" s="552"/>
      <c r="T14" s="552"/>
      <c r="U14" s="552"/>
      <c r="V14" s="552"/>
    </row>
    <row r="15" spans="2:37" ht="16.399999999999999" customHeight="1">
      <c r="B15" s="561" t="s">
        <v>757</v>
      </c>
      <c r="C15" s="559"/>
      <c r="D15" s="559"/>
      <c r="E15" s="559"/>
      <c r="F15" s="559"/>
      <c r="G15" s="559"/>
      <c r="H15" s="560"/>
      <c r="I15" s="559"/>
      <c r="J15" s="559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</row>
    <row r="16" spans="2:37" ht="13.4" customHeight="1">
      <c r="B16" s="561" t="s">
        <v>758</v>
      </c>
      <c r="C16" s="562">
        <v>174</v>
      </c>
      <c r="D16" s="563">
        <v>9.89</v>
      </c>
      <c r="E16" s="562">
        <v>435562</v>
      </c>
      <c r="F16" s="563">
        <v>9.65</v>
      </c>
      <c r="G16" s="562">
        <v>66</v>
      </c>
      <c r="H16" s="548">
        <v>4.1100000000000003</v>
      </c>
      <c r="I16" s="562">
        <v>36343</v>
      </c>
      <c r="J16" s="548">
        <v>1.02</v>
      </c>
      <c r="M16" s="38"/>
      <c r="N16" s="38"/>
      <c r="O16" s="38"/>
      <c r="P16" s="38"/>
      <c r="Q16" s="38"/>
      <c r="R16" s="38"/>
      <c r="S16" s="38"/>
      <c r="T16" s="38"/>
      <c r="U16" s="38"/>
      <c r="V16" s="38"/>
    </row>
    <row r="17" spans="2:10" ht="25.4" customHeight="1">
      <c r="B17" s="564" t="s">
        <v>759</v>
      </c>
      <c r="C17" s="562">
        <v>750</v>
      </c>
      <c r="D17" s="563">
        <v>42.64</v>
      </c>
      <c r="E17" s="562">
        <v>2325758</v>
      </c>
      <c r="F17" s="563">
        <v>51.51</v>
      </c>
      <c r="G17" s="562">
        <v>672</v>
      </c>
      <c r="H17" s="548">
        <v>41.84</v>
      </c>
      <c r="I17" s="562">
        <v>1816204</v>
      </c>
      <c r="J17" s="548">
        <v>51.18</v>
      </c>
    </row>
    <row r="18" spans="2:10">
      <c r="B18" s="565" t="s">
        <v>760</v>
      </c>
      <c r="C18" s="562">
        <v>545</v>
      </c>
      <c r="D18" s="563">
        <v>30.98</v>
      </c>
      <c r="E18" s="562">
        <v>1553062</v>
      </c>
      <c r="F18" s="563">
        <v>34.4</v>
      </c>
      <c r="G18" s="562">
        <v>510</v>
      </c>
      <c r="H18" s="548">
        <v>31.76</v>
      </c>
      <c r="I18" s="562">
        <v>1319970</v>
      </c>
      <c r="J18" s="548">
        <v>37.19</v>
      </c>
    </row>
    <row r="19" spans="2:10" ht="13.4" customHeight="1">
      <c r="B19" s="565" t="s">
        <v>761</v>
      </c>
      <c r="C19" s="562">
        <v>508</v>
      </c>
      <c r="D19" s="563">
        <v>28.88</v>
      </c>
      <c r="E19" s="562">
        <v>1782970</v>
      </c>
      <c r="F19" s="563">
        <v>39.49</v>
      </c>
      <c r="G19" s="562">
        <v>454</v>
      </c>
      <c r="H19" s="548">
        <v>28.27</v>
      </c>
      <c r="I19" s="562">
        <v>1517139</v>
      </c>
      <c r="J19" s="548">
        <v>42.75</v>
      </c>
    </row>
    <row r="20" spans="2:10" ht="45" customHeight="1">
      <c r="B20" s="564" t="s">
        <v>762</v>
      </c>
      <c r="C20" s="562">
        <v>1023</v>
      </c>
      <c r="D20" s="563">
        <v>58.16</v>
      </c>
      <c r="E20" s="562">
        <v>3432420</v>
      </c>
      <c r="F20" s="563">
        <v>76.02</v>
      </c>
      <c r="G20" s="562">
        <v>870</v>
      </c>
      <c r="H20" s="548">
        <v>54.17</v>
      </c>
      <c r="I20" s="562">
        <v>2629369</v>
      </c>
      <c r="J20" s="548">
        <v>74.09</v>
      </c>
    </row>
    <row r="21" spans="2:10">
      <c r="B21" s="565" t="s">
        <v>763</v>
      </c>
      <c r="C21" s="562">
        <v>917</v>
      </c>
      <c r="D21" s="563">
        <v>52.13</v>
      </c>
      <c r="E21" s="562">
        <v>2924547</v>
      </c>
      <c r="F21" s="563">
        <v>64.77</v>
      </c>
      <c r="G21" s="562">
        <v>787</v>
      </c>
      <c r="H21" s="548">
        <v>49</v>
      </c>
      <c r="I21" s="562">
        <v>2420741</v>
      </c>
      <c r="J21" s="548">
        <v>68.209999999999994</v>
      </c>
    </row>
    <row r="22" spans="2:10" ht="13.4" customHeight="1">
      <c r="B22" s="565" t="s">
        <v>764</v>
      </c>
      <c r="C22" s="562">
        <v>778</v>
      </c>
      <c r="D22" s="563">
        <v>44.23</v>
      </c>
      <c r="E22" s="562">
        <v>2952899</v>
      </c>
      <c r="F22" s="563">
        <v>65.400000000000006</v>
      </c>
      <c r="G22" s="562">
        <v>630</v>
      </c>
      <c r="H22" s="548">
        <v>39.229999999999997</v>
      </c>
      <c r="I22" s="562">
        <v>2279686</v>
      </c>
      <c r="J22" s="548">
        <v>64.239999999999995</v>
      </c>
    </row>
    <row r="23" spans="2:10" ht="28.75" customHeight="1">
      <c r="B23" s="564" t="s">
        <v>765</v>
      </c>
      <c r="C23" s="562">
        <v>358</v>
      </c>
      <c r="D23" s="563">
        <v>20.350000000000001</v>
      </c>
      <c r="E23" s="562">
        <v>1487722</v>
      </c>
      <c r="F23" s="563">
        <v>32.950000000000003</v>
      </c>
      <c r="G23" s="562">
        <v>327</v>
      </c>
      <c r="H23" s="548">
        <v>20.36</v>
      </c>
      <c r="I23" s="562">
        <v>1125152</v>
      </c>
      <c r="J23" s="548">
        <v>31.7</v>
      </c>
    </row>
    <row r="24" spans="2:10" ht="28.75" customHeight="1">
      <c r="B24" s="564" t="s">
        <v>766</v>
      </c>
      <c r="C24" s="562">
        <v>912</v>
      </c>
      <c r="D24" s="563">
        <v>51.85</v>
      </c>
      <c r="E24" s="562">
        <v>3495241</v>
      </c>
      <c r="F24" s="563">
        <v>77.42</v>
      </c>
      <c r="G24" s="562">
        <v>783</v>
      </c>
      <c r="H24" s="548">
        <v>48.75</v>
      </c>
      <c r="I24" s="562">
        <v>2594409</v>
      </c>
      <c r="J24" s="548">
        <v>73.099999999999994</v>
      </c>
    </row>
    <row r="25" spans="2:10">
      <c r="B25" s="561" t="s">
        <v>767</v>
      </c>
      <c r="C25" s="566"/>
      <c r="D25" s="567"/>
      <c r="E25" s="566"/>
      <c r="F25" s="567"/>
      <c r="G25" s="566"/>
      <c r="H25" s="567"/>
      <c r="I25" s="566"/>
      <c r="J25" s="567"/>
    </row>
    <row r="26" spans="2:10">
      <c r="B26" s="561" t="s">
        <v>768</v>
      </c>
      <c r="C26" s="562">
        <v>297</v>
      </c>
      <c r="D26" s="563">
        <v>16.88</v>
      </c>
      <c r="E26" s="562">
        <v>839897</v>
      </c>
      <c r="F26" s="563">
        <v>18.600000000000001</v>
      </c>
      <c r="G26" s="562">
        <v>282</v>
      </c>
      <c r="H26" s="548">
        <v>17.559999999999999</v>
      </c>
      <c r="I26" s="562">
        <v>640556</v>
      </c>
      <c r="J26" s="548">
        <v>18.05</v>
      </c>
    </row>
    <row r="27" spans="2:10">
      <c r="B27" s="565" t="s">
        <v>769</v>
      </c>
      <c r="C27" s="562">
        <v>200</v>
      </c>
      <c r="D27" s="563">
        <v>11.37</v>
      </c>
      <c r="E27" s="562">
        <v>696898</v>
      </c>
      <c r="F27" s="563">
        <v>15.44</v>
      </c>
      <c r="G27" s="562">
        <v>183</v>
      </c>
      <c r="H27" s="548">
        <v>11.39</v>
      </c>
      <c r="I27" s="562">
        <v>385258</v>
      </c>
      <c r="J27" s="548">
        <v>10.86</v>
      </c>
    </row>
    <row r="28" spans="2:10">
      <c r="B28" s="565" t="s">
        <v>770</v>
      </c>
      <c r="C28" s="562">
        <v>33</v>
      </c>
      <c r="D28" s="563">
        <v>1.88</v>
      </c>
      <c r="E28" s="562">
        <v>68456</v>
      </c>
      <c r="F28" s="563">
        <v>1.52</v>
      </c>
      <c r="G28" s="562">
        <v>39</v>
      </c>
      <c r="H28" s="548">
        <v>2.4300000000000002</v>
      </c>
      <c r="I28" s="562">
        <v>136637</v>
      </c>
      <c r="J28" s="548">
        <v>3.85</v>
      </c>
    </row>
    <row r="29" spans="2:10">
      <c r="B29" s="565" t="s">
        <v>771</v>
      </c>
      <c r="C29" s="562">
        <v>95</v>
      </c>
      <c r="D29" s="563">
        <v>5.4</v>
      </c>
      <c r="E29" s="562">
        <v>218525</v>
      </c>
      <c r="F29" s="563">
        <v>4.84</v>
      </c>
      <c r="G29" s="562">
        <v>98</v>
      </c>
      <c r="H29" s="548">
        <v>6.1</v>
      </c>
      <c r="I29" s="562">
        <v>199142</v>
      </c>
      <c r="J29" s="548">
        <v>5.61</v>
      </c>
    </row>
    <row r="30" spans="2:10" ht="25">
      <c r="B30" s="564" t="s">
        <v>772</v>
      </c>
      <c r="C30" s="562">
        <v>1002</v>
      </c>
      <c r="D30" s="563">
        <v>56.96</v>
      </c>
      <c r="E30" s="562">
        <v>2802296</v>
      </c>
      <c r="F30" s="563">
        <v>62.07</v>
      </c>
      <c r="G30" s="562">
        <v>901</v>
      </c>
      <c r="H30" s="548">
        <v>56.1</v>
      </c>
      <c r="I30" s="562">
        <v>2047323</v>
      </c>
      <c r="J30" s="548">
        <v>57.69</v>
      </c>
    </row>
    <row r="32" spans="2:10" ht="13.4" customHeight="1">
      <c r="B32" s="980" t="s">
        <v>773</v>
      </c>
      <c r="C32" s="980"/>
      <c r="D32" s="980"/>
      <c r="E32" s="980"/>
      <c r="F32" s="980"/>
      <c r="G32" s="980"/>
      <c r="H32" s="980"/>
      <c r="I32" s="980"/>
    </row>
    <row r="36" spans="2:5" ht="18" customHeight="1">
      <c r="B36" s="406" t="s">
        <v>1690</v>
      </c>
      <c r="D36" s="406"/>
    </row>
    <row r="37" spans="2:5" ht="18" customHeight="1">
      <c r="B37" s="606" t="s">
        <v>774</v>
      </c>
      <c r="C37" s="606">
        <v>2015</v>
      </c>
      <c r="D37" s="606">
        <v>2018</v>
      </c>
    </row>
    <row r="38" spans="2:5" ht="24" customHeight="1">
      <c r="B38" s="138" t="s">
        <v>759</v>
      </c>
      <c r="C38" s="137">
        <v>672</v>
      </c>
      <c r="D38" s="137">
        <v>750</v>
      </c>
      <c r="E38" s="119"/>
    </row>
    <row r="39" spans="2:5" ht="37.5">
      <c r="B39" s="138" t="s">
        <v>762</v>
      </c>
      <c r="C39" s="137">
        <v>870</v>
      </c>
      <c r="D39" s="137">
        <v>1023</v>
      </c>
      <c r="E39" s="119"/>
    </row>
    <row r="40" spans="2:5" ht="25">
      <c r="B40" s="138" t="s">
        <v>765</v>
      </c>
      <c r="C40" s="137">
        <v>327</v>
      </c>
      <c r="D40" s="137">
        <v>358</v>
      </c>
      <c r="E40" s="119"/>
    </row>
    <row r="41" spans="2:5" ht="25">
      <c r="B41" s="138" t="s">
        <v>766</v>
      </c>
      <c r="C41" s="137">
        <v>783</v>
      </c>
      <c r="D41" s="137">
        <v>912</v>
      </c>
      <c r="E41" s="119"/>
    </row>
    <row r="42" spans="2:5">
      <c r="B42" s="136" t="s">
        <v>768</v>
      </c>
      <c r="C42" s="137">
        <v>297</v>
      </c>
      <c r="D42" s="137">
        <v>282</v>
      </c>
      <c r="E42" s="119"/>
    </row>
    <row r="43" spans="2:5" ht="25">
      <c r="B43" s="138" t="s">
        <v>772</v>
      </c>
      <c r="C43" s="137">
        <v>1002</v>
      </c>
      <c r="D43" s="137">
        <v>901</v>
      </c>
      <c r="E43" s="119"/>
    </row>
    <row r="50" spans="2:5" ht="18" customHeight="1">
      <c r="B50" s="406" t="s">
        <v>1691</v>
      </c>
      <c r="D50" s="406"/>
    </row>
    <row r="51" spans="2:5" ht="18" customHeight="1">
      <c r="B51" s="606" t="s">
        <v>775</v>
      </c>
      <c r="C51" s="606">
        <v>2015</v>
      </c>
      <c r="D51" s="606">
        <v>2018</v>
      </c>
    </row>
    <row r="52" spans="2:5" ht="25">
      <c r="B52" s="138" t="s">
        <v>759</v>
      </c>
      <c r="C52" s="137">
        <v>1816204</v>
      </c>
      <c r="D52" s="137">
        <v>2325758</v>
      </c>
      <c r="E52" s="119"/>
    </row>
    <row r="53" spans="2:5" ht="37.5">
      <c r="B53" s="138" t="s">
        <v>762</v>
      </c>
      <c r="C53" s="137">
        <v>2629369</v>
      </c>
      <c r="D53" s="137">
        <v>3432420</v>
      </c>
      <c r="E53" s="119"/>
    </row>
    <row r="54" spans="2:5" ht="25">
      <c r="B54" s="138" t="s">
        <v>765</v>
      </c>
      <c r="C54" s="137">
        <v>1125152</v>
      </c>
      <c r="D54" s="137">
        <v>1487722</v>
      </c>
      <c r="E54" s="119"/>
    </row>
    <row r="55" spans="2:5" ht="25">
      <c r="B55" s="138" t="s">
        <v>766</v>
      </c>
      <c r="C55" s="137">
        <v>2594409</v>
      </c>
      <c r="D55" s="137">
        <v>3495241</v>
      </c>
      <c r="E55" s="119"/>
    </row>
    <row r="56" spans="2:5">
      <c r="B56" s="136" t="s">
        <v>768</v>
      </c>
      <c r="C56" s="137">
        <v>839897</v>
      </c>
      <c r="D56" s="137">
        <v>640556</v>
      </c>
      <c r="E56" s="119"/>
    </row>
    <row r="57" spans="2:5" ht="25">
      <c r="B57" s="138" t="s">
        <v>772</v>
      </c>
      <c r="C57" s="137">
        <v>2802296</v>
      </c>
      <c r="D57" s="137">
        <v>2047323</v>
      </c>
      <c r="E57" s="119"/>
    </row>
  </sheetData>
  <mergeCells count="10">
    <mergeCell ref="F2:G2"/>
    <mergeCell ref="F3:G3"/>
    <mergeCell ref="B32:I32"/>
    <mergeCell ref="C12:F12"/>
    <mergeCell ref="G12:J12"/>
    <mergeCell ref="C13:D13"/>
    <mergeCell ref="E13:F13"/>
    <mergeCell ref="G13:H13"/>
    <mergeCell ref="I13:J13"/>
    <mergeCell ref="B12:B14"/>
  </mergeCells>
  <hyperlinks>
    <hyperlink ref="F3" r:id="rId1" location="'Índice Digitalizacion Acelerada'!A1"/>
    <hyperlink ref="F2" r:id="rId2" location="'Índice ámbitos y subámbitos'!A1"/>
    <hyperlink ref="F2:G2" location="'Índice Cambios Sociales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AK327"/>
  <sheetViews>
    <sheetView showGridLines="0" zoomScaleNormal="100" workbookViewId="0">
      <selection activeCell="B1" sqref="B1"/>
    </sheetView>
  </sheetViews>
  <sheetFormatPr baseColWidth="10" defaultColWidth="11.54296875" defaultRowHeight="12.5"/>
  <cols>
    <col min="1" max="1" width="1.81640625" style="57" customWidth="1"/>
    <col min="2" max="2" width="43" style="57" customWidth="1"/>
    <col min="3" max="12" width="15.7265625" style="57" customWidth="1"/>
    <col min="13" max="37" width="22.81640625" style="57" customWidth="1"/>
    <col min="38" max="16384" width="11.54296875" style="57"/>
  </cols>
  <sheetData>
    <row r="1" spans="2:37" ht="15" customHeight="1"/>
    <row r="2" spans="2:37" ht="15" customHeight="1">
      <c r="F2" s="893" t="s">
        <v>245</v>
      </c>
      <c r="G2" s="893"/>
    </row>
    <row r="3" spans="2:37" ht="15" customHeight="1">
      <c r="F3" s="893" t="s">
        <v>248</v>
      </c>
      <c r="G3" s="893"/>
    </row>
    <row r="4" spans="2:37" s="405" customFormat="1" ht="13.4" customHeight="1">
      <c r="B4" s="403"/>
      <c r="C4" s="403"/>
      <c r="D4" s="404"/>
      <c r="E4" s="403"/>
    </row>
    <row r="5" spans="2:37" s="411" customFormat="1" ht="15.5">
      <c r="B5" s="414" t="s">
        <v>246</v>
      </c>
      <c r="C5" s="411" t="s">
        <v>733</v>
      </c>
      <c r="H5" s="413"/>
    </row>
    <row r="6" spans="2:37" s="415" customFormat="1" ht="15.5">
      <c r="B6" s="416" t="s">
        <v>247</v>
      </c>
      <c r="C6" s="415" t="s">
        <v>1576</v>
      </c>
    </row>
    <row r="7" spans="2:37" s="415" customFormat="1" ht="15.5">
      <c r="B7" s="416" t="s">
        <v>84</v>
      </c>
      <c r="C7" s="417" t="s">
        <v>776</v>
      </c>
      <c r="G7" s="417"/>
    </row>
    <row r="8" spans="2:37" s="415" customFormat="1" ht="15.5">
      <c r="B8" s="416" t="s">
        <v>220</v>
      </c>
      <c r="C8" s="417" t="s">
        <v>114</v>
      </c>
      <c r="G8" s="417"/>
    </row>
    <row r="9" spans="2:37" s="415" customFormat="1" ht="15.5">
      <c r="B9" s="416" t="s">
        <v>127</v>
      </c>
      <c r="C9" s="417" t="s">
        <v>6</v>
      </c>
      <c r="G9" s="417"/>
    </row>
    <row r="10" spans="2:37" s="415" customFormat="1" ht="15.5">
      <c r="B10" s="416" t="s">
        <v>244</v>
      </c>
      <c r="C10" s="415" t="s">
        <v>777</v>
      </c>
    </row>
    <row r="12" spans="2:37" s="421" customFormat="1" ht="18" customHeight="1">
      <c r="B12" s="988"/>
      <c r="C12" s="943" t="s">
        <v>98</v>
      </c>
      <c r="D12" s="943"/>
      <c r="E12" s="943"/>
      <c r="F12" s="943"/>
      <c r="G12" s="943"/>
      <c r="H12" s="943" t="s">
        <v>609</v>
      </c>
      <c r="I12" s="943"/>
      <c r="J12" s="943"/>
      <c r="K12" s="943"/>
      <c r="L12" s="943"/>
      <c r="M12" s="447"/>
      <c r="N12" s="447"/>
      <c r="O12" s="447"/>
      <c r="P12" s="447"/>
      <c r="Q12" s="447"/>
      <c r="R12" s="447"/>
      <c r="S12" s="447"/>
      <c r="T12" s="447"/>
      <c r="U12" s="447"/>
      <c r="V12" s="447"/>
      <c r="W12" s="501"/>
      <c r="X12" s="501"/>
      <c r="Y12" s="501"/>
      <c r="Z12" s="501"/>
      <c r="AA12" s="501"/>
      <c r="AB12" s="501"/>
      <c r="AC12" s="501"/>
      <c r="AD12" s="501"/>
      <c r="AE12" s="501"/>
      <c r="AF12" s="501"/>
      <c r="AG12" s="501"/>
      <c r="AH12" s="501"/>
      <c r="AI12" s="501"/>
      <c r="AJ12" s="501"/>
      <c r="AK12" s="501"/>
    </row>
    <row r="13" spans="2:37" s="628" customFormat="1" ht="18" customHeight="1">
      <c r="B13" s="989"/>
      <c r="C13" s="664">
        <v>2019</v>
      </c>
      <c r="D13" s="664">
        <v>2018</v>
      </c>
      <c r="E13" s="664">
        <v>2017</v>
      </c>
      <c r="F13" s="664">
        <v>2016</v>
      </c>
      <c r="G13" s="664">
        <v>2015</v>
      </c>
      <c r="H13" s="664">
        <v>2019</v>
      </c>
      <c r="I13" s="664">
        <v>2018</v>
      </c>
      <c r="J13" s="664">
        <v>2017</v>
      </c>
      <c r="K13" s="664">
        <v>2016</v>
      </c>
      <c r="L13" s="664">
        <v>2015</v>
      </c>
      <c r="M13" s="702"/>
      <c r="N13" s="702"/>
      <c r="O13" s="702"/>
      <c r="P13" s="702"/>
      <c r="Q13" s="702"/>
      <c r="R13" s="702"/>
      <c r="S13" s="702"/>
      <c r="T13" s="702"/>
      <c r="U13" s="702"/>
      <c r="V13" s="702"/>
    </row>
    <row r="14" spans="2:37">
      <c r="B14" s="451" t="s">
        <v>1693</v>
      </c>
      <c r="C14" s="568"/>
      <c r="D14" s="568"/>
      <c r="E14" s="568"/>
      <c r="F14" s="568"/>
      <c r="G14" s="568"/>
      <c r="H14" s="568"/>
      <c r="I14" s="568"/>
      <c r="J14" s="568"/>
      <c r="K14" s="568"/>
      <c r="L14" s="568"/>
      <c r="M14" s="40"/>
      <c r="N14" s="38"/>
      <c r="O14" s="38"/>
      <c r="P14" s="38"/>
      <c r="Q14" s="38"/>
      <c r="R14" s="38"/>
      <c r="S14" s="38"/>
      <c r="T14" s="38"/>
      <c r="U14" s="38"/>
      <c r="V14" s="38"/>
    </row>
    <row r="15" spans="2:37">
      <c r="B15" s="451" t="s">
        <v>1697</v>
      </c>
      <c r="C15" s="569">
        <v>95.7</v>
      </c>
      <c r="D15" s="569">
        <v>97.67</v>
      </c>
      <c r="E15" s="569">
        <v>85.85</v>
      </c>
      <c r="F15" s="569">
        <v>86.54</v>
      </c>
      <c r="G15" s="569">
        <v>68.28</v>
      </c>
      <c r="H15" s="569">
        <v>95.1</v>
      </c>
      <c r="I15" s="569">
        <v>96.25</v>
      </c>
      <c r="J15" s="569">
        <v>89.69</v>
      </c>
      <c r="K15" s="569">
        <v>83.25</v>
      </c>
      <c r="L15" s="569">
        <v>67.290000000000006</v>
      </c>
      <c r="M15" s="110"/>
      <c r="N15" s="110"/>
      <c r="O15" s="110"/>
      <c r="P15" s="110"/>
      <c r="Q15" s="110"/>
      <c r="R15" s="110"/>
      <c r="S15" s="110"/>
      <c r="T15" s="110"/>
      <c r="U15" s="110"/>
      <c r="V15" s="110"/>
    </row>
    <row r="16" spans="2:37">
      <c r="B16" s="451" t="s">
        <v>1698</v>
      </c>
      <c r="C16" s="569">
        <v>982.65</v>
      </c>
      <c r="D16" s="569">
        <v>955.9</v>
      </c>
      <c r="E16" s="569">
        <v>949.86</v>
      </c>
      <c r="F16" s="569">
        <v>881.8</v>
      </c>
      <c r="G16" s="569">
        <v>799.37</v>
      </c>
      <c r="H16" s="569">
        <v>851.02</v>
      </c>
      <c r="I16" s="569">
        <v>867.76</v>
      </c>
      <c r="J16" s="569">
        <v>839.93</v>
      </c>
      <c r="K16" s="569">
        <v>798.9</v>
      </c>
      <c r="L16" s="569">
        <v>724.7</v>
      </c>
      <c r="M16" s="110"/>
      <c r="N16" s="110"/>
      <c r="O16" s="110"/>
      <c r="P16" s="110"/>
      <c r="Q16" s="110"/>
      <c r="R16" s="110"/>
      <c r="S16" s="110"/>
      <c r="T16" s="110"/>
      <c r="U16" s="110"/>
      <c r="V16" s="110"/>
    </row>
    <row r="17" spans="2:22" ht="25">
      <c r="B17" s="451" t="s">
        <v>1699</v>
      </c>
      <c r="C17" s="569">
        <v>56.53</v>
      </c>
      <c r="D17" s="569">
        <v>57.49</v>
      </c>
      <c r="E17" s="569">
        <v>58.93</v>
      </c>
      <c r="F17" s="569">
        <v>58.08</v>
      </c>
      <c r="G17" s="569">
        <v>48.1</v>
      </c>
      <c r="H17" s="569">
        <v>59.03</v>
      </c>
      <c r="I17" s="569">
        <v>56.46</v>
      </c>
      <c r="J17" s="569">
        <v>59.13</v>
      </c>
      <c r="K17" s="569">
        <v>58.33</v>
      </c>
      <c r="L17" s="569">
        <v>58.57</v>
      </c>
      <c r="M17" s="110"/>
      <c r="N17" s="110"/>
      <c r="O17" s="110"/>
      <c r="P17" s="110"/>
      <c r="Q17" s="110"/>
      <c r="R17" s="110"/>
      <c r="S17" s="110"/>
      <c r="T17" s="110"/>
      <c r="U17" s="110"/>
      <c r="V17" s="110"/>
    </row>
    <row r="18" spans="2:22" ht="25">
      <c r="B18" s="451" t="s">
        <v>1700</v>
      </c>
      <c r="C18" s="569">
        <v>78.569999999999993</v>
      </c>
      <c r="D18" s="569">
        <v>98.53</v>
      </c>
      <c r="E18" s="569">
        <v>92</v>
      </c>
      <c r="F18" s="569">
        <v>99.06</v>
      </c>
      <c r="G18" s="569">
        <v>77.849999999999994</v>
      </c>
      <c r="H18" s="569">
        <v>74.08</v>
      </c>
      <c r="I18" s="569">
        <v>78.790000000000006</v>
      </c>
      <c r="J18" s="569">
        <v>80.86</v>
      </c>
      <c r="K18" s="569">
        <v>82.61</v>
      </c>
      <c r="L18" s="569">
        <v>76.5</v>
      </c>
      <c r="M18" s="110"/>
      <c r="N18" s="110"/>
      <c r="O18" s="110"/>
      <c r="P18" s="110"/>
      <c r="Q18" s="110"/>
      <c r="R18" s="110"/>
      <c r="S18" s="110"/>
      <c r="T18" s="110"/>
      <c r="U18" s="110"/>
      <c r="V18" s="110"/>
    </row>
    <row r="19" spans="2:22">
      <c r="B19" s="451" t="s">
        <v>1701</v>
      </c>
      <c r="C19" s="569">
        <v>40.31</v>
      </c>
      <c r="D19" s="569">
        <v>33.340000000000003</v>
      </c>
      <c r="E19" s="569">
        <v>43.39</v>
      </c>
      <c r="F19" s="569">
        <v>42.66</v>
      </c>
      <c r="G19" s="569">
        <v>37.97</v>
      </c>
      <c r="H19" s="569">
        <v>23.62</v>
      </c>
      <c r="I19" s="569">
        <v>22.69</v>
      </c>
      <c r="J19" s="569">
        <v>24.44</v>
      </c>
      <c r="K19" s="569">
        <v>23.08</v>
      </c>
      <c r="L19" s="569">
        <v>23.08</v>
      </c>
      <c r="M19" s="110"/>
      <c r="N19" s="110"/>
      <c r="O19" s="110"/>
      <c r="P19" s="110"/>
      <c r="Q19" s="110"/>
      <c r="R19" s="110"/>
      <c r="S19" s="110"/>
      <c r="T19" s="110"/>
      <c r="U19" s="110"/>
      <c r="V19" s="110"/>
    </row>
    <row r="20" spans="2:22">
      <c r="B20" s="451" t="s">
        <v>1694</v>
      </c>
      <c r="C20" s="570"/>
      <c r="D20" s="570"/>
      <c r="E20" s="570"/>
      <c r="F20" s="570"/>
      <c r="G20" s="570"/>
      <c r="H20" s="570"/>
      <c r="I20" s="570"/>
      <c r="J20" s="570"/>
      <c r="K20" s="570"/>
      <c r="L20" s="570"/>
    </row>
    <row r="21" spans="2:22">
      <c r="B21" s="451" t="s">
        <v>1702</v>
      </c>
      <c r="C21" s="569">
        <v>248.71</v>
      </c>
      <c r="D21" s="569">
        <v>240.81</v>
      </c>
      <c r="E21" s="569">
        <v>248.83</v>
      </c>
      <c r="F21" s="569">
        <v>238.77</v>
      </c>
      <c r="G21" s="569">
        <v>246.92</v>
      </c>
      <c r="H21" s="569">
        <v>182.89</v>
      </c>
      <c r="I21" s="569">
        <v>182.9</v>
      </c>
      <c r="J21" s="569">
        <v>187.2</v>
      </c>
      <c r="K21" s="569">
        <v>179.6</v>
      </c>
      <c r="L21" s="569">
        <v>204.79</v>
      </c>
    </row>
    <row r="22" spans="2:22">
      <c r="B22" s="451" t="s">
        <v>1703</v>
      </c>
      <c r="C22" s="569">
        <v>38.65</v>
      </c>
      <c r="D22" s="569">
        <v>49.13</v>
      </c>
      <c r="E22" s="569">
        <v>50.71</v>
      </c>
      <c r="F22" s="569">
        <v>49.74</v>
      </c>
      <c r="G22" s="569">
        <v>62.67</v>
      </c>
      <c r="H22" s="569">
        <v>90.84</v>
      </c>
      <c r="I22" s="569">
        <v>95.05</v>
      </c>
      <c r="J22" s="569">
        <v>94.59</v>
      </c>
      <c r="K22" s="569">
        <v>98.1</v>
      </c>
      <c r="L22" s="569">
        <v>100.39</v>
      </c>
    </row>
    <row r="23" spans="2:22">
      <c r="B23" s="451" t="s">
        <v>1704</v>
      </c>
      <c r="C23" s="569">
        <v>32.979999999999997</v>
      </c>
      <c r="D23" s="569">
        <v>38.29</v>
      </c>
      <c r="E23" s="569">
        <v>37.69</v>
      </c>
      <c r="F23" s="569">
        <v>36.11</v>
      </c>
      <c r="G23" s="569" t="s">
        <v>780</v>
      </c>
      <c r="H23" s="569">
        <v>75.88</v>
      </c>
      <c r="I23" s="569">
        <v>75.55</v>
      </c>
      <c r="J23" s="569">
        <v>72.14</v>
      </c>
      <c r="K23" s="569">
        <v>74.73</v>
      </c>
      <c r="L23" s="569">
        <v>40.58</v>
      </c>
    </row>
    <row r="24" spans="2:22">
      <c r="B24" s="451" t="s">
        <v>1705</v>
      </c>
      <c r="C24" s="569">
        <v>785.53</v>
      </c>
      <c r="D24" s="569">
        <v>748.14</v>
      </c>
      <c r="E24" s="569">
        <v>720.26</v>
      </c>
      <c r="F24" s="569">
        <v>684.95</v>
      </c>
      <c r="G24" s="569">
        <v>693.53</v>
      </c>
      <c r="H24" s="569">
        <v>797.79</v>
      </c>
      <c r="I24" s="569">
        <v>793.83</v>
      </c>
      <c r="J24" s="569">
        <v>745.93</v>
      </c>
      <c r="K24" s="569">
        <v>708.75</v>
      </c>
      <c r="L24" s="569">
        <v>722.75</v>
      </c>
    </row>
    <row r="25" spans="2:22">
      <c r="B25" s="451" t="s">
        <v>1706</v>
      </c>
      <c r="C25" s="569">
        <v>513.87</v>
      </c>
      <c r="D25" s="569">
        <v>504.52</v>
      </c>
      <c r="E25" s="569">
        <v>494.07</v>
      </c>
      <c r="F25" s="569">
        <v>461.41</v>
      </c>
      <c r="G25" s="569">
        <v>512.84</v>
      </c>
      <c r="H25" s="569">
        <v>278.27</v>
      </c>
      <c r="I25" s="569">
        <v>290.13</v>
      </c>
      <c r="J25" s="569">
        <v>265.70999999999998</v>
      </c>
      <c r="K25" s="569">
        <v>257.73</v>
      </c>
      <c r="L25" s="569">
        <v>274.74</v>
      </c>
    </row>
    <row r="26" spans="2:22">
      <c r="B26" s="451" t="s">
        <v>1707</v>
      </c>
      <c r="C26" s="569">
        <v>68.239999999999995</v>
      </c>
      <c r="D26" s="569">
        <v>55.28</v>
      </c>
      <c r="E26" s="569">
        <v>45.25</v>
      </c>
      <c r="F26" s="569">
        <v>37.24</v>
      </c>
      <c r="G26" s="569">
        <v>66.150000000000006</v>
      </c>
      <c r="H26" s="569">
        <v>83.06</v>
      </c>
      <c r="I26" s="569">
        <v>78.180000000000007</v>
      </c>
      <c r="J26" s="569">
        <v>70.45</v>
      </c>
      <c r="K26" s="569">
        <v>71.680000000000007</v>
      </c>
      <c r="L26" s="569">
        <v>96.18</v>
      </c>
    </row>
    <row r="27" spans="2:22">
      <c r="B27" s="451" t="s">
        <v>1708</v>
      </c>
      <c r="C27" s="569">
        <v>7.13</v>
      </c>
      <c r="D27" s="569" t="s">
        <v>780</v>
      </c>
      <c r="E27" s="569">
        <v>3.23</v>
      </c>
      <c r="F27" s="569">
        <v>3.73</v>
      </c>
      <c r="G27" s="569" t="s">
        <v>780</v>
      </c>
      <c r="H27" s="569">
        <v>18.84</v>
      </c>
      <c r="I27" s="569">
        <v>17.41</v>
      </c>
      <c r="J27" s="569">
        <v>15.26</v>
      </c>
      <c r="K27" s="569">
        <v>16.59</v>
      </c>
      <c r="L27" s="569">
        <v>16.73</v>
      </c>
    </row>
    <row r="28" spans="2:22">
      <c r="B28" s="451" t="s">
        <v>1709</v>
      </c>
      <c r="C28" s="569">
        <v>962.38</v>
      </c>
      <c r="D28" s="569">
        <v>979.92</v>
      </c>
      <c r="E28" s="569">
        <v>999.47</v>
      </c>
      <c r="F28" s="569">
        <v>800.82</v>
      </c>
      <c r="G28" s="569">
        <v>986.6</v>
      </c>
      <c r="H28" s="569">
        <v>1232.99</v>
      </c>
      <c r="I28" s="569">
        <v>1129.95</v>
      </c>
      <c r="J28" s="569">
        <v>1060.03</v>
      </c>
      <c r="K28" s="569">
        <v>886.41</v>
      </c>
      <c r="L28" s="569">
        <v>781.72</v>
      </c>
    </row>
    <row r="29" spans="2:22">
      <c r="B29" s="451" t="s">
        <v>1710</v>
      </c>
      <c r="C29" s="569" t="s">
        <v>780</v>
      </c>
      <c r="D29" s="569" t="s">
        <v>780</v>
      </c>
      <c r="E29" s="569" t="s">
        <v>780</v>
      </c>
      <c r="F29" s="569" t="s">
        <v>780</v>
      </c>
      <c r="G29" s="569" t="s">
        <v>780</v>
      </c>
      <c r="H29" s="569">
        <v>71.959999999999994</v>
      </c>
      <c r="I29" s="569">
        <v>37.4</v>
      </c>
      <c r="J29" s="569">
        <v>51.41</v>
      </c>
      <c r="K29" s="569">
        <v>53.62</v>
      </c>
      <c r="L29" s="569">
        <v>41.15</v>
      </c>
    </row>
    <row r="30" spans="2:22">
      <c r="B30" s="451" t="s">
        <v>1711</v>
      </c>
      <c r="C30" s="569">
        <v>19.28</v>
      </c>
      <c r="D30" s="569">
        <v>9.42</v>
      </c>
      <c r="E30" s="569">
        <v>11.68</v>
      </c>
      <c r="F30" s="569">
        <v>13.56</v>
      </c>
      <c r="G30" s="569">
        <v>19.87</v>
      </c>
      <c r="H30" s="569">
        <v>17.489999999999998</v>
      </c>
      <c r="I30" s="569">
        <v>20.96</v>
      </c>
      <c r="J30" s="569">
        <v>15.53</v>
      </c>
      <c r="K30" s="569">
        <v>18.149999999999999</v>
      </c>
      <c r="L30" s="569">
        <v>18.89</v>
      </c>
    </row>
    <row r="31" spans="2:22">
      <c r="B31" s="451" t="s">
        <v>1712</v>
      </c>
      <c r="C31" s="569">
        <v>143.82</v>
      </c>
      <c r="D31" s="569">
        <v>163.29</v>
      </c>
      <c r="E31" s="569">
        <v>171.22</v>
      </c>
      <c r="F31" s="569">
        <v>182.79</v>
      </c>
      <c r="G31" s="569">
        <v>85.93</v>
      </c>
      <c r="H31" s="569">
        <v>82.09</v>
      </c>
      <c r="I31" s="569">
        <v>87.05</v>
      </c>
      <c r="J31" s="569">
        <v>89.17</v>
      </c>
      <c r="K31" s="569">
        <v>84.94</v>
      </c>
      <c r="L31" s="569">
        <v>64.83</v>
      </c>
    </row>
    <row r="32" spans="2:22">
      <c r="B32" s="451" t="s">
        <v>1713</v>
      </c>
      <c r="C32" s="569">
        <v>177.64</v>
      </c>
      <c r="D32" s="569">
        <v>130.26</v>
      </c>
      <c r="E32" s="569">
        <v>108.96</v>
      </c>
      <c r="F32" s="569">
        <v>117.27</v>
      </c>
      <c r="G32" s="569">
        <v>120.13</v>
      </c>
      <c r="H32" s="569">
        <v>102.64</v>
      </c>
      <c r="I32" s="569">
        <v>107.3</v>
      </c>
      <c r="J32" s="569">
        <v>101.44</v>
      </c>
      <c r="K32" s="569">
        <v>109.34</v>
      </c>
      <c r="L32" s="569">
        <v>102.42</v>
      </c>
    </row>
    <row r="33" spans="2:12">
      <c r="B33" s="451" t="s">
        <v>1714</v>
      </c>
      <c r="C33" s="569">
        <v>235.52</v>
      </c>
      <c r="D33" s="569">
        <v>225.03</v>
      </c>
      <c r="E33" s="569">
        <v>216.08</v>
      </c>
      <c r="F33" s="569">
        <v>209.45</v>
      </c>
      <c r="G33" s="569">
        <v>160.88</v>
      </c>
      <c r="H33" s="569">
        <v>146.66999999999999</v>
      </c>
      <c r="I33" s="569">
        <v>151.28</v>
      </c>
      <c r="J33" s="569">
        <v>135.37</v>
      </c>
      <c r="K33" s="569">
        <v>134.76</v>
      </c>
      <c r="L33" s="569">
        <v>92.63</v>
      </c>
    </row>
    <row r="34" spans="2:12">
      <c r="B34" s="451" t="s">
        <v>1695</v>
      </c>
      <c r="C34" s="570"/>
      <c r="D34" s="570"/>
      <c r="E34" s="570"/>
      <c r="F34" s="570"/>
      <c r="G34" s="570"/>
      <c r="H34" s="570"/>
      <c r="I34" s="570"/>
      <c r="J34" s="570"/>
      <c r="K34" s="570"/>
      <c r="L34" s="570"/>
    </row>
    <row r="35" spans="2:12" ht="37.5">
      <c r="B35" s="451" t="s">
        <v>1715</v>
      </c>
      <c r="C35" s="569">
        <v>40.35</v>
      </c>
      <c r="D35" s="569">
        <v>24.19</v>
      </c>
      <c r="E35" s="569">
        <v>62.93</v>
      </c>
      <c r="F35" s="569">
        <v>51.81</v>
      </c>
      <c r="G35" s="569">
        <v>60.4</v>
      </c>
      <c r="H35" s="569">
        <v>78.97</v>
      </c>
      <c r="I35" s="569">
        <v>70.45</v>
      </c>
      <c r="J35" s="569">
        <v>55.61</v>
      </c>
      <c r="K35" s="569">
        <v>63.92</v>
      </c>
      <c r="L35" s="569">
        <v>52.14</v>
      </c>
    </row>
    <row r="36" spans="2:12">
      <c r="B36" s="451" t="s">
        <v>1716</v>
      </c>
      <c r="C36" s="569">
        <v>1197.46</v>
      </c>
      <c r="D36" s="569">
        <v>978.55</v>
      </c>
      <c r="E36" s="569">
        <v>1043.46</v>
      </c>
      <c r="F36" s="569">
        <v>1005.66</v>
      </c>
      <c r="G36" s="569">
        <v>1033.3699999999999</v>
      </c>
      <c r="H36" s="569">
        <v>1047.71</v>
      </c>
      <c r="I36" s="569">
        <v>1009.72</v>
      </c>
      <c r="J36" s="569">
        <v>980.39</v>
      </c>
      <c r="K36" s="569">
        <v>966.69</v>
      </c>
      <c r="L36" s="569">
        <v>971.98</v>
      </c>
    </row>
    <row r="37" spans="2:12">
      <c r="B37" s="451" t="s">
        <v>1696</v>
      </c>
      <c r="C37" s="571"/>
      <c r="D37" s="570"/>
      <c r="E37" s="570"/>
      <c r="F37" s="570"/>
      <c r="G37" s="570"/>
      <c r="H37" s="570"/>
      <c r="I37" s="570"/>
      <c r="J37" s="570"/>
      <c r="K37" s="570"/>
      <c r="L37" s="570"/>
    </row>
    <row r="38" spans="2:12" ht="13.75" customHeight="1">
      <c r="B38" s="451" t="s">
        <v>1717</v>
      </c>
      <c r="C38" s="572">
        <v>827.07999999999993</v>
      </c>
      <c r="D38" s="572">
        <v>774.74</v>
      </c>
      <c r="E38" s="572">
        <v>657.22</v>
      </c>
      <c r="F38" s="572">
        <v>678.71000000000015</v>
      </c>
      <c r="G38" s="572">
        <v>673.34</v>
      </c>
      <c r="H38" s="572">
        <v>480.59000000000003</v>
      </c>
      <c r="I38" s="572">
        <v>460.66999999999996</v>
      </c>
      <c r="J38" s="572">
        <v>414.23</v>
      </c>
      <c r="K38" s="572">
        <v>399.05999999999995</v>
      </c>
      <c r="L38" s="572">
        <v>407.41</v>
      </c>
    </row>
    <row r="39" spans="2:12" ht="25">
      <c r="B39" s="451" t="s">
        <v>1718</v>
      </c>
      <c r="C39" s="569">
        <v>815.27</v>
      </c>
      <c r="D39" s="569">
        <v>814.55</v>
      </c>
      <c r="E39" s="569">
        <v>790.77</v>
      </c>
      <c r="F39" s="569">
        <v>804.12</v>
      </c>
      <c r="G39" s="569">
        <v>770.92</v>
      </c>
      <c r="H39" s="569">
        <v>470.66</v>
      </c>
      <c r="I39" s="569">
        <v>452.98</v>
      </c>
      <c r="J39" s="569">
        <v>444.26</v>
      </c>
      <c r="K39" s="569">
        <v>438.35</v>
      </c>
      <c r="L39" s="569">
        <v>426.89</v>
      </c>
    </row>
    <row r="40" spans="2:12" ht="25">
      <c r="B40" s="451" t="s">
        <v>1719</v>
      </c>
      <c r="C40" s="569">
        <v>217.91</v>
      </c>
      <c r="D40" s="569">
        <v>262.55</v>
      </c>
      <c r="E40" s="569">
        <v>241.56</v>
      </c>
      <c r="F40" s="569">
        <v>217.63</v>
      </c>
      <c r="G40" s="569">
        <v>190.61</v>
      </c>
      <c r="H40" s="569">
        <v>253.72</v>
      </c>
      <c r="I40" s="569">
        <v>257.92</v>
      </c>
      <c r="J40" s="569">
        <v>257.64</v>
      </c>
      <c r="K40" s="569">
        <v>232.73</v>
      </c>
      <c r="L40" s="569">
        <v>218.76</v>
      </c>
    </row>
    <row r="41" spans="2:12" ht="25">
      <c r="B41" s="451" t="s">
        <v>1720</v>
      </c>
      <c r="C41" s="569">
        <v>612.92999999999995</v>
      </c>
      <c r="D41" s="569">
        <v>596.95000000000005</v>
      </c>
      <c r="E41" s="569">
        <v>532.13</v>
      </c>
      <c r="F41" s="569">
        <v>526.74</v>
      </c>
      <c r="G41" s="569">
        <v>514.13</v>
      </c>
      <c r="H41" s="569">
        <v>309.31</v>
      </c>
      <c r="I41" s="569">
        <v>334.95</v>
      </c>
      <c r="J41" s="569">
        <v>295.7</v>
      </c>
      <c r="K41" s="569">
        <v>290.60000000000002</v>
      </c>
      <c r="L41" s="569">
        <v>288.8</v>
      </c>
    </row>
    <row r="42" spans="2:12">
      <c r="B42" s="451" t="s">
        <v>1692</v>
      </c>
      <c r="C42" s="570">
        <v>35798.089999999997</v>
      </c>
      <c r="D42" s="570">
        <v>34793.11</v>
      </c>
      <c r="E42" s="570">
        <v>34016.49</v>
      </c>
      <c r="F42" s="570">
        <v>32682.55</v>
      </c>
      <c r="G42" s="570">
        <v>31586.06</v>
      </c>
      <c r="H42" s="570">
        <v>30242.76</v>
      </c>
      <c r="I42" s="570">
        <v>29871.279999999999</v>
      </c>
      <c r="J42" s="570">
        <v>29188.19</v>
      </c>
      <c r="K42" s="570">
        <v>28199.88</v>
      </c>
      <c r="L42" s="570">
        <v>27473.040000000001</v>
      </c>
    </row>
    <row r="46" spans="2:12" ht="18" customHeight="1">
      <c r="B46" s="406" t="s">
        <v>1721</v>
      </c>
      <c r="D46" s="406"/>
    </row>
    <row r="47" spans="2:12" ht="18" customHeight="1">
      <c r="B47" s="531" t="s">
        <v>293</v>
      </c>
      <c r="C47" s="531" t="s">
        <v>304</v>
      </c>
      <c r="D47" s="531" t="s">
        <v>294</v>
      </c>
    </row>
    <row r="48" spans="2:12">
      <c r="B48" s="103" t="s">
        <v>782</v>
      </c>
      <c r="C48" s="144">
        <v>68.28</v>
      </c>
      <c r="D48" s="144">
        <v>95.7</v>
      </c>
      <c r="E48" s="131"/>
    </row>
    <row r="49" spans="2:5">
      <c r="B49" s="103" t="s">
        <v>783</v>
      </c>
      <c r="C49" s="144">
        <v>799.37</v>
      </c>
      <c r="D49" s="144">
        <v>982.65</v>
      </c>
      <c r="E49" s="131"/>
    </row>
    <row r="50" spans="2:5" ht="25">
      <c r="B50" s="103" t="s">
        <v>784</v>
      </c>
      <c r="C50" s="144">
        <v>48.1</v>
      </c>
      <c r="D50" s="144">
        <v>56.53</v>
      </c>
      <c r="E50" s="131"/>
    </row>
    <row r="51" spans="2:5">
      <c r="B51" s="103" t="s">
        <v>785</v>
      </c>
      <c r="C51" s="144">
        <v>77.849999999999994</v>
      </c>
      <c r="D51" s="144">
        <v>78.569999999999993</v>
      </c>
      <c r="E51" s="131"/>
    </row>
    <row r="52" spans="2:5">
      <c r="B52" s="103" t="s">
        <v>786</v>
      </c>
      <c r="C52" s="144">
        <v>37.97</v>
      </c>
      <c r="D52" s="144">
        <v>40.31</v>
      </c>
      <c r="E52" s="131"/>
    </row>
    <row r="53" spans="2:5">
      <c r="B53" s="103" t="s">
        <v>222</v>
      </c>
      <c r="C53" s="144">
        <v>1031.57</v>
      </c>
      <c r="D53" s="144">
        <v>1253.7599999999998</v>
      </c>
      <c r="E53" s="131"/>
    </row>
    <row r="54" spans="2:5" ht="13">
      <c r="B54" s="111" t="s">
        <v>1002</v>
      </c>
      <c r="C54" s="573">
        <v>31586.06</v>
      </c>
      <c r="D54" s="573">
        <v>35798.089999999997</v>
      </c>
    </row>
    <row r="55" spans="2:5" ht="13">
      <c r="B55" s="200"/>
      <c r="C55" s="573"/>
      <c r="D55" s="573"/>
    </row>
    <row r="56" spans="2:5" ht="13">
      <c r="B56" s="200"/>
      <c r="C56" s="573"/>
      <c r="D56" s="573"/>
    </row>
    <row r="57" spans="2:5" ht="13">
      <c r="B57" s="200"/>
      <c r="C57" s="573"/>
      <c r="D57" s="573"/>
    </row>
    <row r="58" spans="2:5" ht="13">
      <c r="B58" s="200"/>
      <c r="C58" s="573"/>
      <c r="D58" s="573"/>
    </row>
    <row r="59" spans="2:5" ht="13">
      <c r="B59" s="200"/>
      <c r="C59" s="573"/>
      <c r="D59" s="573"/>
    </row>
    <row r="60" spans="2:5" ht="13">
      <c r="B60" s="200"/>
      <c r="C60" s="573"/>
      <c r="D60" s="573"/>
    </row>
    <row r="61" spans="2:5" ht="13">
      <c r="B61" s="200"/>
      <c r="C61" s="573"/>
      <c r="D61" s="573"/>
    </row>
    <row r="62" spans="2:5" ht="13">
      <c r="B62" s="200"/>
      <c r="C62" s="573"/>
      <c r="D62" s="573"/>
    </row>
    <row r="63" spans="2:5" ht="13">
      <c r="B63" s="200"/>
      <c r="C63" s="573"/>
      <c r="D63" s="573"/>
    </row>
    <row r="64" spans="2:5" ht="13">
      <c r="B64" s="200"/>
      <c r="C64" s="573"/>
      <c r="D64" s="573"/>
    </row>
    <row r="65" spans="2:4" ht="13">
      <c r="B65" s="200"/>
      <c r="C65" s="573"/>
      <c r="D65" s="573"/>
    </row>
    <row r="66" spans="2:4" ht="13">
      <c r="B66" s="200"/>
      <c r="C66" s="131"/>
      <c r="D66" s="131"/>
    </row>
    <row r="67" spans="2:4" ht="13">
      <c r="B67" s="200"/>
      <c r="C67" s="131"/>
      <c r="D67" s="131"/>
    </row>
    <row r="68" spans="2:4" ht="13">
      <c r="B68" s="200"/>
      <c r="C68" s="131"/>
      <c r="D68" s="131"/>
    </row>
    <row r="69" spans="2:4" ht="13">
      <c r="B69" s="200"/>
      <c r="C69" s="131"/>
      <c r="D69" s="131"/>
    </row>
    <row r="70" spans="2:4" ht="13">
      <c r="B70" s="200"/>
      <c r="C70" s="131"/>
      <c r="D70" s="131"/>
    </row>
    <row r="71" spans="2:4" ht="13">
      <c r="B71" s="200"/>
      <c r="C71" s="131"/>
      <c r="D71" s="131"/>
    </row>
    <row r="72" spans="2:4" ht="13">
      <c r="B72" s="200"/>
      <c r="C72" s="131"/>
      <c r="D72" s="131"/>
    </row>
    <row r="73" spans="2:4" ht="13">
      <c r="B73" s="200"/>
      <c r="C73" s="131"/>
      <c r="D73" s="131"/>
    </row>
    <row r="74" spans="2:4" ht="13">
      <c r="B74" s="200"/>
      <c r="C74" s="131"/>
      <c r="D74" s="131"/>
    </row>
    <row r="75" spans="2:4" ht="13">
      <c r="B75" s="200"/>
      <c r="C75" s="131"/>
      <c r="D75" s="131"/>
    </row>
    <row r="76" spans="2:4" ht="18" customHeight="1">
      <c r="B76" s="406" t="s">
        <v>1722</v>
      </c>
      <c r="D76" s="406"/>
    </row>
    <row r="77" spans="2:4" ht="18" customHeight="1">
      <c r="B77" s="531"/>
      <c r="C77" s="531" t="s">
        <v>304</v>
      </c>
      <c r="D77" s="531" t="s">
        <v>294</v>
      </c>
    </row>
    <row r="78" spans="2:4">
      <c r="B78" s="103" t="s">
        <v>782</v>
      </c>
      <c r="C78" s="119">
        <v>0.21617131101504902</v>
      </c>
      <c r="D78" s="119">
        <v>0.26733269847637126</v>
      </c>
    </row>
    <row r="79" spans="2:4">
      <c r="B79" s="103" t="s">
        <v>783</v>
      </c>
      <c r="C79" s="119">
        <v>2.530768319948737</v>
      </c>
      <c r="D79" s="119">
        <v>2.7449788522236802</v>
      </c>
    </row>
    <row r="80" spans="2:4" ht="25">
      <c r="B80" s="103" t="s">
        <v>784</v>
      </c>
      <c r="C80" s="119">
        <v>0.1522823676014039</v>
      </c>
      <c r="D80" s="119">
        <v>0.15791345292444375</v>
      </c>
    </row>
    <row r="81" spans="2:4">
      <c r="B81" s="103" t="s">
        <v>785</v>
      </c>
      <c r="C81" s="119">
        <v>0.24646948685591047</v>
      </c>
      <c r="D81" s="119">
        <v>0.21948098348263831</v>
      </c>
    </row>
    <row r="82" spans="2:4">
      <c r="B82" s="103" t="s">
        <v>786</v>
      </c>
      <c r="C82" s="119">
        <v>0.12021125775104587</v>
      </c>
      <c r="D82" s="119">
        <v>0.11260377299459273</v>
      </c>
    </row>
    <row r="83" spans="2:4">
      <c r="B83" s="103" t="s">
        <v>222</v>
      </c>
      <c r="C83" s="119">
        <v>3.2659027431721457</v>
      </c>
      <c r="D83" s="119">
        <v>3.5023097601017259</v>
      </c>
    </row>
    <row r="84" spans="2:4">
      <c r="C84" s="119"/>
      <c r="D84" s="119"/>
    </row>
    <row r="85" spans="2:4">
      <c r="C85" s="119"/>
      <c r="D85" s="119"/>
    </row>
    <row r="86" spans="2:4">
      <c r="C86" s="119"/>
      <c r="D86" s="119"/>
    </row>
    <row r="87" spans="2:4">
      <c r="C87" s="119"/>
      <c r="D87" s="119"/>
    </row>
    <row r="88" spans="2:4">
      <c r="C88" s="119"/>
      <c r="D88" s="119"/>
    </row>
    <row r="89" spans="2:4">
      <c r="C89" s="119"/>
      <c r="D89" s="119"/>
    </row>
    <row r="90" spans="2:4">
      <c r="C90" s="119"/>
      <c r="D90" s="119"/>
    </row>
    <row r="91" spans="2:4">
      <c r="C91" s="119"/>
      <c r="D91" s="119"/>
    </row>
    <row r="92" spans="2:4">
      <c r="C92" s="119"/>
      <c r="D92" s="119"/>
    </row>
    <row r="93" spans="2:4">
      <c r="C93" s="119"/>
      <c r="D93" s="119"/>
    </row>
    <row r="94" spans="2:4">
      <c r="C94" s="119"/>
      <c r="D94" s="119"/>
    </row>
    <row r="95" spans="2:4">
      <c r="C95" s="119"/>
      <c r="D95" s="119"/>
    </row>
    <row r="96" spans="2:4">
      <c r="C96" s="119"/>
      <c r="D96" s="119"/>
    </row>
    <row r="97" spans="2:5">
      <c r="C97" s="119"/>
      <c r="D97" s="119"/>
    </row>
    <row r="98" spans="2:5">
      <c r="C98" s="119"/>
      <c r="D98" s="119"/>
    </row>
    <row r="99" spans="2:5">
      <c r="C99" s="119"/>
      <c r="D99" s="119"/>
    </row>
    <row r="100" spans="2:5">
      <c r="C100" s="119"/>
      <c r="D100" s="119"/>
    </row>
    <row r="101" spans="2:5">
      <c r="C101" s="119"/>
      <c r="D101" s="119"/>
    </row>
    <row r="102" spans="2:5">
      <c r="C102" s="119"/>
      <c r="D102" s="119"/>
    </row>
    <row r="103" spans="2:5">
      <c r="C103" s="119"/>
      <c r="D103" s="119"/>
    </row>
    <row r="104" spans="2:5">
      <c r="C104" s="119"/>
      <c r="D104" s="119"/>
    </row>
    <row r="106" spans="2:5" ht="18" customHeight="1">
      <c r="B106" s="406" t="s">
        <v>1723</v>
      </c>
      <c r="D106" s="406"/>
    </row>
    <row r="107" spans="2:5" ht="18" customHeight="1">
      <c r="B107" s="531" t="s">
        <v>293</v>
      </c>
      <c r="C107" s="531" t="s">
        <v>304</v>
      </c>
      <c r="D107" s="531" t="s">
        <v>294</v>
      </c>
    </row>
    <row r="108" spans="2:5">
      <c r="B108" s="103" t="s">
        <v>787</v>
      </c>
      <c r="C108" s="131">
        <v>246.92</v>
      </c>
      <c r="D108" s="131">
        <v>248.71</v>
      </c>
      <c r="E108" s="131"/>
    </row>
    <row r="109" spans="2:5">
      <c r="B109" s="103" t="s">
        <v>788</v>
      </c>
      <c r="C109" s="131">
        <v>693.53</v>
      </c>
      <c r="D109" s="131">
        <v>785.53</v>
      </c>
      <c r="E109" s="131"/>
    </row>
    <row r="110" spans="2:5">
      <c r="B110" s="103" t="s">
        <v>789</v>
      </c>
      <c r="C110" s="131">
        <v>512.84</v>
      </c>
      <c r="D110" s="131">
        <v>513.87</v>
      </c>
      <c r="E110" s="131"/>
    </row>
    <row r="111" spans="2:5">
      <c r="B111" s="103" t="s">
        <v>790</v>
      </c>
      <c r="C111" s="131">
        <v>66.150000000000006</v>
      </c>
      <c r="D111" s="131">
        <v>68.239999999999995</v>
      </c>
      <c r="E111" s="131"/>
    </row>
    <row r="112" spans="2:5">
      <c r="B112" s="103" t="s">
        <v>222</v>
      </c>
      <c r="C112" s="131">
        <v>1519.44</v>
      </c>
      <c r="D112" s="131">
        <v>1616.3500000000001</v>
      </c>
      <c r="E112" s="131"/>
    </row>
    <row r="113" spans="2:4" ht="13">
      <c r="B113" s="111" t="s">
        <v>1002</v>
      </c>
      <c r="C113" s="131">
        <v>31586.06</v>
      </c>
      <c r="D113" s="131">
        <v>35798.089999999997</v>
      </c>
    </row>
    <row r="114" spans="2:4" ht="13">
      <c r="B114" s="200"/>
      <c r="C114" s="131"/>
      <c r="D114" s="131"/>
    </row>
    <row r="115" spans="2:4" ht="13">
      <c r="B115" s="200"/>
      <c r="C115" s="131"/>
      <c r="D115" s="131"/>
    </row>
    <row r="116" spans="2:4" ht="13">
      <c r="B116" s="200"/>
      <c r="C116" s="131"/>
      <c r="D116" s="131"/>
    </row>
    <row r="117" spans="2:4" ht="13">
      <c r="B117" s="200"/>
      <c r="C117" s="131"/>
      <c r="D117" s="131"/>
    </row>
    <row r="118" spans="2:4" ht="13">
      <c r="B118" s="200"/>
      <c r="C118" s="131"/>
      <c r="D118" s="131"/>
    </row>
    <row r="119" spans="2:4" ht="13">
      <c r="B119" s="200"/>
      <c r="C119" s="131"/>
      <c r="D119" s="131"/>
    </row>
    <row r="120" spans="2:4" ht="13">
      <c r="B120" s="200"/>
      <c r="C120" s="131"/>
      <c r="D120" s="131"/>
    </row>
    <row r="121" spans="2:4" ht="13">
      <c r="B121" s="200"/>
      <c r="C121" s="131"/>
      <c r="D121" s="131"/>
    </row>
    <row r="122" spans="2:4" ht="13">
      <c r="B122" s="200"/>
      <c r="C122" s="131"/>
      <c r="D122" s="131"/>
    </row>
    <row r="123" spans="2:4" ht="13">
      <c r="B123" s="200"/>
      <c r="C123" s="131"/>
      <c r="D123" s="131"/>
    </row>
    <row r="124" spans="2:4" ht="13">
      <c r="B124" s="200"/>
      <c r="C124" s="131"/>
      <c r="D124" s="131"/>
    </row>
    <row r="125" spans="2:4" ht="13">
      <c r="B125" s="200"/>
      <c r="C125" s="131"/>
      <c r="D125" s="131"/>
    </row>
    <row r="126" spans="2:4" ht="13">
      <c r="B126" s="200"/>
      <c r="C126" s="131"/>
      <c r="D126" s="131"/>
    </row>
    <row r="127" spans="2:4" ht="13">
      <c r="B127" s="200"/>
      <c r="C127" s="131"/>
      <c r="D127" s="131"/>
    </row>
    <row r="128" spans="2:4" ht="13">
      <c r="B128" s="200"/>
      <c r="C128" s="131"/>
      <c r="D128" s="131"/>
    </row>
    <row r="129" spans="2:4" ht="13">
      <c r="B129" s="200"/>
      <c r="C129" s="131"/>
      <c r="D129" s="131"/>
    </row>
    <row r="130" spans="2:4" ht="13">
      <c r="B130" s="200"/>
      <c r="C130" s="131"/>
      <c r="D130" s="131"/>
    </row>
    <row r="131" spans="2:4" ht="13">
      <c r="B131" s="200"/>
      <c r="C131" s="131"/>
      <c r="D131" s="131"/>
    </row>
    <row r="132" spans="2:4" ht="13">
      <c r="B132" s="200"/>
      <c r="C132" s="131"/>
      <c r="D132" s="131"/>
    </row>
    <row r="133" spans="2:4" ht="13">
      <c r="B133" s="200"/>
      <c r="C133" s="131"/>
      <c r="D133" s="131"/>
    </row>
    <row r="135" spans="2:4" ht="18" customHeight="1">
      <c r="B135" s="406" t="s">
        <v>1724</v>
      </c>
      <c r="D135" s="406"/>
    </row>
    <row r="136" spans="2:4" ht="18" customHeight="1">
      <c r="B136" s="531" t="s">
        <v>293</v>
      </c>
      <c r="C136" s="531" t="s">
        <v>304</v>
      </c>
      <c r="D136" s="531" t="s">
        <v>294</v>
      </c>
    </row>
    <row r="137" spans="2:4">
      <c r="B137" s="103" t="s">
        <v>787</v>
      </c>
      <c r="C137" s="119">
        <v>0.78173726004446265</v>
      </c>
      <c r="D137" s="119">
        <v>0.69475773707479926</v>
      </c>
    </row>
    <row r="138" spans="2:4">
      <c r="B138" s="103" t="s">
        <v>788</v>
      </c>
      <c r="C138" s="119">
        <v>2.1956837921538805</v>
      </c>
      <c r="D138" s="119">
        <v>2.1943349491551087</v>
      </c>
    </row>
    <row r="139" spans="2:4">
      <c r="B139" s="103" t="s">
        <v>789</v>
      </c>
      <c r="C139" s="119">
        <v>1.6236276382682739</v>
      </c>
      <c r="D139" s="119">
        <v>1.435467646458233</v>
      </c>
    </row>
    <row r="140" spans="2:4">
      <c r="B140" s="103" t="s">
        <v>790</v>
      </c>
      <c r="C140" s="119">
        <v>0.20942782987178524</v>
      </c>
      <c r="D140" s="119">
        <v>0.19062469533989104</v>
      </c>
    </row>
    <row r="141" spans="2:4">
      <c r="B141" s="103" t="s">
        <v>222</v>
      </c>
      <c r="C141" s="119">
        <v>4.8104765203384021</v>
      </c>
      <c r="D141" s="119">
        <v>4.5151850280280321</v>
      </c>
    </row>
    <row r="142" spans="2:4">
      <c r="C142" s="119"/>
      <c r="D142" s="119"/>
    </row>
    <row r="143" spans="2:4">
      <c r="C143" s="119"/>
      <c r="D143" s="119"/>
    </row>
    <row r="144" spans="2:4">
      <c r="C144" s="119"/>
      <c r="D144" s="119"/>
    </row>
    <row r="145" spans="3:4">
      <c r="C145" s="119"/>
      <c r="D145" s="119"/>
    </row>
    <row r="146" spans="3:4">
      <c r="C146" s="119"/>
      <c r="D146" s="119"/>
    </row>
    <row r="147" spans="3:4">
      <c r="C147" s="119"/>
      <c r="D147" s="119"/>
    </row>
    <row r="148" spans="3:4">
      <c r="C148" s="119"/>
      <c r="D148" s="119"/>
    </row>
    <row r="149" spans="3:4">
      <c r="C149" s="119"/>
      <c r="D149" s="119"/>
    </row>
    <row r="150" spans="3:4">
      <c r="C150" s="119"/>
      <c r="D150" s="119"/>
    </row>
    <row r="151" spans="3:4">
      <c r="C151" s="119"/>
      <c r="D151" s="119"/>
    </row>
    <row r="152" spans="3:4">
      <c r="C152" s="119"/>
      <c r="D152" s="119"/>
    </row>
    <row r="153" spans="3:4">
      <c r="C153" s="119"/>
      <c r="D153" s="119"/>
    </row>
    <row r="154" spans="3:4">
      <c r="C154" s="119"/>
      <c r="D154" s="119"/>
    </row>
    <row r="155" spans="3:4">
      <c r="C155" s="119"/>
      <c r="D155" s="119"/>
    </row>
    <row r="156" spans="3:4">
      <c r="C156" s="119"/>
      <c r="D156" s="119"/>
    </row>
    <row r="157" spans="3:4">
      <c r="C157" s="119"/>
      <c r="D157" s="119"/>
    </row>
    <row r="158" spans="3:4">
      <c r="C158" s="119"/>
      <c r="D158" s="119"/>
    </row>
    <row r="159" spans="3:4">
      <c r="C159" s="119"/>
      <c r="D159" s="119"/>
    </row>
    <row r="160" spans="3:4">
      <c r="C160" s="119"/>
      <c r="D160" s="119"/>
    </row>
    <row r="161" spans="2:5">
      <c r="C161" s="119"/>
      <c r="D161" s="119"/>
    </row>
    <row r="162" spans="2:5" ht="15.5">
      <c r="B162" s="406"/>
      <c r="D162" s="406"/>
    </row>
    <row r="163" spans="2:5" ht="18" customHeight="1">
      <c r="B163" s="406" t="s">
        <v>1725</v>
      </c>
      <c r="D163" s="406"/>
    </row>
    <row r="164" spans="2:5" ht="18" customHeight="1">
      <c r="B164" s="531"/>
      <c r="C164" s="531" t="s">
        <v>304</v>
      </c>
      <c r="D164" s="531" t="s">
        <v>294</v>
      </c>
    </row>
    <row r="165" spans="2:5">
      <c r="B165" s="103" t="s">
        <v>791</v>
      </c>
      <c r="C165" s="131">
        <v>986.6</v>
      </c>
      <c r="D165" s="131">
        <v>962.38</v>
      </c>
      <c r="E165" s="131"/>
    </row>
    <row r="166" spans="2:5">
      <c r="B166" s="103" t="s">
        <v>792</v>
      </c>
      <c r="C166" s="131">
        <v>19.87</v>
      </c>
      <c r="D166" s="131">
        <v>19.28</v>
      </c>
      <c r="E166" s="131"/>
    </row>
    <row r="167" spans="2:5">
      <c r="B167" s="103" t="s">
        <v>793</v>
      </c>
      <c r="C167" s="131">
        <v>85.93</v>
      </c>
      <c r="D167" s="131">
        <v>143.82</v>
      </c>
      <c r="E167" s="131"/>
    </row>
    <row r="168" spans="2:5">
      <c r="B168" s="103" t="s">
        <v>794</v>
      </c>
      <c r="C168" s="131">
        <v>120.13</v>
      </c>
      <c r="D168" s="131">
        <v>177.64</v>
      </c>
      <c r="E168" s="131"/>
    </row>
    <row r="169" spans="2:5">
      <c r="B169" s="103" t="s">
        <v>795</v>
      </c>
      <c r="C169" s="131">
        <v>160.88</v>
      </c>
      <c r="D169" s="131">
        <v>235.52</v>
      </c>
      <c r="E169" s="131"/>
    </row>
    <row r="170" spans="2:5">
      <c r="B170" s="103" t="s">
        <v>222</v>
      </c>
      <c r="C170" s="131">
        <v>1373.4100000000003</v>
      </c>
      <c r="D170" s="131">
        <v>1538.6399999999999</v>
      </c>
      <c r="E170" s="131"/>
    </row>
    <row r="171" spans="2:5" ht="13">
      <c r="B171" s="111" t="s">
        <v>1002</v>
      </c>
      <c r="C171" s="131">
        <v>31586.06</v>
      </c>
      <c r="D171" s="131">
        <v>35798.089999999997</v>
      </c>
      <c r="E171" s="131"/>
    </row>
    <row r="172" spans="2:5" ht="8.25" customHeight="1"/>
    <row r="173" spans="2:5">
      <c r="B173" s="109" t="s">
        <v>796</v>
      </c>
      <c r="C173" s="109"/>
      <c r="D173" s="109"/>
    </row>
    <row r="174" spans="2:5" ht="19.5" customHeight="1">
      <c r="B174" s="992" t="s">
        <v>797</v>
      </c>
      <c r="C174" s="992"/>
      <c r="D174" s="992"/>
    </row>
    <row r="175" spans="2:5">
      <c r="B175" s="109" t="s">
        <v>798</v>
      </c>
      <c r="C175" s="109"/>
      <c r="D175" s="109"/>
    </row>
    <row r="176" spans="2:5">
      <c r="B176" s="109"/>
      <c r="C176" s="109"/>
      <c r="D176" s="109"/>
    </row>
    <row r="177" spans="2:4">
      <c r="B177" s="109"/>
      <c r="C177" s="109"/>
      <c r="D177" s="109"/>
    </row>
    <row r="178" spans="2:4">
      <c r="B178" s="109"/>
      <c r="C178" s="109"/>
      <c r="D178" s="109"/>
    </row>
    <row r="179" spans="2:4">
      <c r="B179" s="109"/>
      <c r="C179" s="109"/>
      <c r="D179" s="109"/>
    </row>
    <row r="180" spans="2:4">
      <c r="B180" s="109"/>
      <c r="C180" s="109"/>
      <c r="D180" s="109"/>
    </row>
    <row r="181" spans="2:4">
      <c r="B181" s="109"/>
      <c r="C181" s="109"/>
      <c r="D181" s="109"/>
    </row>
    <row r="182" spans="2:4">
      <c r="B182" s="109"/>
      <c r="C182" s="109"/>
      <c r="D182" s="109"/>
    </row>
    <row r="183" spans="2:4">
      <c r="B183" s="109"/>
      <c r="C183" s="109"/>
      <c r="D183" s="109"/>
    </row>
    <row r="184" spans="2:4">
      <c r="B184" s="109"/>
      <c r="C184" s="109"/>
      <c r="D184" s="109"/>
    </row>
    <row r="185" spans="2:4">
      <c r="B185" s="109"/>
      <c r="C185" s="109"/>
      <c r="D185" s="109"/>
    </row>
    <row r="186" spans="2:4">
      <c r="B186" s="109"/>
      <c r="C186" s="109"/>
      <c r="D186" s="109"/>
    </row>
    <row r="187" spans="2:4">
      <c r="B187" s="109"/>
      <c r="C187" s="109"/>
      <c r="D187" s="109"/>
    </row>
    <row r="188" spans="2:4">
      <c r="B188" s="109"/>
      <c r="C188" s="109"/>
      <c r="D188" s="109"/>
    </row>
    <row r="189" spans="2:4">
      <c r="B189" s="109"/>
      <c r="C189" s="109"/>
      <c r="D189" s="109"/>
    </row>
    <row r="190" spans="2:4">
      <c r="B190" s="109"/>
      <c r="C190" s="109"/>
      <c r="D190" s="109"/>
    </row>
    <row r="191" spans="2:4">
      <c r="B191" s="109"/>
      <c r="C191" s="109"/>
      <c r="D191" s="109"/>
    </row>
    <row r="192" spans="2:4">
      <c r="B192" s="109"/>
      <c r="C192" s="109"/>
      <c r="D192" s="109"/>
    </row>
    <row r="193" spans="2:4">
      <c r="B193" s="109"/>
      <c r="C193" s="109"/>
      <c r="D193" s="109"/>
    </row>
    <row r="194" spans="2:4">
      <c r="B194" s="109"/>
      <c r="C194" s="109"/>
      <c r="D194" s="109"/>
    </row>
    <row r="195" spans="2:4">
      <c r="B195" s="109"/>
      <c r="C195" s="109"/>
      <c r="D195" s="109"/>
    </row>
    <row r="196" spans="2:4">
      <c r="B196" s="109"/>
      <c r="C196" s="109"/>
      <c r="D196" s="109"/>
    </row>
    <row r="197" spans="2:4">
      <c r="B197" s="143"/>
    </row>
    <row r="198" spans="2:4" ht="18" customHeight="1">
      <c r="B198" s="406" t="s">
        <v>1726</v>
      </c>
      <c r="D198" s="406"/>
    </row>
    <row r="199" spans="2:4" ht="18" customHeight="1">
      <c r="B199" s="531"/>
      <c r="C199" s="531" t="s">
        <v>304</v>
      </c>
      <c r="D199" s="531" t="s">
        <v>294</v>
      </c>
    </row>
    <row r="200" spans="2:4">
      <c r="B200" s="103" t="s">
        <v>791</v>
      </c>
      <c r="C200" s="119">
        <v>3.1235298103023927</v>
      </c>
      <c r="D200" s="119">
        <v>2.6883557195369923</v>
      </c>
    </row>
    <row r="201" spans="2:4">
      <c r="B201" s="103" t="s">
        <v>792</v>
      </c>
      <c r="C201" s="119">
        <v>6.290749780124523E-2</v>
      </c>
      <c r="D201" s="119">
        <v>5.3857622012794544E-2</v>
      </c>
    </row>
    <row r="202" spans="2:4">
      <c r="B202" s="103" t="s">
        <v>793</v>
      </c>
      <c r="C202" s="119">
        <v>0.27205039185007562</v>
      </c>
      <c r="D202" s="119">
        <v>0.40175327789834603</v>
      </c>
    </row>
    <row r="203" spans="2:4">
      <c r="B203" s="103" t="s">
        <v>794</v>
      </c>
      <c r="C203" s="119">
        <v>0.38032600457290333</v>
      </c>
      <c r="D203" s="119">
        <v>0.49622759203074807</v>
      </c>
    </row>
    <row r="204" spans="2:4">
      <c r="B204" s="103" t="s">
        <v>795</v>
      </c>
      <c r="C204" s="119">
        <v>0.50933861329966446</v>
      </c>
      <c r="D204" s="119">
        <v>0.65791219587413752</v>
      </c>
    </row>
    <row r="205" spans="2:4">
      <c r="B205" s="103" t="s">
        <v>222</v>
      </c>
      <c r="C205" s="119">
        <v>4.3481523178262824</v>
      </c>
      <c r="D205" s="119">
        <v>4.2981064073530186</v>
      </c>
    </row>
    <row r="206" spans="2:4">
      <c r="C206" s="119"/>
      <c r="D206" s="119"/>
    </row>
    <row r="207" spans="2:4">
      <c r="C207" s="119"/>
      <c r="D207" s="119"/>
    </row>
    <row r="208" spans="2:4">
      <c r="C208" s="119"/>
      <c r="D208" s="119"/>
    </row>
    <row r="209" spans="3:4">
      <c r="C209" s="119"/>
      <c r="D209" s="119"/>
    </row>
    <row r="210" spans="3:4">
      <c r="C210" s="119"/>
      <c r="D210" s="119"/>
    </row>
    <row r="211" spans="3:4">
      <c r="C211" s="119"/>
      <c r="D211" s="119"/>
    </row>
    <row r="212" spans="3:4">
      <c r="C212" s="119"/>
      <c r="D212" s="119"/>
    </row>
    <row r="213" spans="3:4">
      <c r="C213" s="119"/>
      <c r="D213" s="119"/>
    </row>
    <row r="214" spans="3:4">
      <c r="C214" s="119"/>
      <c r="D214" s="119"/>
    </row>
    <row r="215" spans="3:4">
      <c r="C215" s="119"/>
      <c r="D215" s="119"/>
    </row>
    <row r="216" spans="3:4">
      <c r="C216" s="119"/>
      <c r="D216" s="119"/>
    </row>
    <row r="217" spans="3:4">
      <c r="C217" s="119"/>
      <c r="D217" s="119"/>
    </row>
    <row r="218" spans="3:4">
      <c r="C218" s="119"/>
      <c r="D218" s="119"/>
    </row>
    <row r="219" spans="3:4">
      <c r="C219" s="119"/>
      <c r="D219" s="119"/>
    </row>
    <row r="220" spans="3:4">
      <c r="C220" s="119"/>
      <c r="D220" s="119"/>
    </row>
    <row r="221" spans="3:4">
      <c r="C221" s="119"/>
      <c r="D221" s="119"/>
    </row>
    <row r="222" spans="3:4">
      <c r="C222" s="119"/>
      <c r="D222" s="119"/>
    </row>
    <row r="223" spans="3:4">
      <c r="C223" s="119"/>
      <c r="D223" s="119"/>
    </row>
    <row r="224" spans="3:4">
      <c r="C224" s="119"/>
      <c r="D224" s="119"/>
    </row>
    <row r="225" spans="2:5">
      <c r="C225" s="119"/>
      <c r="D225" s="119"/>
    </row>
    <row r="226" spans="2:5">
      <c r="C226" s="119"/>
      <c r="D226" s="119"/>
    </row>
    <row r="228" spans="2:5" ht="18" customHeight="1">
      <c r="B228" s="406" t="s">
        <v>1727</v>
      </c>
      <c r="D228" s="406"/>
    </row>
    <row r="229" spans="2:5" ht="18" customHeight="1">
      <c r="B229" s="531"/>
      <c r="C229" s="531" t="s">
        <v>304</v>
      </c>
      <c r="D229" s="531" t="s">
        <v>294</v>
      </c>
    </row>
    <row r="230" spans="2:5">
      <c r="B230" s="103" t="s">
        <v>799</v>
      </c>
      <c r="C230" s="131">
        <v>60.4</v>
      </c>
      <c r="D230" s="131">
        <v>40.35</v>
      </c>
      <c r="E230" s="131"/>
    </row>
    <row r="231" spans="2:5">
      <c r="B231" s="103" t="s">
        <v>800</v>
      </c>
      <c r="C231" s="144">
        <v>673.34</v>
      </c>
      <c r="D231" s="144">
        <v>827.07999999999993</v>
      </c>
      <c r="E231" s="131"/>
    </row>
    <row r="232" spans="2:5">
      <c r="B232" s="103" t="s">
        <v>801</v>
      </c>
      <c r="C232" s="131">
        <v>1033.3699999999999</v>
      </c>
      <c r="D232" s="131">
        <v>1197.46</v>
      </c>
      <c r="E232" s="131"/>
    </row>
    <row r="233" spans="2:5" ht="15" customHeight="1">
      <c r="B233" s="103" t="s">
        <v>802</v>
      </c>
      <c r="C233" s="131">
        <v>514.13</v>
      </c>
      <c r="D233" s="131">
        <v>612.92999999999995</v>
      </c>
      <c r="E233" s="131"/>
    </row>
    <row r="234" spans="2:5" ht="25">
      <c r="B234" s="103" t="s">
        <v>803</v>
      </c>
      <c r="C234" s="131">
        <v>190.61</v>
      </c>
      <c r="D234" s="131">
        <v>217.91</v>
      </c>
      <c r="E234" s="131"/>
    </row>
    <row r="235" spans="2:5">
      <c r="B235" s="103" t="s">
        <v>804</v>
      </c>
      <c r="C235" s="131">
        <v>770.92</v>
      </c>
      <c r="D235" s="131">
        <v>815.27</v>
      </c>
      <c r="E235" s="131"/>
    </row>
    <row r="236" spans="2:5">
      <c r="B236" s="103" t="s">
        <v>222</v>
      </c>
      <c r="C236" s="131">
        <v>3242.77</v>
      </c>
      <c r="D236" s="131">
        <v>3710.9999999999995</v>
      </c>
      <c r="E236" s="131"/>
    </row>
    <row r="237" spans="2:5" ht="13">
      <c r="B237" s="111" t="s">
        <v>1002</v>
      </c>
      <c r="C237" s="131">
        <v>31586.06</v>
      </c>
      <c r="D237" s="131">
        <v>35798.089999999997</v>
      </c>
    </row>
    <row r="259" spans="2:4" ht="18" customHeight="1">
      <c r="B259" s="406" t="s">
        <v>1728</v>
      </c>
      <c r="D259" s="406"/>
    </row>
    <row r="260" spans="2:4" ht="18" customHeight="1">
      <c r="B260" s="531"/>
      <c r="C260" s="531" t="s">
        <v>304</v>
      </c>
      <c r="D260" s="531" t="s">
        <v>294</v>
      </c>
    </row>
    <row r="261" spans="2:4">
      <c r="B261" s="103" t="s">
        <v>799</v>
      </c>
      <c r="C261" s="119">
        <v>0.19122359673856124</v>
      </c>
      <c r="D261" s="119">
        <v>0.11271551079959853</v>
      </c>
    </row>
    <row r="262" spans="2:4">
      <c r="B262" s="103" t="s">
        <v>800</v>
      </c>
      <c r="C262" s="119">
        <v>2.1317631892043516</v>
      </c>
      <c r="D262" s="119">
        <v>2.3104025941048811</v>
      </c>
    </row>
    <row r="263" spans="2:4">
      <c r="B263" s="103" t="s">
        <v>801</v>
      </c>
      <c r="C263" s="119">
        <v>3.2716014596312419</v>
      </c>
      <c r="D263" s="119">
        <v>3.345038799556066</v>
      </c>
    </row>
    <row r="264" spans="2:4">
      <c r="B264" s="103" t="s">
        <v>802</v>
      </c>
      <c r="C264" s="119">
        <v>1.6277117183972929</v>
      </c>
      <c r="D264" s="119">
        <v>1.7121863205550911</v>
      </c>
    </row>
    <row r="265" spans="2:4" ht="25">
      <c r="B265" s="103" t="s">
        <v>803</v>
      </c>
      <c r="C265" s="119">
        <v>0.60346241348240326</v>
      </c>
      <c r="D265" s="119">
        <v>0.60871962722033501</v>
      </c>
    </row>
    <row r="266" spans="2:4">
      <c r="B266" s="103" t="s">
        <v>804</v>
      </c>
      <c r="C266" s="119">
        <v>2.4406969403591332</v>
      </c>
      <c r="D266" s="119">
        <v>2.2774120071769195</v>
      </c>
    </row>
    <row r="267" spans="2:4">
      <c r="B267" s="103" t="s">
        <v>222</v>
      </c>
      <c r="C267" s="119">
        <v>10.266459317812984</v>
      </c>
      <c r="D267" s="119">
        <v>10.366474859412889</v>
      </c>
    </row>
    <row r="268" spans="2:4">
      <c r="C268" s="119"/>
      <c r="D268" s="119"/>
    </row>
    <row r="269" spans="2:4">
      <c r="C269" s="119"/>
      <c r="D269" s="119"/>
    </row>
    <row r="270" spans="2:4">
      <c r="C270" s="119"/>
      <c r="D270" s="119"/>
    </row>
    <row r="271" spans="2:4">
      <c r="C271" s="119"/>
      <c r="D271" s="119"/>
    </row>
    <row r="272" spans="2:4">
      <c r="C272" s="119"/>
      <c r="D272" s="119"/>
    </row>
    <row r="273" spans="3:4">
      <c r="C273" s="119"/>
      <c r="D273" s="119"/>
    </row>
    <row r="274" spans="3:4">
      <c r="C274" s="119"/>
      <c r="D274" s="119"/>
    </row>
    <row r="275" spans="3:4">
      <c r="C275" s="119"/>
      <c r="D275" s="119"/>
    </row>
    <row r="276" spans="3:4">
      <c r="C276" s="119"/>
      <c r="D276" s="119"/>
    </row>
    <row r="277" spans="3:4">
      <c r="C277" s="119"/>
      <c r="D277" s="119"/>
    </row>
    <row r="278" spans="3:4">
      <c r="C278" s="119"/>
      <c r="D278" s="119"/>
    </row>
    <row r="279" spans="3:4">
      <c r="C279" s="119"/>
      <c r="D279" s="119"/>
    </row>
    <row r="280" spans="3:4">
      <c r="C280" s="119"/>
      <c r="D280" s="119"/>
    </row>
    <row r="281" spans="3:4">
      <c r="C281" s="119"/>
      <c r="D281" s="119"/>
    </row>
    <row r="282" spans="3:4">
      <c r="C282" s="119"/>
      <c r="D282" s="119"/>
    </row>
    <row r="283" spans="3:4">
      <c r="C283" s="119"/>
      <c r="D283" s="119"/>
    </row>
    <row r="284" spans="3:4">
      <c r="C284" s="119"/>
      <c r="D284" s="119"/>
    </row>
    <row r="289" spans="2:11" ht="18" customHeight="1">
      <c r="B289" s="406" t="s">
        <v>1729</v>
      </c>
      <c r="D289" s="406"/>
      <c r="E289" s="406"/>
    </row>
    <row r="290" spans="2:11" s="446" customFormat="1" ht="18" customHeight="1">
      <c r="B290" s="986"/>
      <c r="C290" s="990" t="s">
        <v>98</v>
      </c>
      <c r="D290" s="991"/>
      <c r="E290" s="990" t="s">
        <v>492</v>
      </c>
      <c r="F290" s="991"/>
    </row>
    <row r="291" spans="2:11" s="446" customFormat="1" ht="18" customHeight="1">
      <c r="B291" s="987"/>
      <c r="C291" s="664">
        <v>2015</v>
      </c>
      <c r="D291" s="703">
        <v>2019</v>
      </c>
      <c r="E291" s="664">
        <v>2015</v>
      </c>
      <c r="F291" s="703">
        <v>2019</v>
      </c>
    </row>
    <row r="292" spans="2:11">
      <c r="B292" s="103" t="s">
        <v>778</v>
      </c>
      <c r="C292" s="131">
        <v>1031.57</v>
      </c>
      <c r="D292" s="131">
        <v>1253.7599999999998</v>
      </c>
      <c r="E292" s="131">
        <v>950.1400000000001</v>
      </c>
      <c r="F292" s="131">
        <v>1102.8499999999999</v>
      </c>
      <c r="G292" s="119"/>
      <c r="H292" s="119"/>
    </row>
    <row r="293" spans="2:11">
      <c r="B293" s="103" t="s">
        <v>779</v>
      </c>
      <c r="C293" s="131">
        <v>1519.44</v>
      </c>
      <c r="D293" s="131">
        <v>1616.3500000000001</v>
      </c>
      <c r="E293" s="131">
        <v>1298.46</v>
      </c>
      <c r="F293" s="131">
        <v>1342.0099999999998</v>
      </c>
      <c r="G293" s="119"/>
      <c r="H293" s="119"/>
    </row>
    <row r="294" spans="2:11">
      <c r="B294" s="103" t="s">
        <v>805</v>
      </c>
      <c r="C294" s="131">
        <v>1373.4100000000003</v>
      </c>
      <c r="D294" s="131">
        <v>1538.6399999999999</v>
      </c>
      <c r="E294" s="131">
        <v>1060.49</v>
      </c>
      <c r="F294" s="131">
        <v>1581.88</v>
      </c>
      <c r="G294" s="119"/>
      <c r="H294" s="119"/>
    </row>
    <row r="295" spans="2:11">
      <c r="B295" s="103" t="s">
        <v>806</v>
      </c>
      <c r="C295" s="131">
        <v>3242.77</v>
      </c>
      <c r="D295" s="131">
        <v>3710.9999999999995</v>
      </c>
      <c r="E295" s="131">
        <v>2365.9800000000005</v>
      </c>
      <c r="F295" s="131">
        <v>2640.9599999999996</v>
      </c>
      <c r="G295" s="119"/>
      <c r="H295" s="119"/>
      <c r="I295" s="131"/>
      <c r="K295" s="131"/>
    </row>
    <row r="296" spans="2:11">
      <c r="B296" s="103" t="s">
        <v>1003</v>
      </c>
      <c r="C296" s="131">
        <v>7167.1900000000005</v>
      </c>
      <c r="D296" s="131">
        <v>8119.75</v>
      </c>
      <c r="E296" s="131">
        <v>5675.0700000000006</v>
      </c>
      <c r="F296" s="131">
        <v>6667.6999999999989</v>
      </c>
      <c r="G296" s="119"/>
      <c r="H296" s="119"/>
    </row>
    <row r="297" spans="2:11" ht="13">
      <c r="B297" s="111" t="s">
        <v>1002</v>
      </c>
      <c r="C297" s="131">
        <v>31586.06</v>
      </c>
      <c r="D297" s="131">
        <v>35798.089999999997</v>
      </c>
      <c r="E297" s="131">
        <v>27473.040000000001</v>
      </c>
      <c r="F297" s="131">
        <v>30242.76</v>
      </c>
    </row>
    <row r="319" spans="2:6" ht="18" customHeight="1">
      <c r="B319" s="406" t="s">
        <v>1730</v>
      </c>
      <c r="D319" s="406"/>
      <c r="E319" s="406"/>
    </row>
    <row r="320" spans="2:6" ht="18" customHeight="1">
      <c r="B320" s="986"/>
      <c r="C320" s="990" t="s">
        <v>98</v>
      </c>
      <c r="D320" s="991"/>
      <c r="E320" s="990" t="s">
        <v>492</v>
      </c>
      <c r="F320" s="991"/>
    </row>
    <row r="321" spans="2:6" ht="18" customHeight="1">
      <c r="B321" s="987"/>
      <c r="C321" s="664">
        <v>2015</v>
      </c>
      <c r="D321" s="703">
        <v>2019</v>
      </c>
      <c r="E321" s="664">
        <v>2015</v>
      </c>
      <c r="F321" s="703">
        <v>2019</v>
      </c>
    </row>
    <row r="322" spans="2:6">
      <c r="B322" s="103" t="s">
        <v>778</v>
      </c>
      <c r="C322" s="131">
        <v>3.2659027431721457</v>
      </c>
      <c r="D322" s="131">
        <v>3.5023097601017259</v>
      </c>
      <c r="E322" s="131">
        <v>3.4584450792486017</v>
      </c>
      <c r="F322" s="131">
        <v>3.6466579108520518</v>
      </c>
    </row>
    <row r="323" spans="2:6">
      <c r="B323" s="103" t="s">
        <v>779</v>
      </c>
      <c r="C323" s="131">
        <v>4.810476520338403</v>
      </c>
      <c r="D323" s="131">
        <v>4.515185028028033</v>
      </c>
      <c r="E323" s="131">
        <v>4.7263062260310473</v>
      </c>
      <c r="F323" s="131">
        <v>4.4374587504579601</v>
      </c>
    </row>
    <row r="324" spans="2:6">
      <c r="B324" s="103" t="s">
        <v>805</v>
      </c>
      <c r="C324" s="131">
        <v>4.3481523178262824</v>
      </c>
      <c r="D324" s="131">
        <v>4.2981064073530177</v>
      </c>
      <c r="E324" s="131">
        <v>3.860111585758256</v>
      </c>
      <c r="F324" s="131">
        <v>5.2306072593903474</v>
      </c>
    </row>
    <row r="325" spans="2:6">
      <c r="B325" s="103" t="s">
        <v>806</v>
      </c>
      <c r="C325" s="131">
        <v>10.266459317812984</v>
      </c>
      <c r="D325" s="131">
        <v>10.366474859412889</v>
      </c>
      <c r="E325" s="131">
        <v>8.6120065344060954</v>
      </c>
      <c r="F325" s="131">
        <v>8.7325363161298757</v>
      </c>
    </row>
    <row r="326" spans="2:6">
      <c r="B326" s="103" t="s">
        <v>1003</v>
      </c>
      <c r="C326" s="131">
        <v>22.690990899149817</v>
      </c>
      <c r="D326" s="131">
        <v>22.682076054895671</v>
      </c>
      <c r="E326" s="131">
        <v>20.656869425444</v>
      </c>
      <c r="F326" s="131">
        <v>22.047260236830233</v>
      </c>
    </row>
    <row r="327" spans="2:6" ht="13">
      <c r="B327" s="111" t="s">
        <v>1002</v>
      </c>
      <c r="C327" s="131">
        <v>100</v>
      </c>
      <c r="D327" s="131">
        <v>100</v>
      </c>
      <c r="E327" s="131">
        <v>100</v>
      </c>
      <c r="F327" s="131">
        <v>100</v>
      </c>
    </row>
  </sheetData>
  <mergeCells count="12">
    <mergeCell ref="H12:L12"/>
    <mergeCell ref="B174:D174"/>
    <mergeCell ref="C290:D290"/>
    <mergeCell ref="E290:F290"/>
    <mergeCell ref="F2:G2"/>
    <mergeCell ref="F3:G3"/>
    <mergeCell ref="B290:B291"/>
    <mergeCell ref="B12:B13"/>
    <mergeCell ref="B320:B321"/>
    <mergeCell ref="C320:D320"/>
    <mergeCell ref="E320:F320"/>
    <mergeCell ref="C12:G12"/>
  </mergeCells>
  <hyperlinks>
    <hyperlink ref="F3" r:id="rId1" location="'Índice Digitalizacion Acelerada'!A1"/>
    <hyperlink ref="F2" r:id="rId2" location="'Índice ámbitos y subámbitos'!A1"/>
    <hyperlink ref="F2:G2" location="'Índice Cambios Sociales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AK25"/>
  <sheetViews>
    <sheetView showGridLines="0" zoomScaleNormal="100" workbookViewId="0">
      <selection activeCell="B1" sqref="B1"/>
    </sheetView>
  </sheetViews>
  <sheetFormatPr baseColWidth="10" defaultColWidth="11.54296875" defaultRowHeight="12.5"/>
  <cols>
    <col min="1" max="1" width="1.81640625" style="57" customWidth="1"/>
    <col min="2" max="2" width="40.453125" style="57" customWidth="1"/>
    <col min="3" max="4" width="20.81640625" style="57" customWidth="1"/>
    <col min="5" max="5" width="21.453125" style="57" customWidth="1"/>
    <col min="6" max="6" width="22.54296875" style="57" customWidth="1"/>
    <col min="7" max="7" width="22" style="57" customWidth="1"/>
    <col min="8" max="37" width="22.81640625" style="57" customWidth="1"/>
    <col min="38" max="16384" width="11.54296875" style="57"/>
  </cols>
  <sheetData>
    <row r="1" spans="2:37" ht="15" customHeight="1"/>
    <row r="2" spans="2:37" ht="15" customHeight="1">
      <c r="F2" s="893" t="s">
        <v>245</v>
      </c>
      <c r="G2" s="893"/>
    </row>
    <row r="3" spans="2:37" ht="15" customHeight="1">
      <c r="F3" s="893" t="s">
        <v>248</v>
      </c>
      <c r="G3" s="893"/>
    </row>
    <row r="4" spans="2:37" s="405" customFormat="1" ht="13.4" customHeight="1">
      <c r="B4" s="403"/>
      <c r="C4" s="403"/>
      <c r="D4" s="404"/>
      <c r="E4" s="403"/>
    </row>
    <row r="5" spans="2:37" s="411" customFormat="1" ht="15.5">
      <c r="B5" s="414" t="s">
        <v>246</v>
      </c>
      <c r="C5" s="411" t="s">
        <v>733</v>
      </c>
      <c r="H5" s="413"/>
    </row>
    <row r="6" spans="2:37" s="415" customFormat="1" ht="15.5">
      <c r="B6" s="416" t="s">
        <v>247</v>
      </c>
      <c r="C6" s="415" t="s">
        <v>1576</v>
      </c>
    </row>
    <row r="7" spans="2:37" s="415" customFormat="1" ht="15.5">
      <c r="B7" s="416" t="s">
        <v>84</v>
      </c>
      <c r="C7" s="417" t="s">
        <v>807</v>
      </c>
    </row>
    <row r="8" spans="2:37" s="415" customFormat="1" ht="15.5">
      <c r="B8" s="416" t="s">
        <v>220</v>
      </c>
      <c r="C8" s="417" t="s">
        <v>114</v>
      </c>
    </row>
    <row r="9" spans="2:37" s="415" customFormat="1" ht="15.5">
      <c r="B9" s="416" t="s">
        <v>127</v>
      </c>
      <c r="C9" s="417" t="s">
        <v>6</v>
      </c>
    </row>
    <row r="10" spans="2:37" s="415" customFormat="1" ht="15.5">
      <c r="B10" s="416" t="s">
        <v>244</v>
      </c>
      <c r="C10" s="415" t="s">
        <v>808</v>
      </c>
    </row>
    <row r="12" spans="2:37" s="81" customFormat="1" ht="16.5" customHeight="1">
      <c r="B12" s="996"/>
      <c r="C12" s="993" t="s">
        <v>98</v>
      </c>
      <c r="D12" s="994"/>
      <c r="E12" s="994"/>
      <c r="F12" s="994"/>
      <c r="G12" s="995"/>
      <c r="H12" s="993" t="s">
        <v>609</v>
      </c>
      <c r="I12" s="994"/>
      <c r="J12" s="994"/>
      <c r="K12" s="994"/>
      <c r="L12" s="995"/>
      <c r="M12" s="861"/>
      <c r="N12" s="861"/>
      <c r="O12" s="861"/>
      <c r="P12" s="861"/>
      <c r="Q12" s="861"/>
      <c r="R12" s="861"/>
      <c r="S12" s="861"/>
      <c r="T12" s="861"/>
      <c r="U12" s="861"/>
      <c r="V12" s="861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1"/>
      <c r="AJ12" s="101"/>
      <c r="AK12" s="101"/>
    </row>
    <row r="13" spans="2:37" s="81" customFormat="1" ht="16.5" customHeight="1">
      <c r="B13" s="997"/>
      <c r="C13" s="862" t="s">
        <v>294</v>
      </c>
      <c r="D13" s="863" t="s">
        <v>295</v>
      </c>
      <c r="E13" s="863" t="s">
        <v>302</v>
      </c>
      <c r="F13" s="863" t="s">
        <v>303</v>
      </c>
      <c r="G13" s="863" t="s">
        <v>304</v>
      </c>
      <c r="H13" s="863" t="s">
        <v>294</v>
      </c>
      <c r="I13" s="863" t="s">
        <v>295</v>
      </c>
      <c r="J13" s="863" t="s">
        <v>302</v>
      </c>
      <c r="K13" s="863" t="s">
        <v>303</v>
      </c>
      <c r="L13" s="863" t="s">
        <v>304</v>
      </c>
      <c r="M13" s="864"/>
      <c r="N13" s="865"/>
      <c r="O13" s="865"/>
      <c r="P13" s="865"/>
      <c r="Q13" s="865"/>
      <c r="R13" s="865"/>
      <c r="S13" s="865"/>
      <c r="T13" s="865"/>
      <c r="U13" s="865"/>
      <c r="V13" s="865"/>
    </row>
    <row r="14" spans="2:37" ht="16.5" customHeight="1">
      <c r="B14" s="574" t="s">
        <v>810</v>
      </c>
      <c r="C14" s="575">
        <v>40.35</v>
      </c>
      <c r="D14" s="575">
        <v>24.19</v>
      </c>
      <c r="E14" s="575">
        <v>62.93</v>
      </c>
      <c r="F14" s="575">
        <v>51.81</v>
      </c>
      <c r="G14" s="575">
        <v>60.4</v>
      </c>
      <c r="H14" s="575">
        <v>78.97</v>
      </c>
      <c r="I14" s="575">
        <v>70.45</v>
      </c>
      <c r="J14" s="575">
        <v>55.61</v>
      </c>
      <c r="K14" s="575">
        <v>63.92</v>
      </c>
      <c r="L14" s="575">
        <v>52.14</v>
      </c>
      <c r="M14" s="209"/>
      <c r="N14" s="209"/>
      <c r="O14" s="209"/>
      <c r="P14" s="209"/>
      <c r="Q14" s="209"/>
      <c r="R14" s="209"/>
      <c r="S14" s="209"/>
      <c r="T14" s="209"/>
      <c r="U14" s="209"/>
      <c r="V14" s="209"/>
    </row>
    <row r="15" spans="2:37" ht="16.5" customHeight="1">
      <c r="B15" s="439" t="s">
        <v>811</v>
      </c>
      <c r="C15" s="569">
        <v>1480146.66</v>
      </c>
      <c r="D15" s="569">
        <v>106441.69</v>
      </c>
      <c r="E15" s="569">
        <v>1312345.6200000001</v>
      </c>
      <c r="F15" s="569">
        <v>63440.17</v>
      </c>
      <c r="G15" s="569">
        <v>1029435.16</v>
      </c>
      <c r="H15" s="569">
        <v>162851.67000000001</v>
      </c>
      <c r="I15" s="569">
        <v>1178883.44</v>
      </c>
      <c r="J15" s="569">
        <v>133068.59</v>
      </c>
      <c r="K15" s="569">
        <v>958035.7</v>
      </c>
      <c r="L15" s="569">
        <v>153609.01999999999</v>
      </c>
    </row>
    <row r="16" spans="2:37" ht="13.5" customHeight="1"/>
    <row r="17" spans="2:6" ht="13.5" customHeight="1"/>
    <row r="19" spans="2:6" ht="18" customHeight="1">
      <c r="B19" s="406" t="s">
        <v>1731</v>
      </c>
      <c r="D19" s="406"/>
      <c r="E19" s="101"/>
      <c r="F19" s="101"/>
    </row>
    <row r="20" spans="2:6" ht="18" customHeight="1">
      <c r="B20" s="550"/>
      <c r="C20" s="550" t="s">
        <v>98</v>
      </c>
      <c r="D20" s="550" t="s">
        <v>492</v>
      </c>
      <c r="E20" s="101"/>
      <c r="F20" s="101"/>
    </row>
    <row r="21" spans="2:6">
      <c r="B21" s="574" t="s">
        <v>304</v>
      </c>
      <c r="C21" s="131">
        <v>60.4</v>
      </c>
      <c r="D21" s="131">
        <v>52.14</v>
      </c>
    </row>
    <row r="22" spans="2:6">
      <c r="B22" s="439" t="s">
        <v>303</v>
      </c>
      <c r="C22" s="131">
        <v>51.81</v>
      </c>
      <c r="D22" s="131">
        <v>63.92</v>
      </c>
      <c r="F22" s="110"/>
    </row>
    <row r="23" spans="2:6">
      <c r="B23" s="576" t="s">
        <v>302</v>
      </c>
      <c r="C23" s="131">
        <v>62.93</v>
      </c>
      <c r="D23" s="131">
        <v>55.61</v>
      </c>
      <c r="F23" s="110"/>
    </row>
    <row r="24" spans="2:6">
      <c r="B24" s="439" t="s">
        <v>295</v>
      </c>
      <c r="C24" s="131">
        <v>24.19</v>
      </c>
      <c r="D24" s="131">
        <v>70.45</v>
      </c>
    </row>
    <row r="25" spans="2:6">
      <c r="B25" s="576" t="s">
        <v>294</v>
      </c>
      <c r="C25" s="131">
        <v>40.35</v>
      </c>
      <c r="D25" s="131">
        <v>78.97</v>
      </c>
    </row>
  </sheetData>
  <mergeCells count="5">
    <mergeCell ref="C12:G12"/>
    <mergeCell ref="H12:L12"/>
    <mergeCell ref="F2:G2"/>
    <mergeCell ref="F3:G3"/>
    <mergeCell ref="B12:B13"/>
  </mergeCells>
  <hyperlinks>
    <hyperlink ref="F3" r:id="rId1" location="'Índice Digitalizacion Acelerada'!A1"/>
    <hyperlink ref="F2" r:id="rId2" location="'Índice ámbitos y subámbitos'!A1"/>
    <hyperlink ref="F2:G2" location="'Índice Cambios Sociales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AK61"/>
  <sheetViews>
    <sheetView showGridLines="0" zoomScaleNormal="100" workbookViewId="0">
      <selection activeCell="B1" sqref="B1"/>
    </sheetView>
  </sheetViews>
  <sheetFormatPr baseColWidth="10" defaultColWidth="11.54296875" defaultRowHeight="12.5"/>
  <cols>
    <col min="1" max="1" width="1.81640625" style="57" customWidth="1"/>
    <col min="2" max="2" width="40.453125" style="57" customWidth="1"/>
    <col min="3" max="4" width="20.81640625" style="57" customWidth="1"/>
    <col min="5" max="5" width="21.453125" style="57" customWidth="1"/>
    <col min="6" max="6" width="22.54296875" style="57" customWidth="1"/>
    <col min="7" max="7" width="22" style="57" customWidth="1"/>
    <col min="8" max="37" width="22.81640625" style="57" customWidth="1"/>
    <col min="38" max="16384" width="11.54296875" style="57"/>
  </cols>
  <sheetData>
    <row r="1" spans="2:37" ht="15" customHeight="1"/>
    <row r="2" spans="2:37" ht="15" customHeight="1">
      <c r="F2" s="893" t="s">
        <v>245</v>
      </c>
      <c r="G2" s="893"/>
    </row>
    <row r="3" spans="2:37" ht="15" customHeight="1">
      <c r="F3" s="893" t="s">
        <v>248</v>
      </c>
      <c r="G3" s="893"/>
    </row>
    <row r="4" spans="2:37" s="405" customFormat="1" ht="13.4" customHeight="1">
      <c r="B4" s="403"/>
      <c r="C4" s="403"/>
      <c r="D4" s="404"/>
      <c r="E4" s="403"/>
    </row>
    <row r="5" spans="2:37" s="411" customFormat="1" ht="15.5">
      <c r="B5" s="414" t="s">
        <v>246</v>
      </c>
      <c r="C5" s="411" t="s">
        <v>733</v>
      </c>
      <c r="H5" s="413"/>
    </row>
    <row r="6" spans="2:37" s="415" customFormat="1" ht="15.5">
      <c r="B6" s="416" t="s">
        <v>247</v>
      </c>
      <c r="C6" s="415" t="s">
        <v>1576</v>
      </c>
    </row>
    <row r="7" spans="2:37" s="415" customFormat="1" ht="15.5">
      <c r="B7" s="416" t="s">
        <v>84</v>
      </c>
      <c r="C7" s="417" t="s">
        <v>716</v>
      </c>
    </row>
    <row r="8" spans="2:37" s="415" customFormat="1" ht="15.5">
      <c r="B8" s="416" t="s">
        <v>220</v>
      </c>
      <c r="C8" s="417" t="s">
        <v>114</v>
      </c>
    </row>
    <row r="9" spans="2:37" s="415" customFormat="1" ht="15.5">
      <c r="B9" s="416" t="s">
        <v>127</v>
      </c>
      <c r="C9" s="417" t="s">
        <v>6</v>
      </c>
    </row>
    <row r="10" spans="2:37" s="415" customFormat="1" ht="15.5">
      <c r="B10" s="416" t="s">
        <v>244</v>
      </c>
      <c r="C10" s="415" t="s">
        <v>777</v>
      </c>
    </row>
    <row r="12" spans="2:37" s="421" customFormat="1" ht="18.5" customHeight="1">
      <c r="B12" s="999"/>
      <c r="C12" s="998" t="s">
        <v>809</v>
      </c>
      <c r="D12" s="998"/>
      <c r="E12" s="998"/>
      <c r="F12" s="998"/>
      <c r="G12" s="998"/>
      <c r="H12" s="998" t="s">
        <v>609</v>
      </c>
      <c r="I12" s="998"/>
      <c r="J12" s="998"/>
      <c r="K12" s="998"/>
      <c r="L12" s="998"/>
      <c r="M12" s="447"/>
      <c r="N12" s="447"/>
      <c r="O12" s="447"/>
      <c r="P12" s="447"/>
      <c r="Q12" s="447"/>
      <c r="R12" s="447"/>
      <c r="S12" s="447"/>
      <c r="T12" s="447"/>
      <c r="U12" s="447"/>
      <c r="V12" s="447"/>
      <c r="W12" s="577"/>
      <c r="X12" s="577"/>
      <c r="Y12" s="577"/>
      <c r="Z12" s="577"/>
      <c r="AA12" s="577"/>
      <c r="AB12" s="577"/>
      <c r="AC12" s="577"/>
      <c r="AD12" s="577"/>
      <c r="AE12" s="577"/>
      <c r="AF12" s="577"/>
      <c r="AG12" s="577"/>
      <c r="AH12" s="577"/>
      <c r="AI12" s="577"/>
      <c r="AJ12" s="577"/>
      <c r="AK12" s="577"/>
    </row>
    <row r="13" spans="2:37" s="421" customFormat="1" ht="18.5" customHeight="1">
      <c r="B13" s="999"/>
      <c r="C13" s="580" t="s">
        <v>294</v>
      </c>
      <c r="D13" s="580" t="s">
        <v>295</v>
      </c>
      <c r="E13" s="580" t="s">
        <v>302</v>
      </c>
      <c r="F13" s="580" t="s">
        <v>303</v>
      </c>
      <c r="G13" s="580" t="s">
        <v>304</v>
      </c>
      <c r="H13" s="580" t="s">
        <v>294</v>
      </c>
      <c r="I13" s="580" t="s">
        <v>295</v>
      </c>
      <c r="J13" s="580" t="s">
        <v>302</v>
      </c>
      <c r="K13" s="580" t="s">
        <v>303</v>
      </c>
      <c r="L13" s="580" t="s">
        <v>304</v>
      </c>
      <c r="M13" s="552"/>
      <c r="N13" s="552"/>
      <c r="O13" s="552"/>
      <c r="P13" s="552"/>
      <c r="Q13" s="552"/>
      <c r="R13" s="552"/>
      <c r="S13" s="552"/>
      <c r="T13" s="552"/>
      <c r="U13" s="552"/>
      <c r="V13" s="552"/>
    </row>
    <row r="14" spans="2:37" ht="15" customHeight="1">
      <c r="B14" s="103" t="s">
        <v>812</v>
      </c>
      <c r="C14" s="131">
        <v>336.12</v>
      </c>
      <c r="D14" s="131">
        <v>270.07</v>
      </c>
      <c r="E14" s="131">
        <v>249.04</v>
      </c>
      <c r="F14" s="131">
        <v>276.01</v>
      </c>
      <c r="G14" s="131">
        <v>240.95</v>
      </c>
      <c r="H14" s="131">
        <v>245.07</v>
      </c>
      <c r="I14" s="131">
        <v>244.25</v>
      </c>
      <c r="J14" s="131">
        <v>233.86</v>
      </c>
      <c r="K14" s="131">
        <v>244.43</v>
      </c>
      <c r="L14" s="131">
        <v>214.42</v>
      </c>
      <c r="M14" s="38"/>
      <c r="N14" s="38"/>
      <c r="O14" s="38"/>
      <c r="P14" s="38"/>
      <c r="Q14" s="38"/>
      <c r="R14" s="38"/>
      <c r="S14" s="38"/>
      <c r="T14" s="38"/>
      <c r="U14" s="38"/>
      <c r="V14" s="38"/>
    </row>
    <row r="15" spans="2:37" ht="15" customHeight="1">
      <c r="B15" s="103" t="s">
        <v>813</v>
      </c>
      <c r="C15" s="131">
        <v>14.42</v>
      </c>
      <c r="D15" s="131">
        <v>13.9</v>
      </c>
      <c r="E15" s="131">
        <v>12.61</v>
      </c>
      <c r="F15" s="131">
        <v>22.19</v>
      </c>
      <c r="G15" s="131">
        <v>24.61</v>
      </c>
      <c r="H15" s="131">
        <v>11.72</v>
      </c>
      <c r="I15" s="131">
        <v>12.03</v>
      </c>
      <c r="J15" s="131">
        <v>12.9</v>
      </c>
      <c r="K15" s="131">
        <v>13.8</v>
      </c>
      <c r="L15" s="131">
        <v>12.75</v>
      </c>
    </row>
    <row r="16" spans="2:37" ht="15" customHeight="1">
      <c r="B16" s="103" t="s">
        <v>814</v>
      </c>
      <c r="C16" s="131">
        <v>449.49</v>
      </c>
      <c r="D16" s="131">
        <v>329.29</v>
      </c>
      <c r="E16" s="131">
        <v>403.1</v>
      </c>
      <c r="F16" s="131">
        <v>311.33999999999997</v>
      </c>
      <c r="G16" s="131">
        <v>404.9</v>
      </c>
      <c r="H16" s="131">
        <v>399.22</v>
      </c>
      <c r="I16" s="131">
        <v>374.85</v>
      </c>
      <c r="J16" s="131">
        <v>353.22</v>
      </c>
      <c r="K16" s="131">
        <v>349.5</v>
      </c>
      <c r="L16" s="131">
        <v>382.41</v>
      </c>
    </row>
    <row r="17" spans="2:12" ht="15" customHeight="1">
      <c r="B17" s="103" t="s">
        <v>815</v>
      </c>
      <c r="C17" s="131">
        <v>87.95</v>
      </c>
      <c r="D17" s="131">
        <v>77.89</v>
      </c>
      <c r="E17" s="131">
        <v>60.01</v>
      </c>
      <c r="F17" s="131">
        <v>80.42</v>
      </c>
      <c r="G17" s="131">
        <v>81.14</v>
      </c>
      <c r="H17" s="131">
        <v>139.57</v>
      </c>
      <c r="I17" s="131">
        <v>135.47999999999999</v>
      </c>
      <c r="J17" s="131">
        <v>123.64</v>
      </c>
      <c r="K17" s="131">
        <v>99</v>
      </c>
      <c r="L17" s="131">
        <v>113.41</v>
      </c>
    </row>
    <row r="18" spans="2:12" ht="15" customHeight="1">
      <c r="B18" s="103" t="s">
        <v>816</v>
      </c>
      <c r="C18" s="131">
        <v>196.12</v>
      </c>
      <c r="D18" s="131">
        <v>190.81</v>
      </c>
      <c r="E18" s="131">
        <v>214.09</v>
      </c>
      <c r="F18" s="131">
        <v>212.01</v>
      </c>
      <c r="G18" s="131">
        <v>227.25</v>
      </c>
      <c r="H18" s="131">
        <v>162.6</v>
      </c>
      <c r="I18" s="131">
        <v>162.58000000000001</v>
      </c>
      <c r="J18" s="131">
        <v>176.11</v>
      </c>
      <c r="K18" s="131">
        <v>182.71</v>
      </c>
      <c r="L18" s="131">
        <v>200.26</v>
      </c>
    </row>
    <row r="19" spans="2:12" ht="15" customHeight="1">
      <c r="B19" s="103" t="s">
        <v>817</v>
      </c>
      <c r="C19" s="131">
        <v>113.37</v>
      </c>
      <c r="D19" s="131">
        <v>96.59</v>
      </c>
      <c r="E19" s="131">
        <v>104.61</v>
      </c>
      <c r="F19" s="131">
        <v>103.69</v>
      </c>
      <c r="G19" s="131">
        <v>54.52</v>
      </c>
      <c r="H19" s="131">
        <v>89.52</v>
      </c>
      <c r="I19" s="131">
        <v>80.53</v>
      </c>
      <c r="J19" s="131">
        <v>80.66</v>
      </c>
      <c r="K19" s="131">
        <v>77.23</v>
      </c>
      <c r="L19" s="131">
        <v>48.73</v>
      </c>
    </row>
    <row r="20" spans="2:12" ht="15" customHeight="1">
      <c r="B20" s="103" t="s">
        <v>818</v>
      </c>
      <c r="C20" s="145">
        <v>1197.46</v>
      </c>
      <c r="D20" s="145">
        <v>978.55</v>
      </c>
      <c r="E20" s="145">
        <v>1043.46</v>
      </c>
      <c r="F20" s="145">
        <v>1005.66</v>
      </c>
      <c r="G20" s="145">
        <v>1033.3699999999999</v>
      </c>
      <c r="H20" s="145">
        <v>1047.71</v>
      </c>
      <c r="I20" s="145">
        <v>1009.72</v>
      </c>
      <c r="J20" s="145">
        <v>980.39</v>
      </c>
      <c r="K20" s="145">
        <v>966.69</v>
      </c>
      <c r="L20" s="145">
        <v>971.98</v>
      </c>
    </row>
    <row r="21" spans="2:12" ht="13">
      <c r="B21" s="146"/>
      <c r="C21" s="147"/>
      <c r="D21" s="147"/>
      <c r="E21" s="147"/>
      <c r="F21" s="147"/>
      <c r="G21" s="147"/>
      <c r="H21" s="147"/>
      <c r="I21" s="147"/>
      <c r="J21" s="147"/>
      <c r="K21" s="147"/>
      <c r="L21" s="147"/>
    </row>
    <row r="22" spans="2:12" ht="13">
      <c r="B22" s="146"/>
      <c r="C22" s="147"/>
      <c r="D22" s="147"/>
      <c r="E22" s="147"/>
      <c r="F22" s="147"/>
      <c r="G22" s="147"/>
      <c r="H22" s="147"/>
      <c r="I22" s="147"/>
      <c r="J22" s="147"/>
      <c r="K22" s="147"/>
      <c r="L22" s="147"/>
    </row>
    <row r="23" spans="2:12" ht="13">
      <c r="B23" s="146"/>
      <c r="C23" s="147"/>
      <c r="D23" s="147"/>
      <c r="E23" s="147"/>
      <c r="F23" s="147"/>
      <c r="G23" s="147"/>
      <c r="H23" s="147"/>
      <c r="I23" s="147"/>
      <c r="J23" s="147"/>
      <c r="K23" s="147"/>
      <c r="L23" s="147"/>
    </row>
    <row r="24" spans="2:12" ht="15.5">
      <c r="B24" s="406" t="s">
        <v>1772</v>
      </c>
    </row>
    <row r="25" spans="2:12" ht="18" customHeight="1">
      <c r="B25" s="578" t="s">
        <v>293</v>
      </c>
      <c r="C25" s="578" t="s">
        <v>304</v>
      </c>
      <c r="D25" s="578" t="s">
        <v>294</v>
      </c>
    </row>
    <row r="26" spans="2:12" ht="15" customHeight="1">
      <c r="B26" s="103" t="s">
        <v>222</v>
      </c>
      <c r="C26" s="131">
        <f>SUM(C27:C32)</f>
        <v>1033.3700000000001</v>
      </c>
      <c r="D26" s="131">
        <f>SUM(D27:D32)</f>
        <v>1197.4699999999998</v>
      </c>
      <c r="E26" s="39"/>
      <c r="F26" s="110"/>
    </row>
    <row r="27" spans="2:12" ht="15" customHeight="1">
      <c r="B27" s="103" t="s">
        <v>819</v>
      </c>
      <c r="C27" s="131">
        <v>240.95</v>
      </c>
      <c r="D27" s="131">
        <v>336.12</v>
      </c>
      <c r="E27" s="39"/>
      <c r="F27" s="110"/>
    </row>
    <row r="28" spans="2:12" ht="15" customHeight="1">
      <c r="B28" s="103" t="s">
        <v>820</v>
      </c>
      <c r="C28" s="131">
        <v>24.61</v>
      </c>
      <c r="D28" s="131">
        <v>14.42</v>
      </c>
      <c r="E28" s="39"/>
    </row>
    <row r="29" spans="2:12" ht="15" customHeight="1">
      <c r="B29" s="103" t="s">
        <v>821</v>
      </c>
      <c r="C29" s="131">
        <v>404.9</v>
      </c>
      <c r="D29" s="131">
        <v>449.49</v>
      </c>
      <c r="E29" s="39"/>
    </row>
    <row r="30" spans="2:12" ht="15" customHeight="1">
      <c r="B30" s="103" t="s">
        <v>822</v>
      </c>
      <c r="C30" s="131">
        <v>81.14</v>
      </c>
      <c r="D30" s="131">
        <v>87.95</v>
      </c>
      <c r="E30" s="39"/>
    </row>
    <row r="31" spans="2:12" ht="15" customHeight="1">
      <c r="B31" s="103" t="s">
        <v>823</v>
      </c>
      <c r="C31" s="131">
        <v>227.25</v>
      </c>
      <c r="D31" s="131">
        <v>196.12</v>
      </c>
      <c r="E31" s="39"/>
    </row>
    <row r="32" spans="2:12" ht="15" customHeight="1">
      <c r="B32" s="103" t="s">
        <v>824</v>
      </c>
      <c r="C32" s="131">
        <v>54.52</v>
      </c>
      <c r="D32" s="131">
        <v>113.37</v>
      </c>
      <c r="E32" s="39"/>
    </row>
    <row r="53" spans="2:5" ht="18" customHeight="1">
      <c r="B53" s="406" t="s">
        <v>1773</v>
      </c>
    </row>
    <row r="54" spans="2:5" ht="18" customHeight="1">
      <c r="B54" s="578" t="s">
        <v>293</v>
      </c>
      <c r="C54" s="578" t="s">
        <v>304</v>
      </c>
      <c r="D54" s="578" t="s">
        <v>294</v>
      </c>
    </row>
    <row r="55" spans="2:5" ht="15" customHeight="1">
      <c r="B55" s="103" t="s">
        <v>222</v>
      </c>
      <c r="C55" s="131">
        <f>SUM(C56:C61)</f>
        <v>971.98</v>
      </c>
      <c r="D55" s="131">
        <f>SUM(D56:D61)</f>
        <v>1047.7</v>
      </c>
      <c r="E55" s="39"/>
    </row>
    <row r="56" spans="2:5" ht="15" customHeight="1">
      <c r="B56" s="103" t="s">
        <v>819</v>
      </c>
      <c r="C56" s="131">
        <v>214.42</v>
      </c>
      <c r="D56" s="131">
        <v>245.07</v>
      </c>
      <c r="E56" s="39"/>
    </row>
    <row r="57" spans="2:5" ht="15" customHeight="1">
      <c r="B57" s="103" t="s">
        <v>820</v>
      </c>
      <c r="C57" s="131">
        <v>12.75</v>
      </c>
      <c r="D57" s="131">
        <v>11.72</v>
      </c>
      <c r="E57" s="39"/>
    </row>
    <row r="58" spans="2:5" ht="15" customHeight="1">
      <c r="B58" s="103" t="s">
        <v>821</v>
      </c>
      <c r="C58" s="131">
        <v>382.41</v>
      </c>
      <c r="D58" s="131">
        <v>399.22</v>
      </c>
      <c r="E58" s="39"/>
    </row>
    <row r="59" spans="2:5" ht="15" customHeight="1">
      <c r="B59" s="103" t="s">
        <v>822</v>
      </c>
      <c r="C59" s="131">
        <v>113.41</v>
      </c>
      <c r="D59" s="131">
        <v>139.57</v>
      </c>
      <c r="E59" s="39"/>
    </row>
    <row r="60" spans="2:5" ht="15" customHeight="1">
      <c r="B60" s="103" t="s">
        <v>823</v>
      </c>
      <c r="C60" s="131">
        <v>200.26</v>
      </c>
      <c r="D60" s="131">
        <v>162.6</v>
      </c>
      <c r="E60" s="39"/>
    </row>
    <row r="61" spans="2:5" ht="15" customHeight="1">
      <c r="B61" s="103" t="s">
        <v>824</v>
      </c>
      <c r="C61" s="131">
        <v>48.73</v>
      </c>
      <c r="D61" s="131">
        <v>89.52</v>
      </c>
      <c r="E61" s="39"/>
    </row>
  </sheetData>
  <mergeCells count="5">
    <mergeCell ref="C12:G12"/>
    <mergeCell ref="H12:L12"/>
    <mergeCell ref="F2:G2"/>
    <mergeCell ref="F3:G3"/>
    <mergeCell ref="B12:B13"/>
  </mergeCells>
  <hyperlinks>
    <hyperlink ref="F3" r:id="rId1" location="'Índice Digitalizacion Acelerada'!A1"/>
    <hyperlink ref="F2" r:id="rId2" location="'Índice ámbitos y subámbitos'!A1"/>
    <hyperlink ref="F2:G2" location="'Índice Cambios Sociales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AK61"/>
  <sheetViews>
    <sheetView showGridLines="0" zoomScaleNormal="100" workbookViewId="0">
      <selection activeCell="B3" sqref="B3"/>
    </sheetView>
  </sheetViews>
  <sheetFormatPr baseColWidth="10" defaultColWidth="11.54296875" defaultRowHeight="12.5"/>
  <cols>
    <col min="1" max="1" width="1.81640625" style="57" customWidth="1"/>
    <col min="2" max="2" width="40.453125" style="57" customWidth="1"/>
    <col min="3" max="4" width="20.81640625" style="57" customWidth="1"/>
    <col min="5" max="5" width="21.453125" style="57" customWidth="1"/>
    <col min="6" max="6" width="22.54296875" style="57" customWidth="1"/>
    <col min="7" max="7" width="22" style="57" customWidth="1"/>
    <col min="8" max="37" width="22.81640625" style="57" customWidth="1"/>
    <col min="38" max="16384" width="11.54296875" style="57"/>
  </cols>
  <sheetData>
    <row r="1" spans="2:37" ht="15" customHeight="1"/>
    <row r="2" spans="2:37" ht="15" customHeight="1">
      <c r="F2" s="893" t="s">
        <v>245</v>
      </c>
      <c r="G2" s="893"/>
    </row>
    <row r="3" spans="2:37" ht="15" customHeight="1">
      <c r="F3" s="893" t="s">
        <v>248</v>
      </c>
      <c r="G3" s="893"/>
    </row>
    <row r="4" spans="2:37" s="405" customFormat="1" ht="13.4" customHeight="1">
      <c r="B4" s="403"/>
      <c r="C4" s="403"/>
      <c r="D4" s="404"/>
      <c r="E4" s="403"/>
    </row>
    <row r="5" spans="2:37" s="411" customFormat="1" ht="15.5">
      <c r="B5" s="414" t="s">
        <v>246</v>
      </c>
      <c r="C5" s="411" t="s">
        <v>733</v>
      </c>
      <c r="H5" s="413"/>
    </row>
    <row r="6" spans="2:37" s="415" customFormat="1" ht="15.5">
      <c r="B6" s="416" t="s">
        <v>247</v>
      </c>
      <c r="C6" s="415" t="s">
        <v>1576</v>
      </c>
    </row>
    <row r="7" spans="2:37" s="415" customFormat="1" ht="15.5">
      <c r="B7" s="416" t="s">
        <v>84</v>
      </c>
      <c r="C7" s="417" t="s">
        <v>825</v>
      </c>
    </row>
    <row r="8" spans="2:37" s="415" customFormat="1" ht="15.5">
      <c r="B8" s="416" t="s">
        <v>220</v>
      </c>
      <c r="C8" s="417" t="s">
        <v>114</v>
      </c>
    </row>
    <row r="9" spans="2:37" s="415" customFormat="1" ht="15.5">
      <c r="B9" s="416" t="s">
        <v>127</v>
      </c>
      <c r="C9" s="417" t="s">
        <v>6</v>
      </c>
    </row>
    <row r="10" spans="2:37" s="415" customFormat="1" ht="15.5">
      <c r="B10" s="416" t="s">
        <v>244</v>
      </c>
      <c r="C10" s="415" t="s">
        <v>777</v>
      </c>
    </row>
    <row r="12" spans="2:37" ht="18" customHeight="1">
      <c r="B12" s="1000"/>
      <c r="C12" s="998" t="s">
        <v>809</v>
      </c>
      <c r="D12" s="998"/>
      <c r="E12" s="998"/>
      <c r="F12" s="998"/>
      <c r="G12" s="998"/>
      <c r="H12" s="998" t="s">
        <v>609</v>
      </c>
      <c r="I12" s="998"/>
      <c r="J12" s="998"/>
      <c r="K12" s="998"/>
      <c r="L12" s="998"/>
      <c r="M12" s="127"/>
      <c r="N12" s="127"/>
      <c r="O12" s="127"/>
      <c r="P12" s="127"/>
      <c r="Q12" s="127"/>
      <c r="R12" s="127"/>
      <c r="S12" s="127"/>
      <c r="T12" s="127"/>
      <c r="U12" s="127"/>
      <c r="V12" s="127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</row>
    <row r="13" spans="2:37" ht="18" customHeight="1">
      <c r="B13" s="1000"/>
      <c r="C13" s="580" t="s">
        <v>294</v>
      </c>
      <c r="D13" s="580" t="s">
        <v>295</v>
      </c>
      <c r="E13" s="580" t="s">
        <v>302</v>
      </c>
      <c r="F13" s="580" t="s">
        <v>303</v>
      </c>
      <c r="G13" s="580" t="s">
        <v>304</v>
      </c>
      <c r="H13" s="580" t="s">
        <v>294</v>
      </c>
      <c r="I13" s="580" t="s">
        <v>295</v>
      </c>
      <c r="J13" s="580" t="s">
        <v>302</v>
      </c>
      <c r="K13" s="580" t="s">
        <v>303</v>
      </c>
      <c r="L13" s="580" t="s">
        <v>304</v>
      </c>
      <c r="M13" s="37"/>
      <c r="N13" s="37"/>
      <c r="O13" s="37"/>
      <c r="P13" s="37"/>
      <c r="Q13" s="37"/>
      <c r="R13" s="37"/>
      <c r="S13" s="37"/>
      <c r="T13" s="37"/>
      <c r="U13" s="37"/>
      <c r="V13" s="37"/>
    </row>
    <row r="14" spans="2:37">
      <c r="B14" s="103" t="s">
        <v>826</v>
      </c>
      <c r="C14" s="131">
        <v>151.25</v>
      </c>
      <c r="D14" s="131">
        <v>143.13999999999999</v>
      </c>
      <c r="E14" s="131">
        <v>141.36000000000001</v>
      </c>
      <c r="F14" s="131">
        <v>142.02000000000001</v>
      </c>
      <c r="G14" s="131">
        <v>149.55000000000001</v>
      </c>
      <c r="H14" s="131">
        <v>79.260000000000005</v>
      </c>
      <c r="I14" s="131">
        <v>79.260000000000005</v>
      </c>
      <c r="J14" s="131">
        <v>74.19</v>
      </c>
      <c r="K14" s="131">
        <v>73.55</v>
      </c>
      <c r="L14" s="131">
        <v>81.2</v>
      </c>
      <c r="M14" s="38"/>
      <c r="N14" s="38"/>
      <c r="O14" s="38"/>
      <c r="P14" s="38"/>
      <c r="Q14" s="38"/>
      <c r="R14" s="38"/>
      <c r="S14" s="38"/>
      <c r="T14" s="38"/>
      <c r="U14" s="38"/>
      <c r="V14" s="38"/>
    </row>
    <row r="15" spans="2:37">
      <c r="B15" s="103" t="s">
        <v>827</v>
      </c>
      <c r="C15" s="131">
        <v>125.13</v>
      </c>
      <c r="D15" s="131">
        <v>104.59</v>
      </c>
      <c r="E15" s="131">
        <v>145.41999999999999</v>
      </c>
      <c r="F15" s="131">
        <v>135.29</v>
      </c>
      <c r="G15" s="131">
        <v>108.61</v>
      </c>
      <c r="H15" s="131">
        <v>68.040000000000006</v>
      </c>
      <c r="I15" s="131">
        <v>70.89</v>
      </c>
      <c r="J15" s="131">
        <v>72.349999999999994</v>
      </c>
      <c r="K15" s="131">
        <v>70.34</v>
      </c>
      <c r="L15" s="131">
        <v>53.67</v>
      </c>
    </row>
    <row r="16" spans="2:37">
      <c r="B16" s="103" t="s">
        <v>828</v>
      </c>
      <c r="C16" s="131">
        <v>78.959999999999994</v>
      </c>
      <c r="D16" s="131">
        <v>93.75</v>
      </c>
      <c r="E16" s="131">
        <v>84.31</v>
      </c>
      <c r="F16" s="131">
        <v>80.900000000000006</v>
      </c>
      <c r="G16" s="131">
        <v>67.88</v>
      </c>
      <c r="H16" s="131">
        <v>55.71</v>
      </c>
      <c r="I16" s="131">
        <v>58.73</v>
      </c>
      <c r="J16" s="131">
        <v>50.34</v>
      </c>
      <c r="K16" s="131">
        <v>42.73</v>
      </c>
      <c r="L16" s="131">
        <v>30.84</v>
      </c>
    </row>
    <row r="17" spans="2:12" ht="50">
      <c r="B17" s="103" t="s">
        <v>829</v>
      </c>
      <c r="C17" s="131">
        <v>96.1</v>
      </c>
      <c r="D17" s="131">
        <v>96.21</v>
      </c>
      <c r="E17" s="131">
        <v>71.819999999999993</v>
      </c>
      <c r="F17" s="131">
        <v>76.62</v>
      </c>
      <c r="G17" s="131">
        <v>43.19</v>
      </c>
      <c r="H17" s="131">
        <v>46.92</v>
      </c>
      <c r="I17" s="131">
        <v>44.47</v>
      </c>
      <c r="J17" s="131">
        <v>40.74</v>
      </c>
      <c r="K17" s="131">
        <v>40.36</v>
      </c>
      <c r="L17" s="131">
        <v>33.729999999999997</v>
      </c>
    </row>
    <row r="18" spans="2:12">
      <c r="B18" s="103" t="s">
        <v>830</v>
      </c>
      <c r="C18" s="131">
        <v>331.84</v>
      </c>
      <c r="D18" s="131">
        <v>303.26</v>
      </c>
      <c r="E18" s="131">
        <v>177.83</v>
      </c>
      <c r="F18" s="131">
        <v>211.81</v>
      </c>
      <c r="G18" s="131">
        <v>268.24</v>
      </c>
      <c r="H18" s="131">
        <v>190.88</v>
      </c>
      <c r="I18" s="131">
        <v>171.79</v>
      </c>
      <c r="J18" s="131">
        <v>147.26</v>
      </c>
      <c r="K18" s="131">
        <v>145.05000000000001</v>
      </c>
      <c r="L18" s="131">
        <v>174.41</v>
      </c>
    </row>
    <row r="19" spans="2:12">
      <c r="B19" s="103" t="s">
        <v>831</v>
      </c>
      <c r="C19" s="131">
        <v>43.8</v>
      </c>
      <c r="D19" s="131">
        <v>33.79</v>
      </c>
      <c r="E19" s="131">
        <v>36.479999999999997</v>
      </c>
      <c r="F19" s="131">
        <v>32.07</v>
      </c>
      <c r="G19" s="131">
        <v>35.869999999999997</v>
      </c>
      <c r="H19" s="131">
        <v>39.78</v>
      </c>
      <c r="I19" s="131">
        <v>35.53</v>
      </c>
      <c r="J19" s="131">
        <v>29.35</v>
      </c>
      <c r="K19" s="131">
        <v>27.03</v>
      </c>
      <c r="L19" s="131">
        <v>33.56</v>
      </c>
    </row>
    <row r="20" spans="2:12">
      <c r="B20" s="103" t="s">
        <v>832</v>
      </c>
      <c r="C20" s="147">
        <v>827.07999999999993</v>
      </c>
      <c r="D20" s="147">
        <v>774.74</v>
      </c>
      <c r="E20" s="147">
        <v>657.22</v>
      </c>
      <c r="F20" s="147">
        <v>678.71000000000015</v>
      </c>
      <c r="G20" s="147">
        <v>673.34</v>
      </c>
      <c r="H20" s="147">
        <v>480.59000000000003</v>
      </c>
      <c r="I20" s="147">
        <v>460.66999999999996</v>
      </c>
      <c r="J20" s="147">
        <v>414.23</v>
      </c>
      <c r="K20" s="147">
        <v>399.05999999999995</v>
      </c>
      <c r="L20" s="147">
        <v>407.41</v>
      </c>
    </row>
    <row r="21" spans="2:12" ht="13">
      <c r="B21" s="146"/>
      <c r="C21" s="147"/>
      <c r="D21" s="147"/>
      <c r="E21" s="147"/>
      <c r="F21" s="147"/>
      <c r="G21" s="147"/>
      <c r="H21" s="147"/>
      <c r="I21" s="147"/>
      <c r="J21" s="147"/>
      <c r="K21" s="147"/>
      <c r="L21" s="147"/>
    </row>
    <row r="22" spans="2:12" ht="13">
      <c r="B22" s="146"/>
      <c r="C22" s="147"/>
      <c r="D22" s="147"/>
      <c r="E22" s="147"/>
      <c r="F22" s="147"/>
      <c r="G22" s="147"/>
      <c r="H22" s="147"/>
      <c r="I22" s="147"/>
      <c r="J22" s="147"/>
      <c r="K22" s="147"/>
      <c r="L22" s="147"/>
    </row>
    <row r="24" spans="2:12" s="866" customFormat="1" ht="18" customHeight="1">
      <c r="B24" s="406" t="s">
        <v>1774</v>
      </c>
      <c r="D24" s="867"/>
      <c r="E24" s="867"/>
      <c r="F24" s="867"/>
    </row>
    <row r="25" spans="2:12" ht="18" customHeight="1">
      <c r="B25" s="578" t="s">
        <v>293</v>
      </c>
      <c r="C25" s="578" t="s">
        <v>304</v>
      </c>
      <c r="D25" s="578" t="s">
        <v>294</v>
      </c>
    </row>
    <row r="26" spans="2:12">
      <c r="B26" s="103" t="s">
        <v>222</v>
      </c>
      <c r="C26" s="131">
        <f>SUM(C27:C32)</f>
        <v>673.34</v>
      </c>
      <c r="D26" s="131">
        <f>SUM(D27:D32)</f>
        <v>827.07999999999993</v>
      </c>
      <c r="E26" s="39"/>
      <c r="F26" s="110"/>
    </row>
    <row r="27" spans="2:12">
      <c r="B27" s="103" t="s">
        <v>833</v>
      </c>
      <c r="C27" s="131">
        <v>149.55000000000001</v>
      </c>
      <c r="D27" s="131">
        <v>151.25</v>
      </c>
      <c r="E27" s="39"/>
      <c r="F27" s="110"/>
    </row>
    <row r="28" spans="2:12">
      <c r="B28" s="103" t="s">
        <v>834</v>
      </c>
      <c r="C28" s="131">
        <v>108.61</v>
      </c>
      <c r="D28" s="131">
        <v>125.13</v>
      </c>
      <c r="E28" s="39"/>
    </row>
    <row r="29" spans="2:12">
      <c r="B29" s="103" t="s">
        <v>835</v>
      </c>
      <c r="C29" s="131">
        <v>67.88</v>
      </c>
      <c r="D29" s="131">
        <v>78.959999999999994</v>
      </c>
      <c r="E29" s="39"/>
    </row>
    <row r="30" spans="2:12" ht="37.5">
      <c r="B30" s="103" t="s">
        <v>1732</v>
      </c>
      <c r="C30" s="131">
        <v>43.19</v>
      </c>
      <c r="D30" s="131">
        <v>96.1</v>
      </c>
      <c r="E30" s="39"/>
    </row>
    <row r="31" spans="2:12">
      <c r="B31" s="103" t="s">
        <v>836</v>
      </c>
      <c r="C31" s="131">
        <v>268.24</v>
      </c>
      <c r="D31" s="131">
        <v>331.84</v>
      </c>
      <c r="E31" s="39"/>
    </row>
    <row r="32" spans="2:12">
      <c r="B32" s="103" t="s">
        <v>837</v>
      </c>
      <c r="C32" s="131">
        <v>35.869999999999997</v>
      </c>
      <c r="D32" s="131">
        <v>43.8</v>
      </c>
      <c r="E32" s="39"/>
    </row>
    <row r="53" spans="2:5" ht="15.5">
      <c r="B53" s="406" t="s">
        <v>1775</v>
      </c>
      <c r="D53" s="101"/>
    </row>
    <row r="54" spans="2:5" ht="18" customHeight="1">
      <c r="B54" s="578" t="s">
        <v>293</v>
      </c>
      <c r="C54" s="578" t="s">
        <v>304</v>
      </c>
      <c r="D54" s="578" t="s">
        <v>294</v>
      </c>
    </row>
    <row r="55" spans="2:5">
      <c r="B55" s="103" t="s">
        <v>222</v>
      </c>
      <c r="C55" s="131">
        <f>SUM(C56:C61)</f>
        <v>407.41</v>
      </c>
      <c r="D55" s="131">
        <f>SUM(D56:D61)</f>
        <v>480.59000000000003</v>
      </c>
      <c r="E55" s="39"/>
    </row>
    <row r="56" spans="2:5">
      <c r="B56" s="103" t="s">
        <v>833</v>
      </c>
      <c r="C56" s="131">
        <v>81.2</v>
      </c>
      <c r="D56" s="131">
        <v>79.260000000000005</v>
      </c>
      <c r="E56" s="39"/>
    </row>
    <row r="57" spans="2:5">
      <c r="B57" s="103" t="s">
        <v>834</v>
      </c>
      <c r="C57" s="131">
        <v>53.67</v>
      </c>
      <c r="D57" s="131">
        <v>68.040000000000006</v>
      </c>
      <c r="E57" s="39"/>
    </row>
    <row r="58" spans="2:5">
      <c r="B58" s="103" t="s">
        <v>835</v>
      </c>
      <c r="C58" s="131">
        <v>30.84</v>
      </c>
      <c r="D58" s="131">
        <v>55.71</v>
      </c>
      <c r="E58" s="39"/>
    </row>
    <row r="59" spans="2:5" ht="37.5">
      <c r="B59" s="103" t="s">
        <v>1732</v>
      </c>
      <c r="C59" s="131">
        <v>33.729999999999997</v>
      </c>
      <c r="D59" s="131">
        <v>46.92</v>
      </c>
      <c r="E59" s="39"/>
    </row>
    <row r="60" spans="2:5">
      <c r="B60" s="103" t="s">
        <v>836</v>
      </c>
      <c r="C60" s="131">
        <v>174.41</v>
      </c>
      <c r="D60" s="131">
        <v>190.88</v>
      </c>
      <c r="E60" s="39"/>
    </row>
    <row r="61" spans="2:5">
      <c r="B61" s="103" t="s">
        <v>837</v>
      </c>
      <c r="C61" s="131">
        <v>33.56</v>
      </c>
      <c r="D61" s="131">
        <v>39.78</v>
      </c>
      <c r="E61" s="39"/>
    </row>
  </sheetData>
  <mergeCells count="5">
    <mergeCell ref="C12:G12"/>
    <mergeCell ref="H12:L12"/>
    <mergeCell ref="F2:G2"/>
    <mergeCell ref="F3:G3"/>
    <mergeCell ref="B12:B13"/>
  </mergeCells>
  <hyperlinks>
    <hyperlink ref="F3" r:id="rId1" location="'Índice Digitalizacion Acelerada'!A1"/>
    <hyperlink ref="F2" r:id="rId2" location="'Índice ámbitos y subámbitos'!A1"/>
    <hyperlink ref="F2:G2" location="'Índice Cambios Sociales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AK18"/>
  <sheetViews>
    <sheetView showGridLines="0" zoomScaleNormal="100" workbookViewId="0">
      <selection activeCell="B1" sqref="B1"/>
    </sheetView>
  </sheetViews>
  <sheetFormatPr baseColWidth="10" defaultColWidth="11.54296875" defaultRowHeight="12.5"/>
  <cols>
    <col min="1" max="1" width="1.81640625" style="57" customWidth="1"/>
    <col min="2" max="2" width="40.453125" style="57" customWidth="1"/>
    <col min="3" max="4" width="20.81640625" style="57" customWidth="1"/>
    <col min="5" max="5" width="21.453125" style="57" customWidth="1"/>
    <col min="6" max="6" width="22.54296875" style="57" customWidth="1"/>
    <col min="7" max="7" width="22" style="57" customWidth="1"/>
    <col min="8" max="37" width="22.81640625" style="57" customWidth="1"/>
    <col min="38" max="16384" width="11.54296875" style="57"/>
  </cols>
  <sheetData>
    <row r="1" spans="2:37" ht="15" customHeight="1"/>
    <row r="2" spans="2:37" ht="15" customHeight="1">
      <c r="F2" s="893" t="s">
        <v>245</v>
      </c>
      <c r="G2" s="893"/>
    </row>
    <row r="3" spans="2:37" ht="15" customHeight="1">
      <c r="F3" s="893" t="s">
        <v>248</v>
      </c>
      <c r="G3" s="893"/>
    </row>
    <row r="4" spans="2:37" s="405" customFormat="1" ht="13.4" customHeight="1">
      <c r="B4" s="403"/>
      <c r="C4" s="403"/>
      <c r="D4" s="404"/>
      <c r="E4" s="403"/>
    </row>
    <row r="5" spans="2:37" s="411" customFormat="1" ht="15.5">
      <c r="B5" s="414" t="s">
        <v>246</v>
      </c>
      <c r="C5" s="411" t="s">
        <v>733</v>
      </c>
      <c r="H5" s="413"/>
    </row>
    <row r="6" spans="2:37" s="415" customFormat="1" ht="15.5">
      <c r="B6" s="416" t="s">
        <v>247</v>
      </c>
      <c r="C6" s="415" t="s">
        <v>1576</v>
      </c>
    </row>
    <row r="7" spans="2:37" s="415" customFormat="1" ht="15.5">
      <c r="B7" s="416" t="s">
        <v>84</v>
      </c>
      <c r="C7" s="417" t="s">
        <v>17</v>
      </c>
    </row>
    <row r="8" spans="2:37" s="415" customFormat="1" ht="15.5">
      <c r="B8" s="416" t="s">
        <v>220</v>
      </c>
      <c r="C8" s="417" t="s">
        <v>18</v>
      </c>
    </row>
    <row r="9" spans="2:37" s="415" customFormat="1" ht="15.5">
      <c r="B9" s="416" t="s">
        <v>127</v>
      </c>
      <c r="C9" s="417" t="s">
        <v>19</v>
      </c>
    </row>
    <row r="10" spans="2:37" s="415" customFormat="1" ht="15.5">
      <c r="B10" s="416" t="s">
        <v>244</v>
      </c>
    </row>
    <row r="12" spans="2:37">
      <c r="B12" s="1001"/>
      <c r="C12" s="148"/>
      <c r="D12" s="148"/>
      <c r="E12" s="148"/>
      <c r="F12" s="148"/>
      <c r="G12" s="148"/>
      <c r="H12" s="148"/>
      <c r="I12" s="148"/>
      <c r="J12" s="148"/>
      <c r="K12" s="148"/>
      <c r="L12" s="148"/>
      <c r="M12" s="127"/>
      <c r="N12" s="127"/>
      <c r="O12" s="127"/>
      <c r="P12" s="127"/>
      <c r="Q12" s="127"/>
      <c r="R12" s="127"/>
      <c r="S12" s="127"/>
      <c r="T12" s="127"/>
      <c r="U12" s="127"/>
      <c r="V12" s="127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</row>
    <row r="13" spans="2:37">
      <c r="B13" s="1002"/>
      <c r="C13" s="141"/>
      <c r="D13" s="141"/>
      <c r="E13" s="141"/>
      <c r="F13" s="141"/>
      <c r="G13" s="141"/>
      <c r="H13" s="141"/>
      <c r="I13" s="141"/>
      <c r="J13" s="141"/>
      <c r="K13" s="141"/>
      <c r="L13" s="141"/>
      <c r="M13" s="37"/>
      <c r="N13" s="37"/>
      <c r="O13" s="37"/>
      <c r="P13" s="37"/>
      <c r="Q13" s="37"/>
      <c r="R13" s="37"/>
      <c r="S13" s="37"/>
      <c r="T13" s="37"/>
      <c r="U13" s="37"/>
      <c r="V13" s="37"/>
    </row>
    <row r="14" spans="2:37">
      <c r="B14" s="133"/>
    </row>
    <row r="15" spans="2:37">
      <c r="B15" s="133"/>
    </row>
    <row r="16" spans="2:37">
      <c r="B16" s="133"/>
      <c r="C16" s="57" t="s">
        <v>1029</v>
      </c>
    </row>
    <row r="17" spans="2:2">
      <c r="B17" s="133"/>
    </row>
    <row r="18" spans="2:2">
      <c r="B18" s="133"/>
    </row>
  </sheetData>
  <mergeCells count="3">
    <mergeCell ref="F2:G2"/>
    <mergeCell ref="F3:G3"/>
    <mergeCell ref="B12:B13"/>
  </mergeCells>
  <hyperlinks>
    <hyperlink ref="F3" r:id="rId1" location="'Índice Digitalizacion Acelerada'!A1"/>
    <hyperlink ref="F2" r:id="rId2" location="'Índice ámbitos y subámbitos'!A1"/>
    <hyperlink ref="F2:G2" location="'Índice Cambios Sociales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AK18"/>
  <sheetViews>
    <sheetView showGridLines="0" zoomScaleNormal="100" workbookViewId="0">
      <selection activeCell="B1" sqref="B1:B2"/>
    </sheetView>
  </sheetViews>
  <sheetFormatPr baseColWidth="10" defaultColWidth="11.54296875" defaultRowHeight="12.5"/>
  <cols>
    <col min="1" max="1" width="1.81640625" style="57" customWidth="1"/>
    <col min="2" max="2" width="40.453125" style="57" customWidth="1"/>
    <col min="3" max="4" width="20.81640625" style="57" customWidth="1"/>
    <col min="5" max="5" width="21.453125" style="57" customWidth="1"/>
    <col min="6" max="6" width="22.54296875" style="57" customWidth="1"/>
    <col min="7" max="7" width="22" style="57" customWidth="1"/>
    <col min="8" max="37" width="22.81640625" style="57" customWidth="1"/>
    <col min="38" max="16384" width="11.54296875" style="57"/>
  </cols>
  <sheetData>
    <row r="1" spans="2:37" ht="15" customHeight="1"/>
    <row r="2" spans="2:37" ht="15" customHeight="1">
      <c r="F2" s="893" t="s">
        <v>245</v>
      </c>
      <c r="G2" s="893"/>
    </row>
    <row r="3" spans="2:37" ht="15" customHeight="1">
      <c r="F3" s="893" t="s">
        <v>248</v>
      </c>
      <c r="G3" s="893"/>
    </row>
    <row r="4" spans="2:37" s="405" customFormat="1" ht="13.4" customHeight="1">
      <c r="B4" s="403"/>
      <c r="C4" s="403"/>
      <c r="D4" s="404"/>
      <c r="E4" s="403"/>
    </row>
    <row r="5" spans="2:37" s="411" customFormat="1" ht="15.5">
      <c r="B5" s="414" t="s">
        <v>246</v>
      </c>
      <c r="C5" s="411" t="s">
        <v>733</v>
      </c>
      <c r="H5" s="413"/>
    </row>
    <row r="6" spans="2:37" s="415" customFormat="1" ht="15.5">
      <c r="B6" s="416" t="s">
        <v>247</v>
      </c>
      <c r="C6" s="415" t="s">
        <v>1576</v>
      </c>
    </row>
    <row r="7" spans="2:37" s="415" customFormat="1" ht="15.5">
      <c r="B7" s="416" t="s">
        <v>84</v>
      </c>
      <c r="C7" s="417" t="s">
        <v>22</v>
      </c>
    </row>
    <row r="8" spans="2:37" s="415" customFormat="1" ht="15.5">
      <c r="B8" s="416" t="s">
        <v>220</v>
      </c>
      <c r="C8" s="417" t="s">
        <v>18</v>
      </c>
    </row>
    <row r="9" spans="2:37" s="415" customFormat="1" ht="15.5">
      <c r="B9" s="416" t="s">
        <v>127</v>
      </c>
      <c r="C9" s="417" t="s">
        <v>19</v>
      </c>
    </row>
    <row r="10" spans="2:37" s="415" customFormat="1" ht="15.5">
      <c r="B10" s="416" t="s">
        <v>244</v>
      </c>
    </row>
    <row r="12" spans="2:37">
      <c r="B12" s="1001"/>
      <c r="C12" s="148"/>
      <c r="D12" s="148"/>
      <c r="E12" s="148"/>
      <c r="F12" s="148"/>
      <c r="G12" s="148"/>
      <c r="H12" s="148"/>
      <c r="I12" s="148"/>
      <c r="J12" s="148"/>
      <c r="K12" s="148"/>
      <c r="L12" s="148"/>
      <c r="M12" s="127"/>
      <c r="N12" s="127"/>
      <c r="O12" s="127"/>
      <c r="P12" s="127"/>
      <c r="Q12" s="127"/>
      <c r="R12" s="127"/>
      <c r="S12" s="127"/>
      <c r="T12" s="127"/>
      <c r="U12" s="127"/>
      <c r="V12" s="127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</row>
    <row r="13" spans="2:37">
      <c r="B13" s="1002"/>
      <c r="C13" s="141"/>
      <c r="D13" s="141"/>
      <c r="E13" s="141"/>
      <c r="F13" s="141"/>
      <c r="G13" s="141"/>
      <c r="H13" s="141"/>
      <c r="I13" s="141"/>
      <c r="J13" s="141"/>
      <c r="K13" s="141"/>
      <c r="L13" s="141"/>
      <c r="M13" s="37"/>
      <c r="N13" s="37"/>
      <c r="O13" s="37"/>
      <c r="P13" s="37"/>
      <c r="Q13" s="37"/>
      <c r="R13" s="37"/>
      <c r="S13" s="37"/>
      <c r="T13" s="37"/>
      <c r="U13" s="37"/>
      <c r="V13" s="37"/>
    </row>
    <row r="14" spans="2:37">
      <c r="B14" s="133"/>
    </row>
    <row r="15" spans="2:37">
      <c r="B15" s="133"/>
    </row>
    <row r="16" spans="2:37">
      <c r="B16" s="133"/>
      <c r="C16" s="57" t="s">
        <v>1029</v>
      </c>
    </row>
    <row r="17" spans="2:2">
      <c r="B17" s="133"/>
    </row>
    <row r="18" spans="2:2">
      <c r="B18" s="133"/>
    </row>
  </sheetData>
  <mergeCells count="3">
    <mergeCell ref="F2:G2"/>
    <mergeCell ref="F3:G3"/>
    <mergeCell ref="B12:B13"/>
  </mergeCells>
  <hyperlinks>
    <hyperlink ref="F3" r:id="rId1" location="'Índice Digitalizacion Acelerada'!A1"/>
    <hyperlink ref="F2" r:id="rId2" location="'Índice ámbitos y subámbitos'!A1"/>
    <hyperlink ref="F2:G2" location="'Índice Cambios Sociales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V46"/>
  <sheetViews>
    <sheetView showGridLines="0" zoomScaleNormal="100" workbookViewId="0">
      <selection activeCell="B2" sqref="B2"/>
    </sheetView>
  </sheetViews>
  <sheetFormatPr baseColWidth="10" defaultColWidth="11.54296875" defaultRowHeight="12.5"/>
  <cols>
    <col min="1" max="1" width="1.81640625" style="57" customWidth="1"/>
    <col min="2" max="2" width="40.453125" style="57" customWidth="1"/>
    <col min="3" max="4" width="20.81640625" style="57" customWidth="1"/>
    <col min="5" max="5" width="21.453125" style="57" customWidth="1"/>
    <col min="6" max="6" width="22.54296875" style="57" customWidth="1"/>
    <col min="7" max="7" width="22" style="57" customWidth="1"/>
    <col min="8" max="37" width="22.81640625" style="57" customWidth="1"/>
    <col min="38" max="16384" width="11.54296875" style="57"/>
  </cols>
  <sheetData>
    <row r="1" spans="2:22" ht="15" customHeight="1"/>
    <row r="2" spans="2:22" ht="15" customHeight="1">
      <c r="F2" s="893" t="s">
        <v>245</v>
      </c>
      <c r="G2" s="893"/>
    </row>
    <row r="3" spans="2:22" ht="15" customHeight="1">
      <c r="F3" s="893" t="s">
        <v>248</v>
      </c>
      <c r="G3" s="893"/>
    </row>
    <row r="4" spans="2:22" s="405" customFormat="1" ht="13.4" customHeight="1">
      <c r="B4" s="403"/>
      <c r="C4" s="403"/>
      <c r="D4" s="404"/>
      <c r="E4" s="403"/>
    </row>
    <row r="5" spans="2:22" s="411" customFormat="1" ht="15.5">
      <c r="B5" s="414" t="s">
        <v>246</v>
      </c>
      <c r="C5" s="411" t="s">
        <v>733</v>
      </c>
      <c r="H5" s="413"/>
    </row>
    <row r="6" spans="2:22" s="415" customFormat="1" ht="15.5">
      <c r="B6" s="416" t="s">
        <v>247</v>
      </c>
      <c r="C6" s="415" t="s">
        <v>1577</v>
      </c>
    </row>
    <row r="7" spans="2:22" s="415" customFormat="1" ht="15.5">
      <c r="B7" s="416" t="s">
        <v>84</v>
      </c>
      <c r="C7" s="417" t="s">
        <v>107</v>
      </c>
    </row>
    <row r="8" spans="2:22" s="415" customFormat="1" ht="15.5">
      <c r="B8" s="416" t="s">
        <v>220</v>
      </c>
      <c r="C8" s="417" t="s">
        <v>13</v>
      </c>
    </row>
    <row r="9" spans="2:22" s="415" customFormat="1" ht="15.5">
      <c r="B9" s="416" t="s">
        <v>127</v>
      </c>
      <c r="C9" s="417" t="s">
        <v>838</v>
      </c>
    </row>
    <row r="10" spans="2:22" s="415" customFormat="1" ht="15.5">
      <c r="B10" s="416" t="s">
        <v>244</v>
      </c>
      <c r="C10" s="415" t="s">
        <v>839</v>
      </c>
    </row>
    <row r="12" spans="2:22" s="421" customFormat="1" ht="37.5">
      <c r="B12" s="581"/>
      <c r="C12" s="578" t="s">
        <v>222</v>
      </c>
      <c r="D12" s="578" t="s">
        <v>840</v>
      </c>
      <c r="E12" s="578" t="s">
        <v>841</v>
      </c>
      <c r="F12" s="578" t="s">
        <v>842</v>
      </c>
      <c r="G12" s="578" t="s">
        <v>843</v>
      </c>
      <c r="H12" s="578" t="s">
        <v>844</v>
      </c>
      <c r="I12" s="578" t="s">
        <v>845</v>
      </c>
      <c r="J12" s="578" t="s">
        <v>846</v>
      </c>
      <c r="K12" s="552"/>
      <c r="L12" s="552"/>
      <c r="M12" s="552"/>
      <c r="N12" s="552"/>
      <c r="O12" s="552"/>
      <c r="P12" s="552"/>
      <c r="Q12" s="552"/>
      <c r="R12" s="552"/>
      <c r="S12" s="552"/>
      <c r="T12" s="552"/>
      <c r="U12" s="552"/>
      <c r="V12" s="552"/>
    </row>
    <row r="13" spans="2:22">
      <c r="B13" s="149" t="s">
        <v>241</v>
      </c>
      <c r="C13" s="137">
        <v>4243822</v>
      </c>
      <c r="D13" s="131">
        <v>24.8</v>
      </c>
      <c r="E13" s="131">
        <v>23.7</v>
      </c>
      <c r="F13" s="131">
        <v>23.4</v>
      </c>
      <c r="G13" s="131">
        <v>23.2</v>
      </c>
      <c r="H13" s="131">
        <v>18.2</v>
      </c>
      <c r="I13" s="131">
        <v>11.9</v>
      </c>
      <c r="J13" s="131">
        <v>10</v>
      </c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2:22">
      <c r="B14" s="149" t="s">
        <v>223</v>
      </c>
      <c r="C14" s="137">
        <v>658571</v>
      </c>
      <c r="D14" s="131">
        <v>22.6</v>
      </c>
      <c r="E14" s="131">
        <v>21.6</v>
      </c>
      <c r="F14" s="131">
        <v>20.9</v>
      </c>
      <c r="G14" s="131">
        <v>20.9</v>
      </c>
      <c r="H14" s="131">
        <v>15.8</v>
      </c>
      <c r="I14" s="131">
        <v>9.8000000000000007</v>
      </c>
      <c r="J14" s="131">
        <v>7.8</v>
      </c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</row>
    <row r="15" spans="2:22">
      <c r="B15" s="149" t="s">
        <v>224</v>
      </c>
      <c r="C15" s="137">
        <v>136285</v>
      </c>
      <c r="D15" s="131">
        <v>30.4</v>
      </c>
      <c r="E15" s="131">
        <v>29.5</v>
      </c>
      <c r="F15" s="131">
        <v>29.5</v>
      </c>
      <c r="G15" s="131">
        <v>29.5</v>
      </c>
      <c r="H15" s="131">
        <v>22.8</v>
      </c>
      <c r="I15" s="131">
        <v>15.7</v>
      </c>
      <c r="J15" s="131">
        <v>13.9</v>
      </c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</row>
    <row r="16" spans="2:22">
      <c r="B16" s="149" t="s">
        <v>317</v>
      </c>
      <c r="C16" s="137">
        <v>123793</v>
      </c>
      <c r="D16" s="131">
        <v>20.399999999999999</v>
      </c>
      <c r="E16" s="131">
        <v>20.399999999999999</v>
      </c>
      <c r="F16" s="131">
        <v>19.7</v>
      </c>
      <c r="G16" s="131">
        <v>19.7</v>
      </c>
      <c r="H16" s="131">
        <v>13.3</v>
      </c>
      <c r="I16" s="131">
        <v>7.9</v>
      </c>
      <c r="J16" s="131">
        <v>7.5</v>
      </c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</row>
    <row r="17" spans="2:22">
      <c r="B17" s="149" t="s">
        <v>318</v>
      </c>
      <c r="C17" s="137">
        <v>82775</v>
      </c>
      <c r="D17" s="131">
        <v>34.9</v>
      </c>
      <c r="E17" s="131">
        <v>33.700000000000003</v>
      </c>
      <c r="F17" s="131">
        <v>33.700000000000003</v>
      </c>
      <c r="G17" s="131">
        <v>32.799999999999997</v>
      </c>
      <c r="H17" s="131">
        <v>29.4</v>
      </c>
      <c r="I17" s="131">
        <v>17.100000000000001</v>
      </c>
      <c r="J17" s="131">
        <v>14.6</v>
      </c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</row>
    <row r="18" spans="2:22">
      <c r="B18" s="149" t="s">
        <v>227</v>
      </c>
      <c r="C18" s="137">
        <v>156487</v>
      </c>
      <c r="D18" s="131">
        <v>28.9</v>
      </c>
      <c r="E18" s="131">
        <v>28.5</v>
      </c>
      <c r="F18" s="131">
        <v>27.4</v>
      </c>
      <c r="G18" s="131">
        <v>27.4</v>
      </c>
      <c r="H18" s="131">
        <v>20.3</v>
      </c>
      <c r="I18" s="131">
        <v>16.7</v>
      </c>
      <c r="J18" s="131">
        <v>14.2</v>
      </c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</row>
    <row r="19" spans="2:22">
      <c r="B19" s="149" t="s">
        <v>228</v>
      </c>
      <c r="C19" s="137">
        <v>58428</v>
      </c>
      <c r="D19" s="131">
        <v>21.4</v>
      </c>
      <c r="E19" s="131">
        <v>20.9</v>
      </c>
      <c r="F19" s="131">
        <v>20.9</v>
      </c>
      <c r="G19" s="131">
        <v>20.9</v>
      </c>
      <c r="H19" s="131">
        <v>17.8</v>
      </c>
      <c r="I19" s="131">
        <v>13.4</v>
      </c>
      <c r="J19" s="131">
        <v>11.1</v>
      </c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</row>
    <row r="20" spans="2:22">
      <c r="B20" s="149" t="s">
        <v>229</v>
      </c>
      <c r="C20" s="137">
        <v>298547</v>
      </c>
      <c r="D20" s="131">
        <v>20.6</v>
      </c>
      <c r="E20" s="131">
        <v>20.6</v>
      </c>
      <c r="F20" s="131">
        <v>20.100000000000001</v>
      </c>
      <c r="G20" s="131">
        <v>19.3</v>
      </c>
      <c r="H20" s="131">
        <v>16.7</v>
      </c>
      <c r="I20" s="131">
        <v>12.3</v>
      </c>
      <c r="J20" s="131">
        <v>9.9</v>
      </c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</row>
    <row r="21" spans="2:22">
      <c r="B21" s="149" t="s">
        <v>230</v>
      </c>
      <c r="C21" s="137">
        <v>185531</v>
      </c>
      <c r="D21" s="131">
        <v>13.8</v>
      </c>
      <c r="E21" s="131">
        <v>13.1</v>
      </c>
      <c r="F21" s="131">
        <v>13.1</v>
      </c>
      <c r="G21" s="131">
        <v>13.1</v>
      </c>
      <c r="H21" s="131">
        <v>10.9</v>
      </c>
      <c r="I21" s="131">
        <v>8.3000000000000007</v>
      </c>
      <c r="J21" s="131">
        <v>8.3000000000000007</v>
      </c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</row>
    <row r="22" spans="2:22">
      <c r="B22" s="149" t="s">
        <v>231</v>
      </c>
      <c r="C22" s="137">
        <v>663794</v>
      </c>
      <c r="D22" s="131">
        <v>29.3</v>
      </c>
      <c r="E22" s="131">
        <v>27.7</v>
      </c>
      <c r="F22" s="131">
        <v>27.5</v>
      </c>
      <c r="G22" s="131">
        <v>27.3</v>
      </c>
      <c r="H22" s="131">
        <v>21.9</v>
      </c>
      <c r="I22" s="131">
        <v>14.3</v>
      </c>
      <c r="J22" s="131">
        <v>12.3</v>
      </c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</row>
    <row r="23" spans="2:22">
      <c r="B23" s="149" t="s">
        <v>319</v>
      </c>
      <c r="C23" s="137">
        <v>448842</v>
      </c>
      <c r="D23" s="131">
        <v>26</v>
      </c>
      <c r="E23" s="131">
        <v>24.9</v>
      </c>
      <c r="F23" s="131">
        <v>24.9</v>
      </c>
      <c r="G23" s="131">
        <v>24.9</v>
      </c>
      <c r="H23" s="131">
        <v>20.100000000000001</v>
      </c>
      <c r="I23" s="131">
        <v>11.4</v>
      </c>
      <c r="J23" s="131">
        <v>10.4</v>
      </c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</row>
    <row r="24" spans="2:22">
      <c r="B24" s="149" t="s">
        <v>233</v>
      </c>
      <c r="C24" s="137">
        <v>106950</v>
      </c>
      <c r="D24" s="131">
        <v>20.8</v>
      </c>
      <c r="E24" s="131">
        <v>19.899999999999999</v>
      </c>
      <c r="F24" s="131">
        <v>18.899999999999999</v>
      </c>
      <c r="G24" s="131">
        <v>18.899999999999999</v>
      </c>
      <c r="H24" s="131">
        <v>12.9</v>
      </c>
      <c r="I24" s="131">
        <v>6.4</v>
      </c>
      <c r="J24" s="131">
        <v>4.5</v>
      </c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</row>
    <row r="25" spans="2:22">
      <c r="B25" s="149" t="s">
        <v>234</v>
      </c>
      <c r="C25" s="137">
        <v>345047</v>
      </c>
      <c r="D25" s="131">
        <v>19.100000000000001</v>
      </c>
      <c r="E25" s="131">
        <v>17.899999999999999</v>
      </c>
      <c r="F25" s="131">
        <v>17.899999999999999</v>
      </c>
      <c r="G25" s="131">
        <v>17.899999999999999</v>
      </c>
      <c r="H25" s="131">
        <v>12.6</v>
      </c>
      <c r="I25" s="131">
        <v>6.4</v>
      </c>
      <c r="J25" s="131">
        <v>3.7</v>
      </c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</row>
    <row r="26" spans="2:22">
      <c r="B26" s="149" t="s">
        <v>98</v>
      </c>
      <c r="C26" s="139">
        <v>538058</v>
      </c>
      <c r="D26" s="140">
        <v>28.7</v>
      </c>
      <c r="E26" s="140">
        <v>27.7</v>
      </c>
      <c r="F26" s="140">
        <v>27.2</v>
      </c>
      <c r="G26" s="140">
        <v>27</v>
      </c>
      <c r="H26" s="140">
        <v>21.3</v>
      </c>
      <c r="I26" s="140">
        <v>15.3</v>
      </c>
      <c r="J26" s="140">
        <v>12.5</v>
      </c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</row>
    <row r="27" spans="2:22">
      <c r="B27" s="149" t="s">
        <v>322</v>
      </c>
      <c r="C27" s="137">
        <v>109756</v>
      </c>
      <c r="D27" s="131">
        <v>17.600000000000001</v>
      </c>
      <c r="E27" s="131">
        <v>14.7</v>
      </c>
      <c r="F27" s="131">
        <v>14.7</v>
      </c>
      <c r="G27" s="131">
        <v>14.7</v>
      </c>
      <c r="H27" s="131">
        <v>13.4</v>
      </c>
      <c r="I27" s="131">
        <v>8.6999999999999993</v>
      </c>
      <c r="J27" s="131">
        <v>6.7</v>
      </c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</row>
    <row r="28" spans="2:22">
      <c r="B28" s="149" t="s">
        <v>323</v>
      </c>
      <c r="C28" s="137">
        <v>58771</v>
      </c>
      <c r="D28" s="131">
        <v>19.899999999999999</v>
      </c>
      <c r="E28" s="131">
        <v>19.600000000000001</v>
      </c>
      <c r="F28" s="131">
        <v>19.600000000000001</v>
      </c>
      <c r="G28" s="131">
        <v>18</v>
      </c>
      <c r="H28" s="131">
        <v>14.5</v>
      </c>
      <c r="I28" s="131">
        <v>7.6</v>
      </c>
      <c r="J28" s="131">
        <v>7.2</v>
      </c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</row>
    <row r="29" spans="2:22">
      <c r="B29" s="149" t="s">
        <v>237</v>
      </c>
      <c r="C29" s="137">
        <v>229980</v>
      </c>
      <c r="D29" s="131">
        <v>29.5</v>
      </c>
      <c r="E29" s="131">
        <v>28.2</v>
      </c>
      <c r="F29" s="131">
        <v>27.4</v>
      </c>
      <c r="G29" s="131">
        <v>27.4</v>
      </c>
      <c r="H29" s="131">
        <v>20.7</v>
      </c>
      <c r="I29" s="131">
        <v>15.8</v>
      </c>
      <c r="J29" s="131">
        <v>14.1</v>
      </c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</row>
    <row r="30" spans="2:22">
      <c r="B30" s="149" t="s">
        <v>324</v>
      </c>
      <c r="C30" s="137">
        <v>31801</v>
      </c>
      <c r="D30" s="131">
        <v>14.9</v>
      </c>
      <c r="E30" s="131">
        <v>13.4</v>
      </c>
      <c r="F30" s="131">
        <v>13.4</v>
      </c>
      <c r="G30" s="131">
        <v>12.7</v>
      </c>
      <c r="H30" s="131">
        <v>8.1999999999999993</v>
      </c>
      <c r="I30" s="131">
        <v>2.9</v>
      </c>
      <c r="J30" s="131">
        <v>2.1</v>
      </c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</row>
    <row r="31" spans="2:22">
      <c r="B31" s="149" t="s">
        <v>239</v>
      </c>
      <c r="C31" s="137">
        <v>6597</v>
      </c>
      <c r="D31" s="131">
        <v>48.9</v>
      </c>
      <c r="E31" s="131">
        <v>48.9</v>
      </c>
      <c r="F31" s="131">
        <v>48.9</v>
      </c>
      <c r="G31" s="131">
        <v>48.9</v>
      </c>
      <c r="H31" s="131">
        <v>48.9</v>
      </c>
      <c r="I31" s="131">
        <v>24.4</v>
      </c>
      <c r="J31" s="131">
        <v>24.4</v>
      </c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</row>
    <row r="32" spans="2:22">
      <c r="B32" s="149" t="s">
        <v>240</v>
      </c>
      <c r="C32" s="137">
        <v>3809</v>
      </c>
      <c r="D32" s="131">
        <v>32.1</v>
      </c>
      <c r="E32" s="131">
        <v>32.1</v>
      </c>
      <c r="F32" s="131">
        <v>32.1</v>
      </c>
      <c r="G32" s="131">
        <v>32.1</v>
      </c>
      <c r="H32" s="131">
        <v>28.1</v>
      </c>
      <c r="I32" s="131" t="s">
        <v>387</v>
      </c>
      <c r="J32" s="131" t="s">
        <v>387</v>
      </c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</row>
    <row r="36" spans="2:11" ht="17" customHeight="1">
      <c r="B36" s="406" t="s">
        <v>1776</v>
      </c>
      <c r="D36" s="97"/>
      <c r="E36" s="97"/>
      <c r="F36" s="97"/>
      <c r="G36" s="97"/>
      <c r="H36" s="97"/>
      <c r="I36" s="97"/>
      <c r="J36" s="97"/>
    </row>
    <row r="37" spans="2:11" ht="37.5">
      <c r="B37" s="582" t="s">
        <v>293</v>
      </c>
      <c r="C37" s="549" t="s">
        <v>222</v>
      </c>
      <c r="D37" s="549" t="s">
        <v>840</v>
      </c>
      <c r="E37" s="549" t="s">
        <v>841</v>
      </c>
      <c r="F37" s="549" t="s">
        <v>842</v>
      </c>
      <c r="G37" s="549" t="s">
        <v>843</v>
      </c>
      <c r="H37" s="549" t="s">
        <v>844</v>
      </c>
      <c r="I37" s="549" t="s">
        <v>845</v>
      </c>
      <c r="J37" s="549" t="s">
        <v>846</v>
      </c>
    </row>
    <row r="38" spans="2:11">
      <c r="B38" s="103" t="s">
        <v>241</v>
      </c>
      <c r="C38" s="137">
        <v>4243822</v>
      </c>
      <c r="D38" s="131">
        <v>24.8</v>
      </c>
      <c r="E38" s="131">
        <v>23.7</v>
      </c>
      <c r="F38" s="131">
        <v>23.4</v>
      </c>
      <c r="G38" s="131">
        <v>23.2</v>
      </c>
      <c r="H38" s="131">
        <v>18.2</v>
      </c>
      <c r="I38" s="131">
        <v>11.9</v>
      </c>
      <c r="J38" s="131">
        <v>10</v>
      </c>
    </row>
    <row r="39" spans="2:11">
      <c r="B39" s="103" t="s">
        <v>301</v>
      </c>
      <c r="C39" s="150">
        <v>538058</v>
      </c>
      <c r="D39" s="151">
        <v>28.7</v>
      </c>
      <c r="E39" s="151">
        <v>27.7</v>
      </c>
      <c r="F39" s="151">
        <v>27.2</v>
      </c>
      <c r="G39" s="151">
        <v>27</v>
      </c>
      <c r="H39" s="151">
        <v>21.3</v>
      </c>
      <c r="I39" s="151">
        <v>15.3</v>
      </c>
      <c r="J39" s="151">
        <v>12.5</v>
      </c>
    </row>
    <row r="41" spans="2:11" s="81" customFormat="1" ht="29.5" customHeight="1">
      <c r="B41" s="583"/>
      <c r="C41" s="549" t="s">
        <v>222</v>
      </c>
      <c r="D41" s="549" t="s">
        <v>847</v>
      </c>
      <c r="E41" s="549" t="s">
        <v>848</v>
      </c>
      <c r="F41" s="549" t="s">
        <v>849</v>
      </c>
      <c r="G41" s="549" t="s">
        <v>850</v>
      </c>
      <c r="H41" s="549" t="s">
        <v>851</v>
      </c>
      <c r="I41" s="549" t="s">
        <v>852</v>
      </c>
      <c r="J41" s="549" t="s">
        <v>853</v>
      </c>
      <c r="K41" s="549" t="s">
        <v>854</v>
      </c>
    </row>
    <row r="42" spans="2:11">
      <c r="B42" s="103" t="s">
        <v>241</v>
      </c>
      <c r="D42" s="137">
        <v>3191354.1439999999</v>
      </c>
      <c r="E42" s="137">
        <v>1052467.8559999999</v>
      </c>
      <c r="F42" s="137">
        <v>1005785.8139999999</v>
      </c>
      <c r="G42" s="137">
        <v>993054.34799999988</v>
      </c>
      <c r="H42" s="137">
        <v>984566.70399999991</v>
      </c>
      <c r="I42" s="137">
        <v>772375.60399999993</v>
      </c>
      <c r="J42" s="137">
        <v>505014.81800000003</v>
      </c>
      <c r="K42" s="137">
        <v>424382.2</v>
      </c>
    </row>
    <row r="43" spans="2:11">
      <c r="B43" s="133"/>
      <c r="D43" s="137">
        <v>3191354.1439999999</v>
      </c>
      <c r="E43" s="137">
        <v>46682.042000000016</v>
      </c>
      <c r="F43" s="137">
        <v>12731.466000000015</v>
      </c>
      <c r="G43" s="137">
        <v>8487.6439999999711</v>
      </c>
      <c r="H43" s="137">
        <v>212191.09999999998</v>
      </c>
      <c r="I43" s="137">
        <v>267360.78599999991</v>
      </c>
      <c r="J43" s="137">
        <v>80632.618000000017</v>
      </c>
      <c r="K43" s="137">
        <v>424382.2</v>
      </c>
    </row>
    <row r="44" spans="2:11">
      <c r="B44" s="103" t="s">
        <v>98</v>
      </c>
      <c r="C44" s="133"/>
      <c r="D44" s="139">
        <v>383635.35399999999</v>
      </c>
      <c r="E44" s="139">
        <v>154422.64599999998</v>
      </c>
      <c r="F44" s="139">
        <v>149042.06599999999</v>
      </c>
      <c r="G44" s="139">
        <v>146351.77600000001</v>
      </c>
      <c r="H44" s="139">
        <v>145275.66</v>
      </c>
      <c r="I44" s="139">
        <v>114606.35399999999</v>
      </c>
      <c r="J44" s="139">
        <v>82322.873999999996</v>
      </c>
      <c r="K44" s="139">
        <v>67257.25</v>
      </c>
    </row>
    <row r="45" spans="2:11">
      <c r="B45" s="133"/>
      <c r="C45" s="133"/>
      <c r="D45" s="139">
        <v>383635.35399999999</v>
      </c>
      <c r="E45" s="139">
        <v>5380.5799999999872</v>
      </c>
      <c r="F45" s="139">
        <v>2690.289999999979</v>
      </c>
      <c r="G45" s="139">
        <v>1076.1160000000091</v>
      </c>
      <c r="H45" s="139">
        <v>30669.306000000011</v>
      </c>
      <c r="I45" s="139">
        <v>32283.479999999996</v>
      </c>
      <c r="J45" s="139">
        <v>15065.623999999996</v>
      </c>
      <c r="K45" s="139">
        <v>67257.25</v>
      </c>
    </row>
    <row r="46" spans="2:11">
      <c r="D46" s="137"/>
    </row>
  </sheetData>
  <mergeCells count="2">
    <mergeCell ref="F2:G2"/>
    <mergeCell ref="F3:G3"/>
  </mergeCells>
  <hyperlinks>
    <hyperlink ref="F3" r:id="rId1" location="'Índice Digitalizacion Acelerada'!A1"/>
    <hyperlink ref="F2" r:id="rId2" location="'Índice ámbitos y subámbitos'!A1"/>
    <hyperlink ref="F2:G2" location="'Índice Cambios Sociales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U18"/>
  <sheetViews>
    <sheetView showGridLines="0" zoomScaleNormal="100" workbookViewId="0">
      <selection activeCell="B1" sqref="B1"/>
    </sheetView>
  </sheetViews>
  <sheetFormatPr baseColWidth="10" defaultColWidth="11.54296875" defaultRowHeight="12.5"/>
  <cols>
    <col min="1" max="1" width="1.81640625" style="57" customWidth="1"/>
    <col min="2" max="2" width="40.453125" style="57" customWidth="1"/>
    <col min="3" max="4" width="20.81640625" style="57" customWidth="1"/>
    <col min="5" max="5" width="21.453125" style="57" customWidth="1"/>
    <col min="6" max="21" width="22.81640625" style="57" customWidth="1"/>
    <col min="22" max="16384" width="11.54296875" style="57"/>
  </cols>
  <sheetData>
    <row r="1" spans="2:21" ht="15" customHeight="1"/>
    <row r="2" spans="2:21" ht="15" customHeight="1">
      <c r="F2" s="893" t="s">
        <v>245</v>
      </c>
      <c r="G2" s="893"/>
    </row>
    <row r="3" spans="2:21" ht="15" customHeight="1">
      <c r="F3" s="893" t="s">
        <v>248</v>
      </c>
      <c r="G3" s="893"/>
    </row>
    <row r="4" spans="2:21" s="405" customFormat="1" ht="13.4" customHeight="1">
      <c r="B4" s="403"/>
      <c r="C4" s="403"/>
      <c r="D4" s="404"/>
      <c r="E4" s="403"/>
    </row>
    <row r="5" spans="2:21" s="411" customFormat="1" ht="15.5">
      <c r="B5" s="414" t="s">
        <v>246</v>
      </c>
      <c r="C5" s="411" t="s">
        <v>733</v>
      </c>
    </row>
    <row r="6" spans="2:21" s="415" customFormat="1" ht="15.5">
      <c r="B6" s="416" t="s">
        <v>247</v>
      </c>
      <c r="C6" s="415" t="s">
        <v>1577</v>
      </c>
    </row>
    <row r="7" spans="2:21" s="415" customFormat="1" ht="15.5">
      <c r="B7" s="416" t="s">
        <v>84</v>
      </c>
      <c r="C7" s="417" t="s">
        <v>721</v>
      </c>
    </row>
    <row r="8" spans="2:21" s="415" customFormat="1" ht="15.5">
      <c r="B8" s="416" t="s">
        <v>220</v>
      </c>
      <c r="C8" s="417" t="s">
        <v>722</v>
      </c>
    </row>
    <row r="9" spans="2:21" s="415" customFormat="1" ht="15.5">
      <c r="B9" s="416" t="s">
        <v>127</v>
      </c>
      <c r="C9" s="417" t="s">
        <v>855</v>
      </c>
    </row>
    <row r="10" spans="2:21" s="415" customFormat="1" ht="15.5">
      <c r="B10" s="416" t="s">
        <v>244</v>
      </c>
      <c r="C10" s="415" t="s">
        <v>856</v>
      </c>
    </row>
    <row r="12" spans="2:21" ht="14.5" customHeight="1">
      <c r="B12" s="1001"/>
      <c r="C12" s="1003"/>
      <c r="D12" s="1004"/>
      <c r="E12" s="1005"/>
      <c r="F12" s="127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</row>
    <row r="13" spans="2:21">
      <c r="B13" s="1002"/>
      <c r="C13" s="22"/>
      <c r="D13" s="22"/>
      <c r="E13" s="22"/>
      <c r="F13" s="38"/>
    </row>
    <row r="14" spans="2:21">
      <c r="B14" s="133"/>
      <c r="C14" s="137"/>
      <c r="D14" s="137"/>
      <c r="E14" s="137"/>
    </row>
    <row r="15" spans="2:21">
      <c r="B15" s="133"/>
      <c r="C15" s="137"/>
      <c r="D15" s="137"/>
      <c r="E15" s="137"/>
    </row>
    <row r="16" spans="2:21">
      <c r="B16" s="133"/>
      <c r="C16" s="137" t="s">
        <v>857</v>
      </c>
      <c r="D16" s="137"/>
      <c r="E16" s="137"/>
    </row>
    <row r="17" spans="2:5">
      <c r="B17" s="133"/>
      <c r="C17" s="137"/>
      <c r="D17" s="137"/>
      <c r="E17" s="137"/>
    </row>
    <row r="18" spans="2:5">
      <c r="B18" s="133"/>
      <c r="D18" s="137"/>
      <c r="E18" s="137"/>
    </row>
  </sheetData>
  <mergeCells count="4">
    <mergeCell ref="C12:E12"/>
    <mergeCell ref="F2:G2"/>
    <mergeCell ref="F3:G3"/>
    <mergeCell ref="B12:B13"/>
  </mergeCells>
  <hyperlinks>
    <hyperlink ref="F3" r:id="rId1" location="'Índice Digitalizacion Acelerada'!A1"/>
    <hyperlink ref="F2" r:id="rId2" location="'Índice ámbitos y subámbitos'!A1"/>
    <hyperlink ref="F2:G2" location="'Índice Cambios Sociales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AK18"/>
  <sheetViews>
    <sheetView showGridLines="0" zoomScaleNormal="100" workbookViewId="0">
      <selection activeCell="C2" sqref="C2"/>
    </sheetView>
  </sheetViews>
  <sheetFormatPr baseColWidth="10" defaultColWidth="11.54296875" defaultRowHeight="12.5"/>
  <cols>
    <col min="1" max="1" width="1.81640625" style="57" customWidth="1"/>
    <col min="2" max="2" width="40.453125" style="57" customWidth="1"/>
    <col min="3" max="4" width="20.81640625" style="57" customWidth="1"/>
    <col min="5" max="5" width="21.453125" style="57" customWidth="1"/>
    <col min="6" max="6" width="22.54296875" style="57" customWidth="1"/>
    <col min="7" max="7" width="22" style="57" customWidth="1"/>
    <col min="8" max="37" width="22.81640625" style="57" customWidth="1"/>
    <col min="38" max="16384" width="11.54296875" style="57"/>
  </cols>
  <sheetData>
    <row r="1" spans="2:37" ht="15" customHeight="1"/>
    <row r="2" spans="2:37" ht="15" customHeight="1">
      <c r="F2" s="893" t="s">
        <v>245</v>
      </c>
      <c r="G2" s="893"/>
    </row>
    <row r="3" spans="2:37" ht="15" customHeight="1">
      <c r="F3" s="893" t="s">
        <v>248</v>
      </c>
      <c r="G3" s="893"/>
    </row>
    <row r="4" spans="2:37" s="405" customFormat="1" ht="13.4" customHeight="1">
      <c r="B4" s="403"/>
      <c r="C4" s="403"/>
      <c r="D4" s="404"/>
      <c r="E4" s="403"/>
    </row>
    <row r="5" spans="2:37" s="411" customFormat="1" ht="15.5">
      <c r="B5" s="414" t="s">
        <v>246</v>
      </c>
      <c r="C5" s="411" t="s">
        <v>733</v>
      </c>
      <c r="H5" s="413"/>
    </row>
    <row r="6" spans="2:37" s="415" customFormat="1" ht="15.5">
      <c r="B6" s="416" t="s">
        <v>247</v>
      </c>
      <c r="C6" s="415" t="s">
        <v>1578</v>
      </c>
    </row>
    <row r="7" spans="2:37" s="415" customFormat="1" ht="15.5">
      <c r="B7" s="416" t="s">
        <v>84</v>
      </c>
      <c r="C7" s="417" t="s">
        <v>113</v>
      </c>
    </row>
    <row r="8" spans="2:37" s="415" customFormat="1" ht="15.5">
      <c r="B8" s="416" t="s">
        <v>220</v>
      </c>
      <c r="C8" s="417" t="s">
        <v>119</v>
      </c>
    </row>
    <row r="9" spans="2:37" s="415" customFormat="1" ht="15.5">
      <c r="B9" s="416" t="s">
        <v>127</v>
      </c>
      <c r="C9" s="417" t="s">
        <v>6</v>
      </c>
    </row>
    <row r="10" spans="2:37" s="415" customFormat="1" ht="15.5">
      <c r="B10" s="416" t="s">
        <v>244</v>
      </c>
    </row>
    <row r="12" spans="2:37">
      <c r="B12" s="1001"/>
      <c r="C12" s="148"/>
      <c r="D12" s="148"/>
      <c r="E12" s="148"/>
      <c r="F12" s="148"/>
      <c r="G12" s="148"/>
      <c r="H12" s="148"/>
      <c r="I12" s="148"/>
      <c r="J12" s="148"/>
      <c r="K12" s="148"/>
      <c r="L12" s="148"/>
      <c r="M12" s="127"/>
      <c r="N12" s="127"/>
      <c r="O12" s="127"/>
      <c r="P12" s="127"/>
      <c r="Q12" s="127"/>
      <c r="R12" s="127"/>
      <c r="S12" s="127"/>
      <c r="T12" s="127"/>
      <c r="U12" s="127"/>
      <c r="V12" s="127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</row>
    <row r="13" spans="2:37">
      <c r="B13" s="1002"/>
      <c r="C13" s="141"/>
      <c r="D13" s="141"/>
      <c r="E13" s="141"/>
      <c r="F13" s="141"/>
      <c r="G13" s="141"/>
      <c r="H13" s="141"/>
      <c r="I13" s="141"/>
      <c r="J13" s="141"/>
      <c r="K13" s="141"/>
      <c r="L13" s="141"/>
      <c r="M13" s="37"/>
      <c r="N13" s="37"/>
      <c r="O13" s="37"/>
      <c r="P13" s="37"/>
      <c r="Q13" s="37"/>
      <c r="R13" s="37"/>
      <c r="S13" s="37"/>
      <c r="T13" s="37"/>
      <c r="U13" s="37"/>
      <c r="V13" s="37"/>
    </row>
    <row r="14" spans="2:37">
      <c r="B14" s="133"/>
    </row>
    <row r="15" spans="2:37">
      <c r="B15" s="133"/>
    </row>
    <row r="16" spans="2:37">
      <c r="B16" s="133"/>
      <c r="C16" s="57" t="s">
        <v>1029</v>
      </c>
    </row>
    <row r="17" spans="2:2">
      <c r="B17" s="133"/>
    </row>
    <row r="18" spans="2:2">
      <c r="B18" s="133"/>
    </row>
  </sheetData>
  <mergeCells count="3">
    <mergeCell ref="F2:G2"/>
    <mergeCell ref="F3:G3"/>
    <mergeCell ref="B12:B13"/>
  </mergeCells>
  <hyperlinks>
    <hyperlink ref="F3" r:id="rId1" location="'Índice Digitalizacion Acelerada'!A1"/>
    <hyperlink ref="F2" r:id="rId2" location="'Índice ámbitos y subámbitos'!A1"/>
    <hyperlink ref="F2:G2" location="'Índice Cambios Sociales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L36"/>
  <sheetViews>
    <sheetView tabSelected="1" zoomScaleNormal="100" workbookViewId="0">
      <selection activeCell="F3" sqref="F3"/>
    </sheetView>
  </sheetViews>
  <sheetFormatPr baseColWidth="10" defaultColWidth="11.54296875" defaultRowHeight="14.5"/>
  <cols>
    <col min="1" max="1" width="1.81640625" style="203" customWidth="1"/>
    <col min="2" max="2" width="15.54296875" style="203" customWidth="1"/>
    <col min="3" max="3" width="7.453125" style="203" customWidth="1"/>
    <col min="4" max="5" width="20.1796875" style="204" customWidth="1"/>
    <col min="6" max="6" width="94.81640625" style="205" customWidth="1"/>
    <col min="7" max="7" width="51.1796875" style="206" customWidth="1"/>
    <col min="8" max="8" width="23.54296875" style="201" customWidth="1"/>
    <col min="9" max="9" width="15.453125" style="202" customWidth="1"/>
    <col min="10" max="10" width="11.54296875" style="201"/>
    <col min="11" max="11" width="43" style="207" customWidth="1"/>
    <col min="12" max="12" width="42.1796875" style="203" customWidth="1"/>
    <col min="13" max="16384" width="11.54296875" style="203"/>
  </cols>
  <sheetData>
    <row r="1" spans="1:12" ht="14.15" customHeight="1"/>
    <row r="2" spans="1:12" ht="14.15" customHeight="1"/>
    <row r="3" spans="1:12" ht="14.15" customHeight="1"/>
    <row r="4" spans="1:12" ht="14.15" customHeight="1"/>
    <row r="5" spans="1:12" s="81" customFormat="1" ht="18">
      <c r="B5" s="870" t="s">
        <v>1833</v>
      </c>
      <c r="C5" s="871"/>
      <c r="D5" s="871"/>
      <c r="E5" s="77"/>
      <c r="F5" s="77"/>
      <c r="G5" s="78"/>
      <c r="H5" s="79"/>
      <c r="I5" s="80"/>
      <c r="J5" s="79"/>
    </row>
    <row r="6" spans="1:12" s="81" customFormat="1" ht="18">
      <c r="B6" s="84" t="s">
        <v>993</v>
      </c>
      <c r="C6" s="76"/>
      <c r="D6" s="77"/>
      <c r="E6" s="77"/>
      <c r="F6" s="77"/>
      <c r="G6" s="78"/>
      <c r="H6" s="79"/>
      <c r="I6" s="80"/>
      <c r="J6" s="79"/>
    </row>
    <row r="7" spans="1:12" s="81" customFormat="1" ht="18">
      <c r="B7" s="84"/>
      <c r="C7" s="76"/>
      <c r="D7" s="77"/>
      <c r="E7" s="77"/>
      <c r="F7" s="77"/>
      <c r="G7" s="78"/>
      <c r="H7" s="79"/>
      <c r="I7" s="80"/>
      <c r="J7" s="79"/>
    </row>
    <row r="8" spans="1:12" s="184" customFormat="1" ht="17.5" customHeight="1">
      <c r="A8" s="324"/>
      <c r="B8" s="889" t="s">
        <v>547</v>
      </c>
      <c r="C8" s="889"/>
      <c r="D8" s="889"/>
      <c r="E8" s="322" t="s">
        <v>548</v>
      </c>
      <c r="F8" s="323" t="s">
        <v>84</v>
      </c>
      <c r="G8" s="323" t="s">
        <v>0</v>
      </c>
      <c r="H8" s="321" t="s">
        <v>127</v>
      </c>
      <c r="I8" s="321" t="s">
        <v>1</v>
      </c>
      <c r="J8" s="321" t="s">
        <v>2</v>
      </c>
    </row>
    <row r="9" spans="1:12" s="86" customFormat="1" ht="15" customHeight="1">
      <c r="B9" s="890" t="s">
        <v>997</v>
      </c>
      <c r="C9" s="880" t="s">
        <v>77</v>
      </c>
      <c r="D9" s="880" t="s">
        <v>122</v>
      </c>
      <c r="E9" s="88" t="s">
        <v>1484</v>
      </c>
      <c r="F9" s="330" t="s">
        <v>1365</v>
      </c>
      <c r="G9" s="280" t="s">
        <v>1366</v>
      </c>
      <c r="H9" s="299" t="s">
        <v>1367</v>
      </c>
      <c r="I9" s="90" t="s">
        <v>20</v>
      </c>
      <c r="J9" s="299" t="s">
        <v>21</v>
      </c>
      <c r="K9" s="90"/>
      <c r="L9" s="4"/>
    </row>
    <row r="10" spans="1:12" s="86" customFormat="1" ht="15" customHeight="1">
      <c r="B10" s="882"/>
      <c r="C10" s="880"/>
      <c r="D10" s="880"/>
      <c r="E10" s="88" t="s">
        <v>1502</v>
      </c>
      <c r="F10" s="330" t="s">
        <v>1368</v>
      </c>
      <c r="G10" s="92" t="s">
        <v>1369</v>
      </c>
      <c r="H10" s="191" t="s">
        <v>61</v>
      </c>
      <c r="I10" s="90" t="s">
        <v>55</v>
      </c>
      <c r="J10" s="251">
        <v>44075</v>
      </c>
      <c r="K10" s="90"/>
      <c r="L10" s="4"/>
    </row>
    <row r="11" spans="1:12" s="86" customFormat="1" ht="15" customHeight="1">
      <c r="B11" s="882"/>
      <c r="C11" s="880"/>
      <c r="D11" s="880"/>
      <c r="E11" s="88" t="s">
        <v>1485</v>
      </c>
      <c r="F11" s="330" t="s">
        <v>1370</v>
      </c>
      <c r="G11" s="92" t="s">
        <v>1371</v>
      </c>
      <c r="H11" s="191" t="s">
        <v>61</v>
      </c>
      <c r="I11" s="90" t="s">
        <v>55</v>
      </c>
      <c r="J11" s="251">
        <v>44075</v>
      </c>
      <c r="K11" s="90"/>
      <c r="L11" s="4"/>
    </row>
    <row r="12" spans="1:12" s="86" customFormat="1" ht="15" customHeight="1">
      <c r="B12" s="882"/>
      <c r="C12" s="880"/>
      <c r="D12" s="880"/>
      <c r="E12" s="88" t="s">
        <v>1486</v>
      </c>
      <c r="F12" s="330" t="s">
        <v>1372</v>
      </c>
      <c r="G12" s="92" t="s">
        <v>62</v>
      </c>
      <c r="H12" s="191" t="s">
        <v>6</v>
      </c>
      <c r="I12" s="90" t="s">
        <v>20</v>
      </c>
      <c r="J12" s="191" t="s">
        <v>21</v>
      </c>
      <c r="K12" s="90"/>
      <c r="L12" s="4"/>
    </row>
    <row r="13" spans="1:12" s="86" customFormat="1" ht="15" customHeight="1">
      <c r="B13" s="882"/>
      <c r="C13" s="884"/>
      <c r="D13" s="884"/>
      <c r="E13" s="287" t="s">
        <v>1556</v>
      </c>
      <c r="F13" s="331" t="s">
        <v>1373</v>
      </c>
      <c r="G13" s="281" t="s">
        <v>1074</v>
      </c>
      <c r="H13" s="282" t="s">
        <v>1075</v>
      </c>
      <c r="I13" s="283" t="s">
        <v>55</v>
      </c>
      <c r="J13" s="284">
        <v>44013</v>
      </c>
      <c r="K13" s="90"/>
      <c r="L13" s="4"/>
    </row>
    <row r="14" spans="1:12" s="86" customFormat="1" ht="15" customHeight="1">
      <c r="B14" s="882"/>
      <c r="C14" s="883" t="s">
        <v>79</v>
      </c>
      <c r="D14" s="883" t="s">
        <v>123</v>
      </c>
      <c r="E14" s="252" t="s">
        <v>1494</v>
      </c>
      <c r="F14" s="338" t="s">
        <v>1365</v>
      </c>
      <c r="G14" s="285" t="s">
        <v>1366</v>
      </c>
      <c r="H14" s="254" t="s">
        <v>1367</v>
      </c>
      <c r="I14" s="286" t="s">
        <v>20</v>
      </c>
      <c r="J14" s="254" t="s">
        <v>21</v>
      </c>
      <c r="K14" s="28"/>
      <c r="L14" s="4"/>
    </row>
    <row r="15" spans="1:12" s="86" customFormat="1" ht="15" customHeight="1">
      <c r="B15" s="882"/>
      <c r="C15" s="880"/>
      <c r="D15" s="880"/>
      <c r="E15" s="88" t="s">
        <v>1495</v>
      </c>
      <c r="F15" s="330" t="s">
        <v>1368</v>
      </c>
      <c r="G15" s="92" t="s">
        <v>1369</v>
      </c>
      <c r="H15" s="191" t="s">
        <v>61</v>
      </c>
      <c r="I15" s="90" t="s">
        <v>55</v>
      </c>
      <c r="J15" s="251">
        <v>44075</v>
      </c>
      <c r="K15" s="90"/>
      <c r="L15" s="4"/>
    </row>
    <row r="16" spans="1:12" s="86" customFormat="1" ht="15" customHeight="1">
      <c r="B16" s="882"/>
      <c r="C16" s="880"/>
      <c r="D16" s="880"/>
      <c r="E16" s="88" t="s">
        <v>1496</v>
      </c>
      <c r="F16" s="330" t="s">
        <v>1370</v>
      </c>
      <c r="G16" s="92" t="s">
        <v>1371</v>
      </c>
      <c r="H16" s="191" t="s">
        <v>61</v>
      </c>
      <c r="I16" s="90" t="s">
        <v>55</v>
      </c>
      <c r="J16" s="251">
        <v>44075</v>
      </c>
      <c r="K16" s="28"/>
      <c r="L16" s="4"/>
    </row>
    <row r="17" spans="2:12" s="86" customFormat="1" ht="15" customHeight="1">
      <c r="B17" s="882"/>
      <c r="C17" s="880"/>
      <c r="D17" s="880"/>
      <c r="E17" s="88" t="s">
        <v>1497</v>
      </c>
      <c r="F17" s="330" t="s">
        <v>1372</v>
      </c>
      <c r="G17" s="92" t="s">
        <v>62</v>
      </c>
      <c r="H17" s="191" t="s">
        <v>6</v>
      </c>
      <c r="I17" s="90" t="s">
        <v>20</v>
      </c>
      <c r="J17" s="191" t="s">
        <v>21</v>
      </c>
      <c r="K17" s="28"/>
      <c r="L17" s="4"/>
    </row>
    <row r="18" spans="2:12" s="86" customFormat="1" ht="15" customHeight="1">
      <c r="B18" s="882"/>
      <c r="C18" s="883" t="s">
        <v>81</v>
      </c>
      <c r="D18" s="883" t="s">
        <v>1374</v>
      </c>
      <c r="E18" s="252" t="s">
        <v>1490</v>
      </c>
      <c r="F18" s="338" t="s">
        <v>1365</v>
      </c>
      <c r="G18" s="285" t="s">
        <v>1366</v>
      </c>
      <c r="H18" s="254" t="s">
        <v>1367</v>
      </c>
      <c r="I18" s="286" t="s">
        <v>20</v>
      </c>
      <c r="J18" s="254" t="s">
        <v>21</v>
      </c>
      <c r="K18" s="28"/>
      <c r="L18" s="4"/>
    </row>
    <row r="19" spans="2:12" s="86" customFormat="1" ht="15" customHeight="1">
      <c r="B19" s="882"/>
      <c r="C19" s="880"/>
      <c r="D19" s="880"/>
      <c r="E19" s="88" t="s">
        <v>1493</v>
      </c>
      <c r="F19" s="330" t="s">
        <v>1368</v>
      </c>
      <c r="G19" s="92" t="s">
        <v>1369</v>
      </c>
      <c r="H19" s="191" t="s">
        <v>61</v>
      </c>
      <c r="I19" s="90" t="s">
        <v>55</v>
      </c>
      <c r="J19" s="251">
        <v>44075</v>
      </c>
      <c r="K19" s="90"/>
      <c r="L19" s="4"/>
    </row>
    <row r="20" spans="2:12" s="86" customFormat="1" ht="15" customHeight="1">
      <c r="B20" s="882"/>
      <c r="C20" s="880"/>
      <c r="D20" s="880"/>
      <c r="E20" s="88" t="s">
        <v>1491</v>
      </c>
      <c r="F20" s="330" t="s">
        <v>1370</v>
      </c>
      <c r="G20" s="92" t="s">
        <v>1371</v>
      </c>
      <c r="H20" s="191" t="s">
        <v>61</v>
      </c>
      <c r="I20" s="90" t="s">
        <v>55</v>
      </c>
      <c r="J20" s="251">
        <v>44075</v>
      </c>
      <c r="K20" s="28"/>
      <c r="L20" s="4"/>
    </row>
    <row r="21" spans="2:12" s="86" customFormat="1" ht="15" customHeight="1">
      <c r="B21" s="882"/>
      <c r="C21" s="880"/>
      <c r="D21" s="880"/>
      <c r="E21" s="88" t="s">
        <v>1492</v>
      </c>
      <c r="F21" s="330" t="s">
        <v>1372</v>
      </c>
      <c r="G21" s="92" t="s">
        <v>62</v>
      </c>
      <c r="H21" s="191" t="s">
        <v>6</v>
      </c>
      <c r="I21" s="90" t="s">
        <v>20</v>
      </c>
      <c r="J21" s="191" t="s">
        <v>21</v>
      </c>
      <c r="K21" s="28"/>
      <c r="L21" s="4"/>
    </row>
    <row r="22" spans="2:12" s="86" customFormat="1" ht="15" customHeight="1">
      <c r="B22" s="882"/>
      <c r="C22" s="884"/>
      <c r="D22" s="884"/>
      <c r="E22" s="287" t="s">
        <v>1557</v>
      </c>
      <c r="F22" s="331" t="s">
        <v>1373</v>
      </c>
      <c r="G22" s="281" t="s">
        <v>1074</v>
      </c>
      <c r="H22" s="282" t="s">
        <v>1075</v>
      </c>
      <c r="I22" s="283" t="s">
        <v>55</v>
      </c>
      <c r="J22" s="284">
        <v>44013</v>
      </c>
      <c r="K22" s="28"/>
      <c r="L22" s="4"/>
    </row>
    <row r="23" spans="2:12" s="86" customFormat="1" ht="15" customHeight="1">
      <c r="B23" s="882"/>
      <c r="C23" s="883" t="s">
        <v>999</v>
      </c>
      <c r="D23" s="883" t="s">
        <v>1375</v>
      </c>
      <c r="E23" s="252" t="s">
        <v>1498</v>
      </c>
      <c r="F23" s="338" t="s">
        <v>1365</v>
      </c>
      <c r="G23" s="285" t="s">
        <v>1366</v>
      </c>
      <c r="H23" s="254" t="s">
        <v>1367</v>
      </c>
      <c r="I23" s="286" t="s">
        <v>20</v>
      </c>
      <c r="J23" s="254" t="s">
        <v>21</v>
      </c>
      <c r="K23" s="28"/>
      <c r="L23" s="4"/>
    </row>
    <row r="24" spans="2:12" s="86" customFormat="1" ht="15" customHeight="1">
      <c r="B24" s="882"/>
      <c r="C24" s="880"/>
      <c r="D24" s="880"/>
      <c r="E24" s="88" t="s">
        <v>1503</v>
      </c>
      <c r="F24" s="330" t="s">
        <v>1368</v>
      </c>
      <c r="G24" s="92" t="s">
        <v>1369</v>
      </c>
      <c r="H24" s="191" t="s">
        <v>61</v>
      </c>
      <c r="I24" s="90" t="s">
        <v>55</v>
      </c>
      <c r="J24" s="251">
        <v>44075</v>
      </c>
      <c r="K24" s="90"/>
      <c r="L24" s="4"/>
    </row>
    <row r="25" spans="2:12" s="86" customFormat="1" ht="15" customHeight="1">
      <c r="B25" s="882"/>
      <c r="C25" s="880"/>
      <c r="D25" s="880"/>
      <c r="E25" s="88" t="s">
        <v>1500</v>
      </c>
      <c r="F25" s="330" t="s">
        <v>1370</v>
      </c>
      <c r="G25" s="92" t="s">
        <v>1371</v>
      </c>
      <c r="H25" s="191" t="s">
        <v>61</v>
      </c>
      <c r="I25" s="90" t="s">
        <v>55</v>
      </c>
      <c r="J25" s="251">
        <v>44075</v>
      </c>
      <c r="K25" s="28"/>
      <c r="L25" s="4"/>
    </row>
    <row r="26" spans="2:12" s="86" customFormat="1" ht="15" customHeight="1">
      <c r="B26" s="882"/>
      <c r="C26" s="880"/>
      <c r="D26" s="880"/>
      <c r="E26" s="88" t="s">
        <v>1501</v>
      </c>
      <c r="F26" s="330" t="s">
        <v>1372</v>
      </c>
      <c r="G26" s="92" t="s">
        <v>62</v>
      </c>
      <c r="H26" s="191" t="s">
        <v>6</v>
      </c>
      <c r="I26" s="90" t="s">
        <v>20</v>
      </c>
      <c r="J26" s="191" t="s">
        <v>21</v>
      </c>
      <c r="K26" s="28"/>
      <c r="L26" s="4"/>
    </row>
    <row r="27" spans="2:12" s="86" customFormat="1" ht="15" customHeight="1">
      <c r="B27" s="882"/>
      <c r="C27" s="884"/>
      <c r="D27" s="884"/>
      <c r="E27" s="287" t="s">
        <v>1499</v>
      </c>
      <c r="F27" s="331" t="s">
        <v>1373</v>
      </c>
      <c r="G27" s="281" t="s">
        <v>1074</v>
      </c>
      <c r="H27" s="282" t="s">
        <v>1075</v>
      </c>
      <c r="I27" s="283" t="s">
        <v>55</v>
      </c>
      <c r="J27" s="284">
        <v>44013</v>
      </c>
      <c r="K27" s="28"/>
      <c r="L27" s="4"/>
    </row>
    <row r="28" spans="2:12" s="86" customFormat="1" ht="15" customHeight="1">
      <c r="B28" s="882"/>
      <c r="C28" s="883" t="s">
        <v>1000</v>
      </c>
      <c r="D28" s="883" t="s">
        <v>201</v>
      </c>
      <c r="E28" s="93" t="s">
        <v>1487</v>
      </c>
      <c r="F28" s="333" t="s">
        <v>1365</v>
      </c>
      <c r="G28" s="325" t="s">
        <v>1366</v>
      </c>
      <c r="H28" s="298" t="s">
        <v>1367</v>
      </c>
      <c r="I28" s="95" t="s">
        <v>20</v>
      </c>
      <c r="J28" s="298" t="s">
        <v>21</v>
      </c>
      <c r="K28" s="28"/>
      <c r="L28" s="4"/>
    </row>
    <row r="29" spans="2:12" s="86" customFormat="1" ht="15" customHeight="1">
      <c r="B29" s="882"/>
      <c r="C29" s="880"/>
      <c r="D29" s="880"/>
      <c r="E29" s="88" t="s">
        <v>1504</v>
      </c>
      <c r="F29" s="330" t="s">
        <v>1368</v>
      </c>
      <c r="G29" s="92" t="s">
        <v>1369</v>
      </c>
      <c r="H29" s="299" t="s">
        <v>61</v>
      </c>
      <c r="I29" s="90" t="s">
        <v>55</v>
      </c>
      <c r="J29" s="251">
        <v>44075</v>
      </c>
      <c r="K29" s="90"/>
      <c r="L29" s="4"/>
    </row>
    <row r="30" spans="2:12" s="86" customFormat="1" ht="15" customHeight="1">
      <c r="B30" s="882"/>
      <c r="C30" s="880"/>
      <c r="D30" s="880"/>
      <c r="E30" s="88" t="s">
        <v>1488</v>
      </c>
      <c r="F30" s="330" t="s">
        <v>1370</v>
      </c>
      <c r="G30" s="92" t="s">
        <v>1371</v>
      </c>
      <c r="H30" s="299" t="s">
        <v>61</v>
      </c>
      <c r="I30" s="90" t="s">
        <v>55</v>
      </c>
      <c r="J30" s="251">
        <v>44075</v>
      </c>
      <c r="K30" s="28"/>
      <c r="L30" s="4"/>
    </row>
    <row r="31" spans="2:12" s="86" customFormat="1" ht="15" customHeight="1">
      <c r="B31" s="882"/>
      <c r="C31" s="884"/>
      <c r="D31" s="884"/>
      <c r="E31" s="287" t="s">
        <v>1489</v>
      </c>
      <c r="F31" s="331" t="s">
        <v>1372</v>
      </c>
      <c r="G31" s="281" t="s">
        <v>62</v>
      </c>
      <c r="H31" s="300" t="s">
        <v>6</v>
      </c>
      <c r="I31" s="283" t="s">
        <v>20</v>
      </c>
      <c r="J31" s="300" t="s">
        <v>21</v>
      </c>
      <c r="K31" s="28"/>
      <c r="L31" s="4"/>
    </row>
    <row r="32" spans="2:12">
      <c r="B32" s="882"/>
      <c r="C32" s="891" t="s">
        <v>1562</v>
      </c>
      <c r="D32" s="880" t="s">
        <v>1563</v>
      </c>
      <c r="E32" s="88" t="s">
        <v>1564</v>
      </c>
      <c r="F32" s="330" t="s">
        <v>1559</v>
      </c>
      <c r="G32" s="92" t="s">
        <v>1371</v>
      </c>
      <c r="H32" s="299" t="s">
        <v>61</v>
      </c>
      <c r="I32" s="90" t="s">
        <v>55</v>
      </c>
      <c r="J32" s="251">
        <v>44075</v>
      </c>
    </row>
    <row r="33" spans="2:10">
      <c r="B33" s="882"/>
      <c r="C33" s="891"/>
      <c r="D33" s="880"/>
      <c r="E33" s="88" t="s">
        <v>1565</v>
      </c>
      <c r="F33" s="330" t="s">
        <v>1558</v>
      </c>
      <c r="G33" s="92" t="s">
        <v>62</v>
      </c>
      <c r="H33" s="299" t="s">
        <v>6</v>
      </c>
      <c r="I33" s="90" t="s">
        <v>20</v>
      </c>
      <c r="J33" s="299" t="s">
        <v>21</v>
      </c>
    </row>
    <row r="34" spans="2:10">
      <c r="B34" s="882"/>
      <c r="C34" s="892"/>
      <c r="D34" s="884"/>
      <c r="E34" s="287" t="s">
        <v>1566</v>
      </c>
      <c r="F34" s="331" t="s">
        <v>1592</v>
      </c>
      <c r="G34" s="281" t="s">
        <v>1074</v>
      </c>
      <c r="H34" s="326" t="s">
        <v>1075</v>
      </c>
      <c r="I34" s="283" t="s">
        <v>55</v>
      </c>
      <c r="J34" s="284">
        <v>44013</v>
      </c>
    </row>
    <row r="35" spans="2:10">
      <c r="F35" s="82"/>
    </row>
    <row r="36" spans="2:10">
      <c r="F36" s="82"/>
    </row>
  </sheetData>
  <mergeCells count="14">
    <mergeCell ref="D18:D22"/>
    <mergeCell ref="C23:C27"/>
    <mergeCell ref="D23:D27"/>
    <mergeCell ref="B9:B34"/>
    <mergeCell ref="D32:D34"/>
    <mergeCell ref="C32:C34"/>
    <mergeCell ref="C28:C31"/>
    <mergeCell ref="D28:D31"/>
    <mergeCell ref="C18:C22"/>
    <mergeCell ref="B8:D8"/>
    <mergeCell ref="C9:C13"/>
    <mergeCell ref="D9:D13"/>
    <mergeCell ref="C14:C17"/>
    <mergeCell ref="D14:D17"/>
  </mergeCells>
  <hyperlinks>
    <hyperlink ref="F9" location="'5.1.1'!A1" display="Ventas totales en Grandes Empresas y Pymes."/>
    <hyperlink ref="F10" location="'5.1.2'!A1" display="Número de empresas con trabajadores afiliados, CNAE 3 dígitos"/>
    <hyperlink ref="F11" location="'5.1.3'!A1" display="Empleo (número de afiliados a la seguridad social)."/>
    <hyperlink ref="F12" location="'5.1.4'!A1" display="Empleo (número de ocupados)."/>
    <hyperlink ref="F13" location="'5.1.5'!A1" display="Exportaciones e Importaciones"/>
    <hyperlink ref="F14" location="'5.2.1'!A1" display="Ventas totales en Grandes Empresas y Pymes."/>
    <hyperlink ref="F15" location="'5.2.2'!A1" display="Número de empresas con trabajadores afiliados, CNAE 3 dígitos"/>
    <hyperlink ref="F16" location="'5.2.3'!A1" display="Empleo (número de afiliados a la seguridad social)."/>
    <hyperlink ref="F17" location="'5.2.4'!A1" display="Empleo (número de ocupados)."/>
    <hyperlink ref="F18" location="'5.3.1'!A1" display="Ventas totales en Grandes Empresas y Pymes."/>
    <hyperlink ref="F19" location="'5.3.2'!A1" display="Número de empresas con trabajadores afiliados, CNAE 3 dígitos"/>
    <hyperlink ref="F20" location="'5.3.3'!A1" display="Empleo (número de afiliados a la seguridad social)."/>
    <hyperlink ref="F21" location="'5.3.4'!A1" display="Empleo (número de ocupados)."/>
    <hyperlink ref="F22" location="'5.3.5'!A1" display="Exportaciones e Importaciones"/>
    <hyperlink ref="F23" location="'5.4.1'!A1" display="Ventas totales en Grandes Empresas y Pymes."/>
    <hyperlink ref="F24" location="'5.4.2'!A1" display="Número de empresas con trabajadores afiliados, CNAE 3 dígitos"/>
    <hyperlink ref="F25" location="'5.4.3'!A1" display="Empleo (número de afiliados a la seguridad social)."/>
    <hyperlink ref="F26" location="'5.4.4'!A1" display="Empleo (número de ocupados)."/>
    <hyperlink ref="F27" location="'5.4.5'!A1" display="Exportaciones e Importaciones"/>
    <hyperlink ref="F28" location="'5.5.1'!A1" display="Ventas totales en Grandes Empresas y Pymes."/>
    <hyperlink ref="F29" location="'5.5.2'!A1" display="Número de empresas con trabajadores afiliados, CNAE 3 dígitos"/>
    <hyperlink ref="F30" location="'5.5.3'!A1" display="Empleo (número de afiliados a la seguridad social)."/>
    <hyperlink ref="F31" location="'5.5.4'!A1" display="Empleo (número de ocupados)."/>
    <hyperlink ref="F32" location="'5.6.1'!A1" display="Comparativa por grupo de actividades del número de personas afiliadas a la seguridad social"/>
    <hyperlink ref="F33" location="'5.6.2'!A1" display="Comparativa por grupo de actividades del número de personas ocupadas"/>
    <hyperlink ref="F34" location="'5.6.3'!A1" display="Comparativa de comercio exterior"/>
  </hyperlinks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AT69"/>
  <sheetViews>
    <sheetView showGridLines="0" zoomScale="110" zoomScaleNormal="110" workbookViewId="0">
      <selection activeCell="B1" sqref="B1"/>
    </sheetView>
  </sheetViews>
  <sheetFormatPr baseColWidth="10" defaultColWidth="11.54296875" defaultRowHeight="12.5"/>
  <cols>
    <col min="1" max="1" width="1.81640625" style="57" customWidth="1"/>
    <col min="2" max="2" width="40.453125" style="57" customWidth="1"/>
    <col min="3" max="4" width="20.81640625" style="57" customWidth="1"/>
    <col min="5" max="5" width="21.453125" style="57" customWidth="1"/>
    <col min="6" max="6" width="22.54296875" style="57" customWidth="1"/>
    <col min="7" max="7" width="22" style="57" customWidth="1"/>
    <col min="8" max="46" width="22.81640625" style="57" customWidth="1"/>
    <col min="47" max="16384" width="11.54296875" style="57"/>
  </cols>
  <sheetData>
    <row r="1" spans="2:46" ht="15" customHeight="1"/>
    <row r="2" spans="2:46" ht="15" customHeight="1">
      <c r="F2" s="893" t="s">
        <v>245</v>
      </c>
      <c r="G2" s="893"/>
    </row>
    <row r="3" spans="2:46" ht="15" customHeight="1">
      <c r="F3" s="893" t="s">
        <v>248</v>
      </c>
      <c r="G3" s="893"/>
    </row>
    <row r="4" spans="2:46" s="405" customFormat="1" ht="13.4" customHeight="1">
      <c r="B4" s="403"/>
      <c r="C4" s="403"/>
      <c r="D4" s="404"/>
      <c r="E4" s="403"/>
    </row>
    <row r="5" spans="2:46" s="411" customFormat="1" ht="15.5">
      <c r="B5" s="414" t="s">
        <v>246</v>
      </c>
      <c r="C5" s="411" t="s">
        <v>733</v>
      </c>
      <c r="H5" s="413"/>
    </row>
    <row r="6" spans="2:46" s="415" customFormat="1" ht="15.5">
      <c r="B6" s="416" t="s">
        <v>247</v>
      </c>
      <c r="C6" s="415" t="s">
        <v>1579</v>
      </c>
    </row>
    <row r="7" spans="2:46" s="415" customFormat="1" ht="15.5">
      <c r="B7" s="416" t="s">
        <v>84</v>
      </c>
      <c r="C7" s="417" t="s">
        <v>858</v>
      </c>
    </row>
    <row r="8" spans="2:46" s="415" customFormat="1" ht="15.5">
      <c r="B8" s="416" t="s">
        <v>220</v>
      </c>
      <c r="C8" s="417" t="s">
        <v>859</v>
      </c>
    </row>
    <row r="9" spans="2:46" s="415" customFormat="1" ht="15.5">
      <c r="B9" s="416" t="s">
        <v>127</v>
      </c>
      <c r="C9" s="417" t="s">
        <v>110</v>
      </c>
    </row>
    <row r="10" spans="2:46" s="415" customFormat="1" ht="15.5">
      <c r="B10" s="416" t="s">
        <v>244</v>
      </c>
      <c r="C10" s="415" t="s">
        <v>860</v>
      </c>
    </row>
    <row r="12" spans="2:46" s="421" customFormat="1" ht="18" customHeight="1">
      <c r="B12" s="1006"/>
      <c r="C12" s="1010" t="s">
        <v>117</v>
      </c>
      <c r="D12" s="1010"/>
      <c r="E12" s="1010"/>
      <c r="F12" s="1010"/>
      <c r="G12" s="1010"/>
      <c r="H12" s="1010"/>
      <c r="I12" s="1010"/>
      <c r="J12" s="1010"/>
      <c r="K12" s="1010"/>
      <c r="L12" s="1010" t="s">
        <v>861</v>
      </c>
      <c r="M12" s="1010"/>
      <c r="N12" s="1010"/>
      <c r="O12" s="1010"/>
      <c r="P12" s="1010"/>
      <c r="Q12" s="1010"/>
      <c r="R12" s="1010"/>
      <c r="S12" s="1010"/>
      <c r="T12" s="1010"/>
      <c r="U12" s="1011" t="s">
        <v>1735</v>
      </c>
      <c r="V12" s="1012"/>
      <c r="W12" s="1012"/>
      <c r="X12" s="1012"/>
      <c r="Y12" s="1012"/>
      <c r="Z12" s="1012"/>
      <c r="AA12" s="1012"/>
      <c r="AB12" s="1012"/>
      <c r="AC12" s="1013"/>
      <c r="AD12" s="447"/>
      <c r="AE12" s="447"/>
      <c r="AF12" s="577"/>
      <c r="AG12" s="577"/>
      <c r="AH12" s="577"/>
      <c r="AI12" s="577"/>
      <c r="AJ12" s="577"/>
      <c r="AK12" s="577"/>
      <c r="AL12" s="577"/>
      <c r="AM12" s="577"/>
      <c r="AN12" s="577"/>
      <c r="AO12" s="577"/>
      <c r="AP12" s="577"/>
      <c r="AQ12" s="577"/>
      <c r="AR12" s="577"/>
      <c r="AS12" s="577"/>
      <c r="AT12" s="577"/>
    </row>
    <row r="13" spans="2:46" s="421" customFormat="1" ht="18" customHeight="1">
      <c r="B13" s="1007"/>
      <c r="C13" s="1014" t="s">
        <v>436</v>
      </c>
      <c r="D13" s="907"/>
      <c r="E13" s="907"/>
      <c r="F13" s="1014" t="s">
        <v>461</v>
      </c>
      <c r="G13" s="907"/>
      <c r="H13" s="907"/>
      <c r="I13" s="1014" t="s">
        <v>462</v>
      </c>
      <c r="J13" s="907"/>
      <c r="K13" s="907"/>
      <c r="L13" s="1014" t="s">
        <v>436</v>
      </c>
      <c r="M13" s="907"/>
      <c r="N13" s="907"/>
      <c r="O13" s="1014" t="s">
        <v>461</v>
      </c>
      <c r="P13" s="907"/>
      <c r="Q13" s="907"/>
      <c r="R13" s="1014" t="s">
        <v>462</v>
      </c>
      <c r="S13" s="907"/>
      <c r="T13" s="907"/>
      <c r="U13" s="982" t="s">
        <v>436</v>
      </c>
      <c r="V13" s="1009"/>
      <c r="W13" s="983"/>
      <c r="X13" s="982" t="s">
        <v>461</v>
      </c>
      <c r="Y13" s="1009"/>
      <c r="Z13" s="983"/>
      <c r="AA13" s="982" t="s">
        <v>462</v>
      </c>
      <c r="AB13" s="1009"/>
      <c r="AC13" s="983"/>
      <c r="AD13" s="551"/>
      <c r="AE13" s="552"/>
    </row>
    <row r="14" spans="2:46" s="421" customFormat="1" ht="18" customHeight="1">
      <c r="B14" s="1008"/>
      <c r="C14" s="558" t="s">
        <v>862</v>
      </c>
      <c r="D14" s="558" t="s">
        <v>863</v>
      </c>
      <c r="E14" s="558" t="s">
        <v>864</v>
      </c>
      <c r="F14" s="558" t="s">
        <v>862</v>
      </c>
      <c r="G14" s="558" t="s">
        <v>863</v>
      </c>
      <c r="H14" s="558" t="s">
        <v>864</v>
      </c>
      <c r="I14" s="558" t="s">
        <v>862</v>
      </c>
      <c r="J14" s="558" t="s">
        <v>863</v>
      </c>
      <c r="K14" s="558" t="s">
        <v>864</v>
      </c>
      <c r="L14" s="558" t="s">
        <v>862</v>
      </c>
      <c r="M14" s="558" t="s">
        <v>863</v>
      </c>
      <c r="N14" s="558" t="s">
        <v>864</v>
      </c>
      <c r="O14" s="558" t="s">
        <v>862</v>
      </c>
      <c r="P14" s="558" t="s">
        <v>863</v>
      </c>
      <c r="Q14" s="558" t="s">
        <v>864</v>
      </c>
      <c r="R14" s="558" t="s">
        <v>862</v>
      </c>
      <c r="S14" s="558" t="s">
        <v>863</v>
      </c>
      <c r="T14" s="558" t="s">
        <v>864</v>
      </c>
      <c r="U14" s="558" t="s">
        <v>862</v>
      </c>
      <c r="V14" s="558" t="s">
        <v>863</v>
      </c>
      <c r="W14" s="558" t="s">
        <v>864</v>
      </c>
      <c r="X14" s="558" t="s">
        <v>862</v>
      </c>
      <c r="Y14" s="558" t="s">
        <v>863</v>
      </c>
      <c r="Z14" s="558" t="s">
        <v>864</v>
      </c>
      <c r="AA14" s="558" t="s">
        <v>862</v>
      </c>
      <c r="AB14" s="558" t="s">
        <v>863</v>
      </c>
      <c r="AC14" s="558" t="s">
        <v>864</v>
      </c>
      <c r="AD14" s="466"/>
      <c r="AE14" s="495"/>
    </row>
    <row r="15" spans="2:46">
      <c r="B15" s="149" t="s">
        <v>660</v>
      </c>
      <c r="C15" s="137">
        <v>688906</v>
      </c>
      <c r="D15" s="137">
        <v>182312</v>
      </c>
      <c r="E15" s="137">
        <v>871218</v>
      </c>
      <c r="F15" s="137">
        <v>333089</v>
      </c>
      <c r="G15" s="137">
        <v>94114</v>
      </c>
      <c r="H15" s="137">
        <v>427203</v>
      </c>
      <c r="I15" s="137">
        <v>355817</v>
      </c>
      <c r="J15" s="137">
        <v>88198</v>
      </c>
      <c r="K15" s="137">
        <v>444015</v>
      </c>
      <c r="L15" s="137">
        <v>2106030</v>
      </c>
      <c r="M15" s="137">
        <v>207990</v>
      </c>
      <c r="N15" s="137">
        <v>2314020</v>
      </c>
      <c r="O15" s="137">
        <v>1062311</v>
      </c>
      <c r="P15" s="137">
        <v>116388</v>
      </c>
      <c r="Q15" s="137">
        <v>1178699</v>
      </c>
      <c r="R15" s="137">
        <v>1043719</v>
      </c>
      <c r="S15" s="137">
        <v>91602</v>
      </c>
      <c r="T15" s="137">
        <v>1135321</v>
      </c>
      <c r="U15" s="137">
        <v>1497745.8</v>
      </c>
      <c r="V15" s="137">
        <v>259207.6</v>
      </c>
      <c r="W15" s="137">
        <v>1756953.4</v>
      </c>
      <c r="X15" s="137">
        <v>731641.2</v>
      </c>
      <c r="Y15" s="137">
        <v>139607.6</v>
      </c>
      <c r="Z15" s="137">
        <v>871248.8</v>
      </c>
      <c r="AA15" s="137">
        <v>766104.6</v>
      </c>
      <c r="AB15" s="137">
        <v>119600</v>
      </c>
      <c r="AC15" s="137">
        <v>885704.6</v>
      </c>
      <c r="AD15" s="110"/>
      <c r="AE15" s="110"/>
    </row>
    <row r="16" spans="2:46">
      <c r="B16" s="149" t="s">
        <v>321</v>
      </c>
      <c r="C16" s="139">
        <v>119052</v>
      </c>
      <c r="D16" s="139">
        <v>40148</v>
      </c>
      <c r="E16" s="139">
        <v>159200</v>
      </c>
      <c r="F16" s="139">
        <v>59261</v>
      </c>
      <c r="G16" s="139">
        <v>20186</v>
      </c>
      <c r="H16" s="139">
        <v>79447</v>
      </c>
      <c r="I16" s="139">
        <v>59791</v>
      </c>
      <c r="J16" s="139">
        <v>19962</v>
      </c>
      <c r="K16" s="139">
        <v>79753</v>
      </c>
      <c r="L16" s="139">
        <v>328281</v>
      </c>
      <c r="M16" s="139">
        <v>44098</v>
      </c>
      <c r="N16" s="139">
        <v>372379</v>
      </c>
      <c r="O16" s="139">
        <v>165689</v>
      </c>
      <c r="P16" s="139">
        <v>22985</v>
      </c>
      <c r="Q16" s="139">
        <v>188674</v>
      </c>
      <c r="R16" s="139">
        <v>162592</v>
      </c>
      <c r="S16" s="139">
        <v>21113</v>
      </c>
      <c r="T16" s="139">
        <v>183705</v>
      </c>
      <c r="U16" s="139">
        <v>253170</v>
      </c>
      <c r="V16" s="139">
        <v>58681.4</v>
      </c>
      <c r="W16" s="139">
        <v>311851.40000000002</v>
      </c>
      <c r="X16" s="139">
        <v>125484.8</v>
      </c>
      <c r="Y16" s="139">
        <v>30357.599999999999</v>
      </c>
      <c r="Z16" s="139">
        <v>155842.4</v>
      </c>
      <c r="AA16" s="139">
        <v>127685.2</v>
      </c>
      <c r="AB16" s="139">
        <v>28323.8</v>
      </c>
      <c r="AC16" s="139">
        <v>156009</v>
      </c>
      <c r="AD16" s="110"/>
      <c r="AE16" s="110"/>
    </row>
    <row r="17" spans="2:31">
      <c r="B17" s="149" t="s">
        <v>223</v>
      </c>
      <c r="C17" s="137">
        <v>135661</v>
      </c>
      <c r="D17" s="137">
        <v>23947</v>
      </c>
      <c r="E17" s="137">
        <v>159608</v>
      </c>
      <c r="F17" s="137">
        <v>67037</v>
      </c>
      <c r="G17" s="137">
        <v>13364</v>
      </c>
      <c r="H17" s="137">
        <v>80401</v>
      </c>
      <c r="I17" s="137">
        <v>68624</v>
      </c>
      <c r="J17" s="137">
        <v>10583</v>
      </c>
      <c r="K17" s="137">
        <v>79207</v>
      </c>
      <c r="L17" s="137">
        <v>336197</v>
      </c>
      <c r="M17" s="137">
        <v>24273</v>
      </c>
      <c r="N17" s="137">
        <v>360470</v>
      </c>
      <c r="O17" s="137">
        <v>175796</v>
      </c>
      <c r="P17" s="137">
        <v>15045</v>
      </c>
      <c r="Q17" s="137">
        <v>190841</v>
      </c>
      <c r="R17" s="137">
        <v>160401</v>
      </c>
      <c r="S17" s="137">
        <v>9228</v>
      </c>
      <c r="T17" s="137">
        <v>169629</v>
      </c>
      <c r="U17" s="137">
        <v>252968.6</v>
      </c>
      <c r="V17" s="137">
        <v>32728.799999999999</v>
      </c>
      <c r="W17" s="137">
        <v>285697.40000000002</v>
      </c>
      <c r="X17" s="137">
        <v>127390.8</v>
      </c>
      <c r="Y17" s="137">
        <v>19177.8</v>
      </c>
      <c r="Z17" s="137">
        <v>146568.6</v>
      </c>
      <c r="AA17" s="137">
        <v>125577.8</v>
      </c>
      <c r="AB17" s="137">
        <v>13551</v>
      </c>
      <c r="AC17" s="137">
        <v>139128.79999999999</v>
      </c>
      <c r="AD17" s="110"/>
      <c r="AE17" s="110"/>
    </row>
    <row r="18" spans="2:31">
      <c r="B18" s="149" t="s">
        <v>224</v>
      </c>
      <c r="C18" s="137">
        <v>14815</v>
      </c>
      <c r="D18" s="137">
        <v>3939</v>
      </c>
      <c r="E18" s="137">
        <v>18754</v>
      </c>
      <c r="F18" s="137">
        <v>6082</v>
      </c>
      <c r="G18" s="137">
        <v>1980</v>
      </c>
      <c r="H18" s="137">
        <v>8062</v>
      </c>
      <c r="I18" s="137">
        <v>8733</v>
      </c>
      <c r="J18" s="137">
        <v>1959</v>
      </c>
      <c r="K18" s="137">
        <v>10692</v>
      </c>
      <c r="L18" s="137">
        <v>55706</v>
      </c>
      <c r="M18" s="137">
        <v>5260</v>
      </c>
      <c r="N18" s="137">
        <v>60966</v>
      </c>
      <c r="O18" s="137">
        <v>27035</v>
      </c>
      <c r="P18" s="137">
        <v>2962</v>
      </c>
      <c r="Q18" s="137">
        <v>29997</v>
      </c>
      <c r="R18" s="137">
        <v>28671</v>
      </c>
      <c r="S18" s="137">
        <v>2298</v>
      </c>
      <c r="T18" s="137">
        <v>30969</v>
      </c>
      <c r="U18" s="137">
        <v>37990</v>
      </c>
      <c r="V18" s="137">
        <v>6410</v>
      </c>
      <c r="W18" s="137">
        <v>44400</v>
      </c>
      <c r="X18" s="137">
        <v>17261.8</v>
      </c>
      <c r="Y18" s="137">
        <v>3409.8</v>
      </c>
      <c r="Z18" s="137">
        <v>20671.599999999999</v>
      </c>
      <c r="AA18" s="137">
        <v>20728.2</v>
      </c>
      <c r="AB18" s="137">
        <v>3000.2</v>
      </c>
      <c r="AC18" s="137">
        <v>23728.400000000001</v>
      </c>
      <c r="AD18" s="110"/>
      <c r="AE18" s="110"/>
    </row>
    <row r="19" spans="2:31">
      <c r="B19" s="149" t="s">
        <v>865</v>
      </c>
      <c r="C19" s="137">
        <v>7397</v>
      </c>
      <c r="D19" s="137">
        <v>2162</v>
      </c>
      <c r="E19" s="137">
        <v>9559</v>
      </c>
      <c r="F19" s="137">
        <v>3247</v>
      </c>
      <c r="G19" s="137">
        <v>1088</v>
      </c>
      <c r="H19" s="137">
        <v>4335</v>
      </c>
      <c r="I19" s="137">
        <v>4150</v>
      </c>
      <c r="J19" s="137">
        <v>1074</v>
      </c>
      <c r="K19" s="137">
        <v>5224</v>
      </c>
      <c r="L19" s="137">
        <v>37263</v>
      </c>
      <c r="M19" s="137">
        <v>2738</v>
      </c>
      <c r="N19" s="137">
        <v>40001</v>
      </c>
      <c r="O19" s="137">
        <v>16913</v>
      </c>
      <c r="P19" s="137">
        <v>1561</v>
      </c>
      <c r="Q19" s="137">
        <v>18474</v>
      </c>
      <c r="R19" s="137">
        <v>20350</v>
      </c>
      <c r="S19" s="137">
        <v>1177</v>
      </c>
      <c r="T19" s="137">
        <v>21527</v>
      </c>
      <c r="U19" s="137">
        <v>23075.4</v>
      </c>
      <c r="V19" s="137">
        <v>3232.8</v>
      </c>
      <c r="W19" s="137">
        <v>26308.2</v>
      </c>
      <c r="X19" s="137">
        <v>10453.200000000001</v>
      </c>
      <c r="Y19" s="137">
        <v>1755.8</v>
      </c>
      <c r="Z19" s="137">
        <v>12209</v>
      </c>
      <c r="AA19" s="137">
        <v>12622.2</v>
      </c>
      <c r="AB19" s="137">
        <v>1477</v>
      </c>
      <c r="AC19" s="137">
        <v>14099.2</v>
      </c>
      <c r="AD19" s="110"/>
      <c r="AE19" s="110"/>
    </row>
    <row r="20" spans="2:31">
      <c r="B20" s="149" t="s">
        <v>318</v>
      </c>
      <c r="C20" s="137">
        <v>46040</v>
      </c>
      <c r="D20" s="137">
        <v>10551</v>
      </c>
      <c r="E20" s="137">
        <v>56591</v>
      </c>
      <c r="F20" s="137">
        <v>20909</v>
      </c>
      <c r="G20" s="137">
        <v>5363</v>
      </c>
      <c r="H20" s="137">
        <v>26272</v>
      </c>
      <c r="I20" s="137">
        <v>25131</v>
      </c>
      <c r="J20" s="137">
        <v>5188</v>
      </c>
      <c r="K20" s="137">
        <v>30319</v>
      </c>
      <c r="L20" s="137">
        <v>93655</v>
      </c>
      <c r="M20" s="137">
        <v>12672</v>
      </c>
      <c r="N20" s="137">
        <v>106327</v>
      </c>
      <c r="O20" s="137">
        <v>45143</v>
      </c>
      <c r="P20" s="137">
        <v>6805</v>
      </c>
      <c r="Q20" s="137">
        <v>51948</v>
      </c>
      <c r="R20" s="137">
        <v>48512</v>
      </c>
      <c r="S20" s="137">
        <v>5867</v>
      </c>
      <c r="T20" s="137">
        <v>54379</v>
      </c>
      <c r="U20" s="137">
        <v>82404</v>
      </c>
      <c r="V20" s="137">
        <v>13785.4</v>
      </c>
      <c r="W20" s="137">
        <v>96189.4</v>
      </c>
      <c r="X20" s="137">
        <v>38732.199999999997</v>
      </c>
      <c r="Y20" s="137">
        <v>7300</v>
      </c>
      <c r="Z20" s="137">
        <v>46032.2</v>
      </c>
      <c r="AA20" s="137">
        <v>43671.8</v>
      </c>
      <c r="AB20" s="137">
        <v>6485.4</v>
      </c>
      <c r="AC20" s="137">
        <v>50157.2</v>
      </c>
      <c r="AD20" s="110"/>
      <c r="AE20" s="110"/>
    </row>
    <row r="21" spans="2:31">
      <c r="B21" s="149" t="s">
        <v>227</v>
      </c>
      <c r="C21" s="137">
        <v>92187</v>
      </c>
      <c r="D21" s="137">
        <v>12959</v>
      </c>
      <c r="E21" s="137">
        <v>105146</v>
      </c>
      <c r="F21" s="137">
        <v>46330</v>
      </c>
      <c r="G21" s="137">
        <v>6701</v>
      </c>
      <c r="H21" s="137">
        <v>53031</v>
      </c>
      <c r="I21" s="137">
        <v>45857</v>
      </c>
      <c r="J21" s="137">
        <v>6258</v>
      </c>
      <c r="K21" s="137">
        <v>52115</v>
      </c>
      <c r="L21" s="137">
        <v>186954</v>
      </c>
      <c r="M21" s="137">
        <v>13370</v>
      </c>
      <c r="N21" s="137">
        <v>200324</v>
      </c>
      <c r="O21" s="137">
        <v>92767</v>
      </c>
      <c r="P21" s="137">
        <v>7118</v>
      </c>
      <c r="Q21" s="137">
        <v>99885</v>
      </c>
      <c r="R21" s="137">
        <v>94187</v>
      </c>
      <c r="S21" s="137">
        <v>6252</v>
      </c>
      <c r="T21" s="137">
        <v>100439</v>
      </c>
      <c r="U21" s="137">
        <v>146325</v>
      </c>
      <c r="V21" s="137">
        <v>16093</v>
      </c>
      <c r="W21" s="137">
        <v>162418</v>
      </c>
      <c r="X21" s="137">
        <v>73180.600000000006</v>
      </c>
      <c r="Y21" s="137">
        <v>8318.6</v>
      </c>
      <c r="Z21" s="137">
        <v>81499.199999999997</v>
      </c>
      <c r="AA21" s="137">
        <v>73144.399999999994</v>
      </c>
      <c r="AB21" s="137">
        <v>7774.4</v>
      </c>
      <c r="AC21" s="137">
        <v>80918.8</v>
      </c>
      <c r="AD21" s="110"/>
      <c r="AE21" s="110"/>
    </row>
    <row r="22" spans="2:31">
      <c r="B22" s="149" t="s">
        <v>228</v>
      </c>
      <c r="C22" s="137">
        <v>3848</v>
      </c>
      <c r="D22" s="137">
        <v>1443</v>
      </c>
      <c r="E22" s="137">
        <v>5291</v>
      </c>
      <c r="F22" s="137">
        <v>1730</v>
      </c>
      <c r="G22" s="137">
        <v>719</v>
      </c>
      <c r="H22" s="137">
        <v>2449</v>
      </c>
      <c r="I22" s="137">
        <v>2118</v>
      </c>
      <c r="J22" s="137">
        <v>724</v>
      </c>
      <c r="K22" s="137">
        <v>2842</v>
      </c>
      <c r="L22" s="137">
        <v>24639</v>
      </c>
      <c r="M22" s="137">
        <v>1533</v>
      </c>
      <c r="N22" s="137">
        <v>26172</v>
      </c>
      <c r="O22" s="137">
        <v>11595</v>
      </c>
      <c r="P22" s="137">
        <v>932</v>
      </c>
      <c r="Q22" s="137">
        <v>12527</v>
      </c>
      <c r="R22" s="137">
        <v>13044</v>
      </c>
      <c r="S22" s="137">
        <v>601</v>
      </c>
      <c r="T22" s="137">
        <v>13645</v>
      </c>
      <c r="U22" s="137">
        <v>14668</v>
      </c>
      <c r="V22" s="137">
        <v>2292.1999999999998</v>
      </c>
      <c r="W22" s="137">
        <v>16960.2</v>
      </c>
      <c r="X22" s="137">
        <v>6688</v>
      </c>
      <c r="Y22" s="137">
        <v>1262.5999999999999</v>
      </c>
      <c r="Z22" s="137">
        <v>7950.6</v>
      </c>
      <c r="AA22" s="137">
        <v>7980</v>
      </c>
      <c r="AB22" s="137">
        <v>1029.5999999999999</v>
      </c>
      <c r="AC22" s="137">
        <v>9009.6</v>
      </c>
      <c r="AD22" s="110"/>
      <c r="AE22" s="110"/>
    </row>
    <row r="23" spans="2:31">
      <c r="B23" s="149" t="s">
        <v>230</v>
      </c>
      <c r="C23" s="137">
        <v>20080</v>
      </c>
      <c r="D23" s="137">
        <v>5409</v>
      </c>
      <c r="E23" s="137">
        <v>25489</v>
      </c>
      <c r="F23" s="137">
        <v>9679</v>
      </c>
      <c r="G23" s="137">
        <v>3030</v>
      </c>
      <c r="H23" s="137">
        <v>12709</v>
      </c>
      <c r="I23" s="137">
        <v>10401</v>
      </c>
      <c r="J23" s="137">
        <v>2379</v>
      </c>
      <c r="K23" s="137">
        <v>12780</v>
      </c>
      <c r="L23" s="137">
        <v>78613</v>
      </c>
      <c r="M23" s="137">
        <v>7565</v>
      </c>
      <c r="N23" s="137">
        <v>86178</v>
      </c>
      <c r="O23" s="137">
        <v>42189</v>
      </c>
      <c r="P23" s="137">
        <v>4687</v>
      </c>
      <c r="Q23" s="137">
        <v>46876</v>
      </c>
      <c r="R23" s="137">
        <v>36424</v>
      </c>
      <c r="S23" s="137">
        <v>2878</v>
      </c>
      <c r="T23" s="137">
        <v>39302</v>
      </c>
      <c r="U23" s="137">
        <v>47895.8</v>
      </c>
      <c r="V23" s="137">
        <v>8466.6</v>
      </c>
      <c r="W23" s="137">
        <v>56362.400000000001</v>
      </c>
      <c r="X23" s="137">
        <v>24437</v>
      </c>
      <c r="Y23" s="137">
        <v>4996.8</v>
      </c>
      <c r="Z23" s="137">
        <v>29433.8</v>
      </c>
      <c r="AA23" s="137">
        <v>23458.799999999999</v>
      </c>
      <c r="AB23" s="137">
        <v>3469.8</v>
      </c>
      <c r="AC23" s="137">
        <v>26928.6</v>
      </c>
      <c r="AD23" s="110"/>
      <c r="AE23" s="110"/>
    </row>
    <row r="24" spans="2:31">
      <c r="B24" s="149" t="s">
        <v>229</v>
      </c>
      <c r="C24" s="137">
        <v>18061</v>
      </c>
      <c r="D24" s="137">
        <v>6669</v>
      </c>
      <c r="E24" s="137">
        <v>24730</v>
      </c>
      <c r="F24" s="137">
        <v>7690</v>
      </c>
      <c r="G24" s="137">
        <v>3218</v>
      </c>
      <c r="H24" s="137">
        <v>10908</v>
      </c>
      <c r="I24" s="137">
        <v>10371</v>
      </c>
      <c r="J24" s="137">
        <v>3451</v>
      </c>
      <c r="K24" s="137">
        <v>13822</v>
      </c>
      <c r="L24" s="137">
        <v>86638</v>
      </c>
      <c r="M24" s="137">
        <v>5545</v>
      </c>
      <c r="N24" s="137">
        <v>92183</v>
      </c>
      <c r="O24" s="137">
        <v>44529</v>
      </c>
      <c r="P24" s="137">
        <v>3212</v>
      </c>
      <c r="Q24" s="137">
        <v>47741</v>
      </c>
      <c r="R24" s="137">
        <v>42109</v>
      </c>
      <c r="S24" s="137">
        <v>2333</v>
      </c>
      <c r="T24" s="137">
        <v>44442</v>
      </c>
      <c r="U24" s="137">
        <v>55692</v>
      </c>
      <c r="V24" s="137">
        <v>9305</v>
      </c>
      <c r="W24" s="137">
        <v>64997</v>
      </c>
      <c r="X24" s="137">
        <v>25900.6</v>
      </c>
      <c r="Y24" s="137">
        <v>4853.6000000000004</v>
      </c>
      <c r="Z24" s="137">
        <v>30754.2</v>
      </c>
      <c r="AA24" s="137">
        <v>29791.4</v>
      </c>
      <c r="AB24" s="137">
        <v>4451.3999999999996</v>
      </c>
      <c r="AC24" s="137">
        <v>34242.800000000003</v>
      </c>
      <c r="AD24" s="110"/>
      <c r="AE24" s="110"/>
    </row>
    <row r="25" spans="2:31">
      <c r="B25" s="149" t="s">
        <v>231</v>
      </c>
      <c r="C25" s="137">
        <v>118373</v>
      </c>
      <c r="D25" s="137">
        <v>30327</v>
      </c>
      <c r="E25" s="137">
        <v>148700</v>
      </c>
      <c r="F25" s="137">
        <v>59680</v>
      </c>
      <c r="G25" s="137">
        <v>15562</v>
      </c>
      <c r="H25" s="137">
        <v>75242</v>
      </c>
      <c r="I25" s="137">
        <v>58693</v>
      </c>
      <c r="J25" s="137">
        <v>14765</v>
      </c>
      <c r="K25" s="137">
        <v>73458</v>
      </c>
      <c r="L25" s="137">
        <v>324725</v>
      </c>
      <c r="M25" s="137">
        <v>37070</v>
      </c>
      <c r="N25" s="137">
        <v>361795</v>
      </c>
      <c r="O25" s="137">
        <v>168817</v>
      </c>
      <c r="P25" s="137">
        <v>20090</v>
      </c>
      <c r="Q25" s="137">
        <v>188907</v>
      </c>
      <c r="R25" s="137">
        <v>155908</v>
      </c>
      <c r="S25" s="137">
        <v>16980</v>
      </c>
      <c r="T25" s="137">
        <v>172888</v>
      </c>
      <c r="U25" s="137">
        <v>249749.4</v>
      </c>
      <c r="V25" s="137">
        <v>43355.4</v>
      </c>
      <c r="W25" s="137">
        <v>293104.8</v>
      </c>
      <c r="X25" s="137">
        <v>124556.6</v>
      </c>
      <c r="Y25" s="137">
        <v>22902.400000000001</v>
      </c>
      <c r="Z25" s="137">
        <v>147459</v>
      </c>
      <c r="AA25" s="137">
        <v>125192.8</v>
      </c>
      <c r="AB25" s="137">
        <v>20453</v>
      </c>
      <c r="AC25" s="137">
        <v>145645.79999999999</v>
      </c>
      <c r="AD25" s="110"/>
      <c r="AE25" s="110"/>
    </row>
    <row r="26" spans="2:31">
      <c r="B26" s="149" t="s">
        <v>232</v>
      </c>
      <c r="C26" s="137">
        <v>45026</v>
      </c>
      <c r="D26" s="137">
        <v>19113</v>
      </c>
      <c r="E26" s="137">
        <v>64139</v>
      </c>
      <c r="F26" s="137">
        <v>21075</v>
      </c>
      <c r="G26" s="137">
        <v>9654</v>
      </c>
      <c r="H26" s="137">
        <v>30729</v>
      </c>
      <c r="I26" s="137">
        <v>23951</v>
      </c>
      <c r="J26" s="137">
        <v>9459</v>
      </c>
      <c r="K26" s="137">
        <v>33410</v>
      </c>
      <c r="L26" s="137">
        <v>224400</v>
      </c>
      <c r="M26" s="137">
        <v>21725</v>
      </c>
      <c r="N26" s="137">
        <v>246125</v>
      </c>
      <c r="O26" s="137">
        <v>111411</v>
      </c>
      <c r="P26" s="137">
        <v>12474</v>
      </c>
      <c r="Q26" s="137">
        <v>123885</v>
      </c>
      <c r="R26" s="137">
        <v>112989</v>
      </c>
      <c r="S26" s="137">
        <v>9251</v>
      </c>
      <c r="T26" s="137">
        <v>122240</v>
      </c>
      <c r="U26" s="137">
        <v>135911.4</v>
      </c>
      <c r="V26" s="137">
        <v>26396.400000000001</v>
      </c>
      <c r="W26" s="137">
        <v>162307.79999999999</v>
      </c>
      <c r="X26" s="137">
        <v>65309.599999999999</v>
      </c>
      <c r="Y26" s="137">
        <v>14239.6</v>
      </c>
      <c r="Z26" s="137">
        <v>79549.2</v>
      </c>
      <c r="AA26" s="137">
        <v>70601.8</v>
      </c>
      <c r="AB26" s="137">
        <v>12156.8</v>
      </c>
      <c r="AC26" s="137">
        <v>82758.600000000006</v>
      </c>
      <c r="AD26" s="110"/>
      <c r="AE26" s="110"/>
    </row>
    <row r="27" spans="2:31" s="153" customFormat="1">
      <c r="B27" s="149" t="s">
        <v>233</v>
      </c>
      <c r="C27" s="137">
        <v>6755</v>
      </c>
      <c r="D27" s="137">
        <v>1322</v>
      </c>
      <c r="E27" s="137">
        <v>8077</v>
      </c>
      <c r="F27" s="137">
        <v>3360</v>
      </c>
      <c r="G27" s="137">
        <v>744</v>
      </c>
      <c r="H27" s="137">
        <v>4104</v>
      </c>
      <c r="I27" s="137">
        <v>3395</v>
      </c>
      <c r="J27" s="137">
        <v>578</v>
      </c>
      <c r="K27" s="137">
        <v>3973</v>
      </c>
      <c r="L27" s="137">
        <v>23849</v>
      </c>
      <c r="M27" s="137">
        <v>1674</v>
      </c>
      <c r="N27" s="137">
        <v>25523</v>
      </c>
      <c r="O27" s="137">
        <v>12870</v>
      </c>
      <c r="P27" s="137">
        <v>1093</v>
      </c>
      <c r="Q27" s="137">
        <v>13963</v>
      </c>
      <c r="R27" s="137">
        <v>10979</v>
      </c>
      <c r="S27" s="137">
        <v>581</v>
      </c>
      <c r="T27" s="137">
        <v>11560</v>
      </c>
      <c r="U27" s="137">
        <v>17147.2</v>
      </c>
      <c r="V27" s="137">
        <v>2531.6</v>
      </c>
      <c r="W27" s="137">
        <v>19678.8</v>
      </c>
      <c r="X27" s="137">
        <v>8851.2000000000007</v>
      </c>
      <c r="Y27" s="137">
        <v>1535</v>
      </c>
      <c r="Z27" s="137">
        <v>10386.200000000001</v>
      </c>
      <c r="AA27" s="137">
        <v>8296</v>
      </c>
      <c r="AB27" s="137">
        <v>996.6</v>
      </c>
      <c r="AC27" s="137">
        <v>9292.6</v>
      </c>
      <c r="AD27" s="152"/>
      <c r="AE27" s="152"/>
    </row>
    <row r="28" spans="2:31">
      <c r="B28" s="149" t="s">
        <v>234</v>
      </c>
      <c r="C28" s="137">
        <v>24172</v>
      </c>
      <c r="D28" s="137">
        <v>9105</v>
      </c>
      <c r="E28" s="137">
        <v>33277</v>
      </c>
      <c r="F28" s="137">
        <v>10083</v>
      </c>
      <c r="G28" s="137">
        <v>4398</v>
      </c>
      <c r="H28" s="137">
        <v>14481</v>
      </c>
      <c r="I28" s="137">
        <v>14089</v>
      </c>
      <c r="J28" s="137">
        <v>4707</v>
      </c>
      <c r="K28" s="137">
        <v>18796</v>
      </c>
      <c r="L28" s="137">
        <v>117443</v>
      </c>
      <c r="M28" s="137">
        <v>10005</v>
      </c>
      <c r="N28" s="137">
        <v>127448</v>
      </c>
      <c r="O28" s="137">
        <v>55888</v>
      </c>
      <c r="P28" s="137">
        <v>5679</v>
      </c>
      <c r="Q28" s="137">
        <v>61567</v>
      </c>
      <c r="R28" s="137">
        <v>61555</v>
      </c>
      <c r="S28" s="137">
        <v>4326</v>
      </c>
      <c r="T28" s="137">
        <v>65881</v>
      </c>
      <c r="U28" s="137">
        <v>72899.8</v>
      </c>
      <c r="V28" s="137">
        <v>12921.8</v>
      </c>
      <c r="W28" s="137">
        <v>85821.6</v>
      </c>
      <c r="X28" s="137">
        <v>33208</v>
      </c>
      <c r="Y28" s="137">
        <v>6796.4</v>
      </c>
      <c r="Z28" s="137">
        <v>40004.400000000001</v>
      </c>
      <c r="AA28" s="137">
        <v>39691.800000000003</v>
      </c>
      <c r="AB28" s="137">
        <v>6125.4</v>
      </c>
      <c r="AC28" s="137">
        <v>45817.2</v>
      </c>
      <c r="AD28" s="110"/>
      <c r="AE28" s="110"/>
    </row>
    <row r="29" spans="2:31">
      <c r="B29" s="149" t="s">
        <v>322</v>
      </c>
      <c r="C29" s="137">
        <v>12231</v>
      </c>
      <c r="D29" s="137">
        <v>2002</v>
      </c>
      <c r="E29" s="137">
        <v>14233</v>
      </c>
      <c r="F29" s="137">
        <v>5483</v>
      </c>
      <c r="G29" s="137">
        <v>1211</v>
      </c>
      <c r="H29" s="137">
        <v>6694</v>
      </c>
      <c r="I29" s="137">
        <v>6748</v>
      </c>
      <c r="J29" s="137">
        <v>791</v>
      </c>
      <c r="K29" s="137">
        <v>7539</v>
      </c>
      <c r="L29" s="137">
        <v>46113</v>
      </c>
      <c r="M29" s="137">
        <v>3109</v>
      </c>
      <c r="N29" s="137">
        <v>49222</v>
      </c>
      <c r="O29" s="137">
        <v>21900</v>
      </c>
      <c r="P29" s="137">
        <v>1896</v>
      </c>
      <c r="Q29" s="137">
        <v>23796</v>
      </c>
      <c r="R29" s="137">
        <v>24213</v>
      </c>
      <c r="S29" s="137">
        <v>1213</v>
      </c>
      <c r="T29" s="137">
        <v>25426</v>
      </c>
      <c r="U29" s="137">
        <v>30825.200000000001</v>
      </c>
      <c r="V29" s="137">
        <v>4119.6000000000004</v>
      </c>
      <c r="W29" s="137">
        <v>34944.800000000003</v>
      </c>
      <c r="X29" s="137">
        <v>14124.6</v>
      </c>
      <c r="Y29" s="137">
        <v>2444.6</v>
      </c>
      <c r="Z29" s="137">
        <v>16569.2</v>
      </c>
      <c r="AA29" s="137">
        <v>16700.599999999999</v>
      </c>
      <c r="AB29" s="137">
        <v>1675</v>
      </c>
      <c r="AC29" s="137">
        <v>18375.599999999999</v>
      </c>
      <c r="AD29" s="110"/>
      <c r="AE29" s="110"/>
    </row>
    <row r="30" spans="2:31">
      <c r="B30" s="149" t="s">
        <v>866</v>
      </c>
      <c r="C30" s="137">
        <v>4386</v>
      </c>
      <c r="D30" s="137">
        <v>1607</v>
      </c>
      <c r="E30" s="137">
        <v>5993</v>
      </c>
      <c r="F30" s="137">
        <v>1786</v>
      </c>
      <c r="G30" s="137">
        <v>890</v>
      </c>
      <c r="H30" s="137">
        <v>2676</v>
      </c>
      <c r="I30" s="137">
        <v>2600</v>
      </c>
      <c r="J30" s="137">
        <v>717</v>
      </c>
      <c r="K30" s="137">
        <v>3317</v>
      </c>
      <c r="L30" s="137">
        <v>25252</v>
      </c>
      <c r="M30" s="137">
        <v>2053</v>
      </c>
      <c r="N30" s="137">
        <v>27305</v>
      </c>
      <c r="O30" s="137">
        <v>13554</v>
      </c>
      <c r="P30" s="137">
        <v>1103</v>
      </c>
      <c r="Q30" s="137">
        <v>14657</v>
      </c>
      <c r="R30" s="137">
        <v>11698</v>
      </c>
      <c r="S30" s="137">
        <v>950</v>
      </c>
      <c r="T30" s="137">
        <v>12648</v>
      </c>
      <c r="U30" s="137">
        <v>14219.8</v>
      </c>
      <c r="V30" s="137">
        <v>2198</v>
      </c>
      <c r="W30" s="137">
        <v>16417.8</v>
      </c>
      <c r="X30" s="137">
        <v>6668.8</v>
      </c>
      <c r="Y30" s="137">
        <v>1174.4000000000001</v>
      </c>
      <c r="Z30" s="137">
        <v>7843.2</v>
      </c>
      <c r="AA30" s="137">
        <v>7551</v>
      </c>
      <c r="AB30" s="137">
        <v>1023.6</v>
      </c>
      <c r="AC30" s="137">
        <v>8574.6</v>
      </c>
      <c r="AD30" s="110"/>
      <c r="AE30" s="110"/>
    </row>
    <row r="31" spans="2:31">
      <c r="B31" s="149" t="s">
        <v>237</v>
      </c>
      <c r="C31" s="137">
        <v>17460</v>
      </c>
      <c r="D31" s="137">
        <v>9911</v>
      </c>
      <c r="E31" s="137">
        <v>27371</v>
      </c>
      <c r="F31" s="137">
        <v>8160</v>
      </c>
      <c r="G31" s="137">
        <v>5135</v>
      </c>
      <c r="H31" s="137">
        <v>13295</v>
      </c>
      <c r="I31" s="137">
        <v>9300</v>
      </c>
      <c r="J31" s="137">
        <v>4776</v>
      </c>
      <c r="K31" s="137">
        <v>14076</v>
      </c>
      <c r="L31" s="137">
        <v>97189</v>
      </c>
      <c r="M31" s="137">
        <v>13334</v>
      </c>
      <c r="N31" s="137">
        <v>110523</v>
      </c>
      <c r="O31" s="137">
        <v>46920</v>
      </c>
      <c r="P31" s="137">
        <v>7590</v>
      </c>
      <c r="Q31" s="137">
        <v>54510</v>
      </c>
      <c r="R31" s="137">
        <v>50269</v>
      </c>
      <c r="S31" s="137">
        <v>5744</v>
      </c>
      <c r="T31" s="137">
        <v>56013</v>
      </c>
      <c r="U31" s="137">
        <v>52748.800000000003</v>
      </c>
      <c r="V31" s="137">
        <v>14604.4</v>
      </c>
      <c r="W31" s="137">
        <v>67353.2</v>
      </c>
      <c r="X31" s="137">
        <v>24767.8</v>
      </c>
      <c r="Y31" s="137">
        <v>7928.2</v>
      </c>
      <c r="Z31" s="137">
        <v>32696</v>
      </c>
      <c r="AA31" s="137">
        <v>27981</v>
      </c>
      <c r="AB31" s="137">
        <v>6676.2</v>
      </c>
      <c r="AC31" s="137">
        <v>34657.199999999997</v>
      </c>
      <c r="AD31" s="110"/>
      <c r="AE31" s="110"/>
    </row>
    <row r="32" spans="2:31">
      <c r="B32" s="149" t="s">
        <v>867</v>
      </c>
      <c r="C32" s="137">
        <v>1969</v>
      </c>
      <c r="D32" s="137">
        <v>1459</v>
      </c>
      <c r="E32" s="137">
        <v>3428</v>
      </c>
      <c r="F32" s="137">
        <v>723</v>
      </c>
      <c r="G32" s="137">
        <v>752</v>
      </c>
      <c r="H32" s="137">
        <v>1475</v>
      </c>
      <c r="I32" s="137">
        <v>1246</v>
      </c>
      <c r="J32" s="137">
        <v>707</v>
      </c>
      <c r="K32" s="137">
        <v>1953</v>
      </c>
      <c r="L32" s="137">
        <v>15058</v>
      </c>
      <c r="M32" s="137">
        <v>1818</v>
      </c>
      <c r="N32" s="137">
        <v>16876</v>
      </c>
      <c r="O32" s="137">
        <v>7288</v>
      </c>
      <c r="P32" s="137">
        <v>1071</v>
      </c>
      <c r="Q32" s="137">
        <v>8359</v>
      </c>
      <c r="R32" s="137">
        <v>7770</v>
      </c>
      <c r="S32" s="137">
        <v>747</v>
      </c>
      <c r="T32" s="137">
        <v>8517</v>
      </c>
      <c r="U32" s="137">
        <v>7320</v>
      </c>
      <c r="V32" s="137">
        <v>1772.6</v>
      </c>
      <c r="W32" s="137">
        <v>9092.6</v>
      </c>
      <c r="X32" s="137">
        <v>3192.2</v>
      </c>
      <c r="Y32" s="137">
        <v>985.6</v>
      </c>
      <c r="Z32" s="137">
        <v>4177.8</v>
      </c>
      <c r="AA32" s="137">
        <v>4127.8</v>
      </c>
      <c r="AB32" s="137">
        <v>787</v>
      </c>
      <c r="AC32" s="137">
        <v>4914.8</v>
      </c>
      <c r="AD32" s="110"/>
      <c r="AE32" s="110"/>
    </row>
    <row r="33" spans="2:31">
      <c r="B33" s="149" t="s">
        <v>239</v>
      </c>
      <c r="C33" s="137">
        <v>634</v>
      </c>
      <c r="D33" s="137">
        <v>105</v>
      </c>
      <c r="E33" s="137">
        <v>739</v>
      </c>
      <c r="F33" s="137">
        <v>328</v>
      </c>
      <c r="G33" s="137">
        <v>47</v>
      </c>
      <c r="H33" s="137">
        <v>375</v>
      </c>
      <c r="I33" s="137">
        <v>306</v>
      </c>
      <c r="J33" s="137">
        <v>58</v>
      </c>
      <c r="K33" s="137">
        <v>364</v>
      </c>
      <c r="L33" s="137">
        <v>2813</v>
      </c>
      <c r="M33" s="137">
        <v>117</v>
      </c>
      <c r="N33" s="137">
        <v>2930</v>
      </c>
      <c r="O33" s="137">
        <v>1344</v>
      </c>
      <c r="P33" s="137">
        <v>75</v>
      </c>
      <c r="Q33" s="137">
        <v>1419</v>
      </c>
      <c r="R33" s="137">
        <v>1469</v>
      </c>
      <c r="S33" s="137">
        <v>42</v>
      </c>
      <c r="T33" s="137">
        <v>1511</v>
      </c>
      <c r="U33" s="137">
        <v>1520</v>
      </c>
      <c r="V33" s="137">
        <v>150.4</v>
      </c>
      <c r="W33" s="137">
        <v>1670.4</v>
      </c>
      <c r="X33" s="137">
        <v>754.8</v>
      </c>
      <c r="Y33" s="137">
        <v>84.8</v>
      </c>
      <c r="Z33" s="137">
        <v>839.6</v>
      </c>
      <c r="AA33" s="137">
        <v>765.2</v>
      </c>
      <c r="AB33" s="137">
        <v>65.599999999999994</v>
      </c>
      <c r="AC33" s="137">
        <v>830.8</v>
      </c>
      <c r="AD33" s="110"/>
      <c r="AE33" s="110"/>
    </row>
    <row r="34" spans="2:31">
      <c r="B34" s="149" t="s">
        <v>240</v>
      </c>
      <c r="C34" s="137">
        <v>759</v>
      </c>
      <c r="D34" s="137">
        <v>134</v>
      </c>
      <c r="E34" s="137">
        <v>893</v>
      </c>
      <c r="F34" s="137">
        <v>446</v>
      </c>
      <c r="G34" s="137">
        <v>72</v>
      </c>
      <c r="H34" s="137">
        <v>518</v>
      </c>
      <c r="I34" s="137">
        <v>313</v>
      </c>
      <c r="J34" s="137">
        <v>62</v>
      </c>
      <c r="K34" s="137">
        <v>375</v>
      </c>
      <c r="L34" s="137">
        <v>1242</v>
      </c>
      <c r="M34" s="137">
        <v>31</v>
      </c>
      <c r="N34" s="137">
        <v>1273</v>
      </c>
      <c r="O34" s="137">
        <v>663</v>
      </c>
      <c r="P34" s="137">
        <v>10</v>
      </c>
      <c r="Q34" s="137">
        <v>673</v>
      </c>
      <c r="R34" s="137">
        <v>579</v>
      </c>
      <c r="S34" s="137">
        <v>21</v>
      </c>
      <c r="T34" s="137">
        <v>600</v>
      </c>
      <c r="U34" s="137">
        <v>1215.4000000000001</v>
      </c>
      <c r="V34" s="137">
        <v>162.19999999999999</v>
      </c>
      <c r="W34" s="137">
        <v>1377.6</v>
      </c>
      <c r="X34" s="137">
        <v>678.6</v>
      </c>
      <c r="Y34" s="137">
        <v>84</v>
      </c>
      <c r="Z34" s="137">
        <v>762.6</v>
      </c>
      <c r="AA34" s="137">
        <v>536.79999999999995</v>
      </c>
      <c r="AB34" s="137">
        <v>78.2</v>
      </c>
      <c r="AC34" s="137">
        <v>615</v>
      </c>
    </row>
    <row r="35" spans="2:31">
      <c r="B35" s="149"/>
      <c r="C35" s="137"/>
      <c r="D35" s="137"/>
      <c r="E35" s="137"/>
      <c r="F35" s="137"/>
      <c r="G35" s="137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</row>
    <row r="38" spans="2:31" ht="18" customHeight="1">
      <c r="B38" s="406" t="s">
        <v>1734</v>
      </c>
    </row>
    <row r="39" spans="2:31" s="421" customFormat="1" ht="18" customHeight="1">
      <c r="B39" s="159"/>
      <c r="C39" s="558" t="s">
        <v>862</v>
      </c>
      <c r="D39" s="558" t="s">
        <v>863</v>
      </c>
      <c r="E39" s="558" t="s">
        <v>864</v>
      </c>
    </row>
    <row r="40" spans="2:31" ht="14" customHeight="1">
      <c r="B40" s="584" t="s">
        <v>868</v>
      </c>
      <c r="C40" s="137">
        <v>2106030</v>
      </c>
      <c r="D40" s="137">
        <v>207990</v>
      </c>
      <c r="E40" s="137">
        <v>2314020</v>
      </c>
    </row>
    <row r="41" spans="2:31" ht="14" customHeight="1">
      <c r="B41" s="585" t="s">
        <v>126</v>
      </c>
      <c r="C41" s="137">
        <v>688906</v>
      </c>
      <c r="D41" s="137">
        <v>182312</v>
      </c>
      <c r="E41" s="137">
        <v>871218</v>
      </c>
    </row>
    <row r="42" spans="2:31">
      <c r="C42" s="137"/>
      <c r="D42" s="137"/>
      <c r="E42" s="137"/>
    </row>
    <row r="43" spans="2:31">
      <c r="C43" s="137"/>
      <c r="D43" s="137"/>
      <c r="E43" s="137"/>
    </row>
    <row r="44" spans="2:31">
      <c r="C44" s="137"/>
      <c r="D44" s="137"/>
      <c r="E44" s="137"/>
    </row>
    <row r="45" spans="2:31">
      <c r="C45" s="137"/>
      <c r="D45" s="137"/>
      <c r="E45" s="137"/>
    </row>
    <row r="46" spans="2:31">
      <c r="C46" s="137"/>
      <c r="D46" s="137"/>
      <c r="E46" s="137"/>
    </row>
    <row r="47" spans="2:31">
      <c r="C47" s="137"/>
      <c r="D47" s="137"/>
      <c r="E47" s="137"/>
    </row>
    <row r="48" spans="2:31">
      <c r="C48" s="137"/>
      <c r="D48" s="137"/>
      <c r="E48" s="137"/>
    </row>
    <row r="49" spans="2:5">
      <c r="C49" s="137"/>
      <c r="D49" s="137"/>
      <c r="E49" s="137"/>
    </row>
    <row r="50" spans="2:5">
      <c r="C50" s="137"/>
      <c r="D50" s="137"/>
      <c r="E50" s="137"/>
    </row>
    <row r="51" spans="2:5">
      <c r="C51" s="137"/>
      <c r="D51" s="137"/>
      <c r="E51" s="137"/>
    </row>
    <row r="52" spans="2:5">
      <c r="C52" s="137"/>
      <c r="D52" s="137"/>
      <c r="E52" s="137"/>
    </row>
    <row r="53" spans="2:5">
      <c r="C53" s="137"/>
      <c r="D53" s="137"/>
      <c r="E53" s="137"/>
    </row>
    <row r="54" spans="2:5">
      <c r="C54" s="137"/>
      <c r="D54" s="137"/>
      <c r="E54" s="137"/>
    </row>
    <row r="55" spans="2:5">
      <c r="C55" s="137"/>
      <c r="D55" s="137"/>
      <c r="E55" s="137"/>
    </row>
    <row r="56" spans="2:5">
      <c r="C56" s="137"/>
      <c r="D56" s="137"/>
      <c r="E56" s="137"/>
    </row>
    <row r="57" spans="2:5">
      <c r="C57" s="137"/>
      <c r="D57" s="137"/>
      <c r="E57" s="137"/>
    </row>
    <row r="58" spans="2:5">
      <c r="C58" s="137"/>
      <c r="D58" s="137"/>
      <c r="E58" s="137"/>
    </row>
    <row r="60" spans="2:5" ht="18" customHeight="1">
      <c r="B60" s="519" t="s">
        <v>1733</v>
      </c>
    </row>
    <row r="61" spans="2:5" s="421" customFormat="1" ht="18" customHeight="1">
      <c r="B61" s="159"/>
      <c r="C61" s="558" t="s">
        <v>862</v>
      </c>
      <c r="D61" s="558" t="s">
        <v>863</v>
      </c>
      <c r="E61" s="558" t="s">
        <v>864</v>
      </c>
    </row>
    <row r="62" spans="2:5" ht="14" customHeight="1">
      <c r="B62" s="584" t="s">
        <v>868</v>
      </c>
      <c r="C62" s="137">
        <v>328281</v>
      </c>
      <c r="D62" s="137">
        <v>44098</v>
      </c>
      <c r="E62" s="137">
        <v>372379</v>
      </c>
    </row>
    <row r="63" spans="2:5" ht="14" customHeight="1">
      <c r="B63" s="585" t="s">
        <v>126</v>
      </c>
      <c r="C63" s="137">
        <v>119052</v>
      </c>
      <c r="D63" s="137">
        <v>40148</v>
      </c>
      <c r="E63" s="137">
        <v>159200</v>
      </c>
    </row>
    <row r="68" spans="3:5">
      <c r="C68" s="137"/>
      <c r="D68" s="137"/>
      <c r="E68" s="137"/>
    </row>
    <row r="69" spans="3:5">
      <c r="C69" s="137"/>
      <c r="D69" s="137"/>
      <c r="E69" s="137"/>
    </row>
  </sheetData>
  <mergeCells count="15">
    <mergeCell ref="B12:B14"/>
    <mergeCell ref="F2:G2"/>
    <mergeCell ref="F3:G3"/>
    <mergeCell ref="X13:Z13"/>
    <mergeCell ref="AA13:AC13"/>
    <mergeCell ref="C12:K12"/>
    <mergeCell ref="L12:T12"/>
    <mergeCell ref="U12:AC12"/>
    <mergeCell ref="C13:E13"/>
    <mergeCell ref="F13:H13"/>
    <mergeCell ref="I13:K13"/>
    <mergeCell ref="L13:N13"/>
    <mergeCell ref="O13:Q13"/>
    <mergeCell ref="R13:T13"/>
    <mergeCell ref="U13:W13"/>
  </mergeCells>
  <hyperlinks>
    <hyperlink ref="F3" r:id="rId1" location="'Índice Digitalizacion Acelerada'!A1"/>
    <hyperlink ref="F2" r:id="rId2" location="'Índice ámbitos y subámbitos'!A1"/>
    <hyperlink ref="F2:G2" location="'Índice Cambios Sociales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Z123"/>
  <sheetViews>
    <sheetView showGridLines="0" zoomScaleNormal="100" workbookViewId="0">
      <selection activeCell="B4" sqref="B4"/>
    </sheetView>
  </sheetViews>
  <sheetFormatPr baseColWidth="10" defaultColWidth="11.54296875" defaultRowHeight="12.5"/>
  <cols>
    <col min="1" max="1" width="1.81640625" style="57" customWidth="1"/>
    <col min="2" max="2" width="40.453125" style="57" customWidth="1"/>
    <col min="3" max="4" width="20.81640625" style="57" customWidth="1"/>
    <col min="5" max="5" width="21.453125" style="57" customWidth="1"/>
    <col min="6" max="6" width="22.54296875" style="57" customWidth="1"/>
    <col min="7" max="7" width="22" style="57" customWidth="1"/>
    <col min="8" max="26" width="22.81640625" style="57" customWidth="1"/>
    <col min="27" max="16384" width="11.54296875" style="57"/>
  </cols>
  <sheetData>
    <row r="1" spans="2:26" ht="15" customHeight="1"/>
    <row r="2" spans="2:26" ht="15" customHeight="1">
      <c r="F2" s="893" t="s">
        <v>245</v>
      </c>
      <c r="G2" s="893"/>
    </row>
    <row r="3" spans="2:26" ht="15" customHeight="1">
      <c r="F3" s="893" t="s">
        <v>248</v>
      </c>
      <c r="G3" s="893"/>
    </row>
    <row r="4" spans="2:26" s="405" customFormat="1" ht="13.4" customHeight="1">
      <c r="B4" s="403"/>
      <c r="C4" s="403"/>
      <c r="D4" s="404"/>
      <c r="E4" s="403"/>
    </row>
    <row r="5" spans="2:26" s="411" customFormat="1" ht="15.5">
      <c r="B5" s="414" t="s">
        <v>246</v>
      </c>
      <c r="C5" s="411" t="s">
        <v>733</v>
      </c>
      <c r="H5" s="413"/>
    </row>
    <row r="6" spans="2:26" s="415" customFormat="1" ht="15.5">
      <c r="B6" s="416" t="s">
        <v>247</v>
      </c>
      <c r="C6" s="415" t="s">
        <v>1579</v>
      </c>
    </row>
    <row r="7" spans="2:26" s="415" customFormat="1" ht="15.5">
      <c r="B7" s="416" t="s">
        <v>84</v>
      </c>
      <c r="C7" s="417" t="s">
        <v>869</v>
      </c>
    </row>
    <row r="8" spans="2:26" s="415" customFormat="1" ht="15.5">
      <c r="B8" s="416" t="s">
        <v>220</v>
      </c>
      <c r="C8" s="417" t="s">
        <v>859</v>
      </c>
    </row>
    <row r="9" spans="2:26" s="415" customFormat="1" ht="15.5">
      <c r="B9" s="416" t="s">
        <v>127</v>
      </c>
      <c r="C9" s="417" t="s">
        <v>110</v>
      </c>
    </row>
    <row r="10" spans="2:26" s="415" customFormat="1" ht="15.5">
      <c r="B10" s="416" t="s">
        <v>244</v>
      </c>
      <c r="C10" s="415" t="s">
        <v>860</v>
      </c>
    </row>
    <row r="11" spans="2:26" s="415" customFormat="1" ht="15.5">
      <c r="B11" s="586"/>
    </row>
    <row r="12" spans="2:26">
      <c r="B12" s="587" t="s">
        <v>436</v>
      </c>
    </row>
    <row r="13" spans="2:26" s="421" customFormat="1" ht="16.5" customHeight="1">
      <c r="B13" s="1015"/>
      <c r="C13" s="1020" t="s">
        <v>117</v>
      </c>
      <c r="D13" s="1018"/>
      <c r="E13" s="1018"/>
      <c r="F13" s="1018"/>
      <c r="G13" s="1018"/>
      <c r="H13" s="1018"/>
      <c r="I13" s="1019"/>
      <c r="J13" s="1020" t="s">
        <v>870</v>
      </c>
      <c r="K13" s="1018"/>
      <c r="L13" s="1018"/>
      <c r="M13" s="1018"/>
      <c r="N13" s="1018"/>
      <c r="O13" s="1018"/>
      <c r="P13" s="1019"/>
      <c r="Q13" s="1017" t="s">
        <v>1738</v>
      </c>
      <c r="R13" s="1018"/>
      <c r="S13" s="1018"/>
      <c r="T13" s="1018"/>
      <c r="U13" s="1018"/>
      <c r="V13" s="1018"/>
      <c r="W13" s="1019"/>
      <c r="X13" s="577"/>
      <c r="Y13" s="577"/>
      <c r="Z13" s="577"/>
    </row>
    <row r="14" spans="2:26" s="421" customFormat="1" ht="28" customHeight="1">
      <c r="B14" s="1016"/>
      <c r="C14" s="489" t="s">
        <v>660</v>
      </c>
      <c r="D14" s="489" t="s">
        <v>871</v>
      </c>
      <c r="E14" s="489" t="s">
        <v>872</v>
      </c>
      <c r="F14" s="489" t="s">
        <v>1736</v>
      </c>
      <c r="G14" s="489" t="s">
        <v>1737</v>
      </c>
      <c r="H14" s="489" t="s">
        <v>873</v>
      </c>
      <c r="I14" s="489" t="s">
        <v>874</v>
      </c>
      <c r="J14" s="489" t="s">
        <v>660</v>
      </c>
      <c r="K14" s="489" t="s">
        <v>871</v>
      </c>
      <c r="L14" s="489" t="s">
        <v>872</v>
      </c>
      <c r="M14" s="489" t="s">
        <v>1736</v>
      </c>
      <c r="N14" s="489" t="s">
        <v>1737</v>
      </c>
      <c r="O14" s="489" t="s">
        <v>873</v>
      </c>
      <c r="P14" s="489" t="s">
        <v>874</v>
      </c>
      <c r="Q14" s="489" t="s">
        <v>660</v>
      </c>
      <c r="R14" s="489" t="s">
        <v>871</v>
      </c>
      <c r="S14" s="489" t="s">
        <v>872</v>
      </c>
      <c r="T14" s="489" t="s">
        <v>1736</v>
      </c>
      <c r="U14" s="489" t="s">
        <v>1737</v>
      </c>
      <c r="V14" s="489" t="s">
        <v>873</v>
      </c>
      <c r="W14" s="489" t="s">
        <v>874</v>
      </c>
    </row>
    <row r="15" spans="2:26">
      <c r="B15" s="149" t="s">
        <v>660</v>
      </c>
      <c r="C15" s="137">
        <v>2942301</v>
      </c>
      <c r="D15" s="137">
        <v>1823988</v>
      </c>
      <c r="E15" s="137">
        <v>810222</v>
      </c>
      <c r="F15" s="137">
        <v>85260</v>
      </c>
      <c r="G15" s="137">
        <v>98044</v>
      </c>
      <c r="H15" s="137">
        <v>124779</v>
      </c>
      <c r="I15" s="137">
        <v>8</v>
      </c>
      <c r="J15" s="137">
        <v>3240021.25</v>
      </c>
      <c r="K15" s="137">
        <v>2089011.625</v>
      </c>
      <c r="L15" s="137">
        <v>845513.375</v>
      </c>
      <c r="M15" s="137">
        <v>79960.5</v>
      </c>
      <c r="N15" s="137">
        <v>97358.25</v>
      </c>
      <c r="O15" s="137">
        <v>128166.375</v>
      </c>
      <c r="P15" s="137">
        <v>11.125</v>
      </c>
      <c r="Q15" s="137">
        <v>2109487</v>
      </c>
      <c r="R15" s="137">
        <v>974051</v>
      </c>
      <c r="S15" s="137">
        <v>832407</v>
      </c>
      <c r="T15" s="137">
        <v>76602</v>
      </c>
      <c r="U15" s="137">
        <v>96963</v>
      </c>
      <c r="V15" s="137">
        <v>129453</v>
      </c>
      <c r="W15" s="137">
        <v>11</v>
      </c>
    </row>
    <row r="16" spans="2:26">
      <c r="B16" s="149" t="s">
        <v>223</v>
      </c>
      <c r="C16" s="137">
        <v>755213</v>
      </c>
      <c r="D16" s="137">
        <v>355659</v>
      </c>
      <c r="E16" s="137">
        <v>198835</v>
      </c>
      <c r="F16" s="137">
        <v>75548</v>
      </c>
      <c r="G16" s="137">
        <v>85377</v>
      </c>
      <c r="H16" s="137">
        <v>39792</v>
      </c>
      <c r="I16" s="137">
        <v>2</v>
      </c>
      <c r="J16" s="137">
        <v>780055.375</v>
      </c>
      <c r="K16" s="137">
        <v>374841</v>
      </c>
      <c r="L16" s="137">
        <v>210533.625</v>
      </c>
      <c r="M16" s="137">
        <v>69605.25</v>
      </c>
      <c r="N16" s="137">
        <v>84366.375</v>
      </c>
      <c r="O16" s="137">
        <v>40704.5</v>
      </c>
      <c r="P16" s="137">
        <v>4.625</v>
      </c>
      <c r="Q16" s="137">
        <v>599657</v>
      </c>
      <c r="R16" s="137">
        <v>199312</v>
      </c>
      <c r="S16" s="137">
        <v>210066</v>
      </c>
      <c r="T16" s="137">
        <v>65665</v>
      </c>
      <c r="U16" s="137">
        <v>83717</v>
      </c>
      <c r="V16" s="137">
        <v>40892</v>
      </c>
      <c r="W16" s="137">
        <v>5</v>
      </c>
    </row>
    <row r="17" spans="2:23">
      <c r="B17" s="149" t="s">
        <v>224</v>
      </c>
      <c r="C17" s="137">
        <v>58770</v>
      </c>
      <c r="D17" s="137">
        <v>42129</v>
      </c>
      <c r="E17" s="137">
        <v>15058</v>
      </c>
      <c r="F17" s="137"/>
      <c r="G17" s="137"/>
      <c r="H17" s="137">
        <v>1583</v>
      </c>
      <c r="I17" s="137">
        <v>0</v>
      </c>
      <c r="J17" s="137">
        <v>69953.5</v>
      </c>
      <c r="K17" s="137">
        <v>52528.5</v>
      </c>
      <c r="L17" s="137">
        <v>15666.25</v>
      </c>
      <c r="M17" s="137"/>
      <c r="N17" s="137"/>
      <c r="O17" s="137">
        <v>1758.75</v>
      </c>
      <c r="P17" s="137">
        <v>0</v>
      </c>
      <c r="Q17" s="137">
        <v>41845</v>
      </c>
      <c r="R17" s="137">
        <v>24737</v>
      </c>
      <c r="S17" s="137">
        <v>15250</v>
      </c>
      <c r="T17" s="137"/>
      <c r="U17" s="137"/>
      <c r="V17" s="137">
        <v>1858</v>
      </c>
      <c r="W17" s="137">
        <v>0</v>
      </c>
    </row>
    <row r="18" spans="2:23">
      <c r="B18" s="149" t="s">
        <v>865</v>
      </c>
      <c r="C18" s="137">
        <v>43441</v>
      </c>
      <c r="D18" s="137">
        <v>26334</v>
      </c>
      <c r="E18" s="137">
        <v>14870</v>
      </c>
      <c r="F18" s="137"/>
      <c r="G18" s="137"/>
      <c r="H18" s="137">
        <v>2237</v>
      </c>
      <c r="I18" s="137">
        <v>0</v>
      </c>
      <c r="J18" s="137">
        <v>53540.125</v>
      </c>
      <c r="K18" s="137">
        <v>35538.625</v>
      </c>
      <c r="L18" s="137">
        <v>15681.625</v>
      </c>
      <c r="M18" s="137"/>
      <c r="N18" s="137"/>
      <c r="O18" s="137">
        <v>2319.875</v>
      </c>
      <c r="P18" s="137">
        <v>0</v>
      </c>
      <c r="Q18" s="137">
        <v>37636</v>
      </c>
      <c r="R18" s="137">
        <v>19646</v>
      </c>
      <c r="S18" s="137">
        <v>15613</v>
      </c>
      <c r="T18" s="137"/>
      <c r="U18" s="137"/>
      <c r="V18" s="137">
        <v>2377</v>
      </c>
      <c r="W18" s="137">
        <v>0</v>
      </c>
    </row>
    <row r="19" spans="2:23">
      <c r="B19" s="149" t="s">
        <v>318</v>
      </c>
      <c r="C19" s="137">
        <v>96871</v>
      </c>
      <c r="D19" s="137">
        <v>78402</v>
      </c>
      <c r="E19" s="137">
        <v>17207</v>
      </c>
      <c r="F19" s="137"/>
      <c r="G19" s="137"/>
      <c r="H19" s="137">
        <v>1262</v>
      </c>
      <c r="I19" s="137">
        <v>0</v>
      </c>
      <c r="J19" s="137">
        <v>118043.75</v>
      </c>
      <c r="K19" s="137">
        <v>93873.125</v>
      </c>
      <c r="L19" s="137">
        <v>22966.125</v>
      </c>
      <c r="M19" s="137"/>
      <c r="N19" s="137"/>
      <c r="O19" s="137">
        <v>1204.5</v>
      </c>
      <c r="P19" s="137">
        <v>0</v>
      </c>
      <c r="Q19" s="137">
        <v>62839</v>
      </c>
      <c r="R19" s="137">
        <v>34010</v>
      </c>
      <c r="S19" s="137">
        <v>27668</v>
      </c>
      <c r="T19" s="137"/>
      <c r="U19" s="137"/>
      <c r="V19" s="137">
        <v>1161</v>
      </c>
      <c r="W19" s="137">
        <v>0</v>
      </c>
    </row>
    <row r="20" spans="2:23">
      <c r="B20" s="149" t="s">
        <v>227</v>
      </c>
      <c r="C20" s="137">
        <v>239425</v>
      </c>
      <c r="D20" s="137">
        <v>163822</v>
      </c>
      <c r="E20" s="137">
        <v>65111</v>
      </c>
      <c r="F20" s="137"/>
      <c r="G20" s="137"/>
      <c r="H20" s="137">
        <v>10492</v>
      </c>
      <c r="I20" s="137">
        <v>0</v>
      </c>
      <c r="J20" s="137">
        <v>236067</v>
      </c>
      <c r="K20" s="137">
        <v>162978.125</v>
      </c>
      <c r="L20" s="137">
        <v>62312.75</v>
      </c>
      <c r="M20" s="137"/>
      <c r="N20" s="137"/>
      <c r="O20" s="137">
        <v>10775.875</v>
      </c>
      <c r="P20" s="137">
        <v>0.25</v>
      </c>
      <c r="Q20" s="137">
        <v>128033</v>
      </c>
      <c r="R20" s="137">
        <v>59809</v>
      </c>
      <c r="S20" s="137">
        <v>57452</v>
      </c>
      <c r="T20" s="137"/>
      <c r="U20" s="137"/>
      <c r="V20" s="137">
        <v>10772</v>
      </c>
      <c r="W20" s="137">
        <v>0</v>
      </c>
    </row>
    <row r="21" spans="2:23">
      <c r="B21" s="149" t="s">
        <v>228</v>
      </c>
      <c r="C21" s="137">
        <v>24782</v>
      </c>
      <c r="D21" s="137">
        <v>14996</v>
      </c>
      <c r="E21" s="137">
        <v>8659</v>
      </c>
      <c r="F21" s="137"/>
      <c r="G21" s="137"/>
      <c r="H21" s="137">
        <v>1127</v>
      </c>
      <c r="I21" s="137">
        <v>0</v>
      </c>
      <c r="J21" s="137">
        <v>32567.5</v>
      </c>
      <c r="K21" s="137">
        <v>21830.75</v>
      </c>
      <c r="L21" s="137">
        <v>9633.125</v>
      </c>
      <c r="M21" s="137"/>
      <c r="N21" s="137"/>
      <c r="O21" s="137">
        <v>1103.625</v>
      </c>
      <c r="P21" s="137">
        <v>0</v>
      </c>
      <c r="Q21" s="137">
        <v>22820</v>
      </c>
      <c r="R21" s="137">
        <v>12002</v>
      </c>
      <c r="S21" s="137">
        <v>9690</v>
      </c>
      <c r="T21" s="137"/>
      <c r="U21" s="137"/>
      <c r="V21" s="137">
        <v>1128</v>
      </c>
      <c r="W21" s="137">
        <v>0</v>
      </c>
    </row>
    <row r="22" spans="2:23">
      <c r="B22" s="149" t="s">
        <v>230</v>
      </c>
      <c r="C22" s="137">
        <v>116906</v>
      </c>
      <c r="D22" s="137">
        <v>64068</v>
      </c>
      <c r="E22" s="137">
        <v>44627</v>
      </c>
      <c r="F22" s="137"/>
      <c r="G22" s="137"/>
      <c r="H22" s="137">
        <v>8211</v>
      </c>
      <c r="I22" s="137">
        <v>0</v>
      </c>
      <c r="J22" s="137">
        <v>130673</v>
      </c>
      <c r="K22" s="137">
        <v>75750.75</v>
      </c>
      <c r="L22" s="137">
        <v>46783.75</v>
      </c>
      <c r="M22" s="137"/>
      <c r="N22" s="137"/>
      <c r="O22" s="137">
        <v>8137.25</v>
      </c>
      <c r="P22" s="137">
        <v>1.25</v>
      </c>
      <c r="Q22" s="137">
        <v>96928</v>
      </c>
      <c r="R22" s="137">
        <v>42414</v>
      </c>
      <c r="S22" s="137">
        <v>46496</v>
      </c>
      <c r="T22" s="137"/>
      <c r="U22" s="137"/>
      <c r="V22" s="137">
        <v>8016</v>
      </c>
      <c r="W22" s="137">
        <v>2</v>
      </c>
    </row>
    <row r="23" spans="2:23">
      <c r="B23" s="149" t="s">
        <v>229</v>
      </c>
      <c r="C23" s="137">
        <v>104154</v>
      </c>
      <c r="D23" s="137">
        <v>63714</v>
      </c>
      <c r="E23" s="137">
        <v>35611</v>
      </c>
      <c r="F23" s="137"/>
      <c r="G23" s="137"/>
      <c r="H23" s="137">
        <v>4828</v>
      </c>
      <c r="I23" s="137">
        <v>1</v>
      </c>
      <c r="J23" s="137">
        <v>125670.625</v>
      </c>
      <c r="K23" s="137">
        <v>82498.375</v>
      </c>
      <c r="L23" s="137">
        <v>38187.375</v>
      </c>
      <c r="M23" s="137"/>
      <c r="N23" s="137"/>
      <c r="O23" s="137">
        <v>4984.625</v>
      </c>
      <c r="P23" s="137">
        <v>0.25</v>
      </c>
      <c r="Q23" s="137">
        <v>86906</v>
      </c>
      <c r="R23" s="137">
        <v>43548</v>
      </c>
      <c r="S23" s="137">
        <v>38293</v>
      </c>
      <c r="T23" s="137"/>
      <c r="U23" s="137"/>
      <c r="V23" s="137">
        <v>5065</v>
      </c>
      <c r="W23" s="137">
        <v>0</v>
      </c>
    </row>
    <row r="24" spans="2:23">
      <c r="B24" s="149" t="s">
        <v>231</v>
      </c>
      <c r="C24" s="137">
        <v>397107</v>
      </c>
      <c r="D24" s="137">
        <v>289104</v>
      </c>
      <c r="E24" s="137">
        <v>98518</v>
      </c>
      <c r="F24" s="137"/>
      <c r="G24" s="137"/>
      <c r="H24" s="137">
        <v>9485</v>
      </c>
      <c r="I24" s="137">
        <v>0</v>
      </c>
      <c r="J24" s="137">
        <v>459022.125</v>
      </c>
      <c r="K24" s="137">
        <v>341689.75</v>
      </c>
      <c r="L24" s="137">
        <v>106803.125</v>
      </c>
      <c r="M24" s="137"/>
      <c r="N24" s="137"/>
      <c r="O24" s="137">
        <v>10528.75</v>
      </c>
      <c r="P24" s="137">
        <v>0.5</v>
      </c>
      <c r="Q24" s="137">
        <v>272786</v>
      </c>
      <c r="R24" s="137">
        <v>155897</v>
      </c>
      <c r="S24" s="137">
        <v>105735</v>
      </c>
      <c r="T24" s="137"/>
      <c r="U24" s="137"/>
      <c r="V24" s="137">
        <v>11154</v>
      </c>
      <c r="W24" s="137">
        <v>0</v>
      </c>
    </row>
    <row r="25" spans="2:23">
      <c r="B25" s="149" t="s">
        <v>232</v>
      </c>
      <c r="C25" s="137">
        <v>305951</v>
      </c>
      <c r="D25" s="137">
        <v>184669</v>
      </c>
      <c r="E25" s="137">
        <v>104808</v>
      </c>
      <c r="F25" s="137"/>
      <c r="G25" s="137"/>
      <c r="H25" s="137">
        <v>16473</v>
      </c>
      <c r="I25" s="137">
        <v>1</v>
      </c>
      <c r="J25" s="137">
        <v>335784.125</v>
      </c>
      <c r="K25" s="137">
        <v>214956</v>
      </c>
      <c r="L25" s="137">
        <v>104241.625</v>
      </c>
      <c r="M25" s="137"/>
      <c r="N25" s="137"/>
      <c r="O25" s="137">
        <v>16585</v>
      </c>
      <c r="P25" s="137">
        <v>1.5</v>
      </c>
      <c r="Q25" s="137">
        <v>221601</v>
      </c>
      <c r="R25" s="137">
        <v>105750</v>
      </c>
      <c r="S25" s="137">
        <v>99285</v>
      </c>
      <c r="T25" s="137"/>
      <c r="U25" s="137"/>
      <c r="V25" s="137">
        <v>16564</v>
      </c>
      <c r="W25" s="137">
        <v>2</v>
      </c>
    </row>
    <row r="26" spans="2:23">
      <c r="B26" s="149" t="s">
        <v>233</v>
      </c>
      <c r="C26" s="137">
        <v>86512</v>
      </c>
      <c r="D26" s="137">
        <v>27304</v>
      </c>
      <c r="E26" s="137">
        <v>31806</v>
      </c>
      <c r="F26" s="137">
        <v>9712</v>
      </c>
      <c r="G26" s="137">
        <v>12667</v>
      </c>
      <c r="H26" s="137">
        <v>5023</v>
      </c>
      <c r="I26" s="137">
        <v>0</v>
      </c>
      <c r="J26" s="137">
        <v>96795</v>
      </c>
      <c r="K26" s="137">
        <v>34269.5</v>
      </c>
      <c r="L26" s="137">
        <v>34147.25</v>
      </c>
      <c r="M26" s="137">
        <v>10355.25</v>
      </c>
      <c r="N26" s="137">
        <v>12991.875</v>
      </c>
      <c r="O26" s="137">
        <v>5030.625</v>
      </c>
      <c r="P26" s="137">
        <v>0.5</v>
      </c>
      <c r="Q26" s="137">
        <v>89397</v>
      </c>
      <c r="R26" s="137">
        <v>25009</v>
      </c>
      <c r="S26" s="137">
        <v>35095</v>
      </c>
      <c r="T26" s="137">
        <v>10937</v>
      </c>
      <c r="U26" s="137">
        <v>13246</v>
      </c>
      <c r="V26" s="137">
        <v>5109</v>
      </c>
      <c r="W26" s="137">
        <v>1</v>
      </c>
    </row>
    <row r="27" spans="2:23" s="153" customFormat="1">
      <c r="B27" s="149" t="s">
        <v>234</v>
      </c>
      <c r="C27" s="137">
        <v>127390</v>
      </c>
      <c r="D27" s="137">
        <v>77933</v>
      </c>
      <c r="E27" s="137">
        <v>43283</v>
      </c>
      <c r="F27" s="137"/>
      <c r="G27" s="137"/>
      <c r="H27" s="137">
        <v>6173</v>
      </c>
      <c r="I27" s="137">
        <v>1</v>
      </c>
      <c r="J27" s="137">
        <v>156743.25</v>
      </c>
      <c r="K27" s="137">
        <v>104040.875</v>
      </c>
      <c r="L27" s="137">
        <v>46340.75</v>
      </c>
      <c r="M27" s="137"/>
      <c r="N27" s="137"/>
      <c r="O27" s="137">
        <v>6360.75</v>
      </c>
      <c r="P27" s="137">
        <v>0.875</v>
      </c>
      <c r="Q27" s="137">
        <v>104024</v>
      </c>
      <c r="R27" s="137">
        <v>51652</v>
      </c>
      <c r="S27" s="137">
        <v>45933</v>
      </c>
      <c r="T27" s="137"/>
      <c r="U27" s="137"/>
      <c r="V27" s="137">
        <v>6439</v>
      </c>
      <c r="W27" s="137">
        <v>0</v>
      </c>
    </row>
    <row r="28" spans="2:23">
      <c r="B28" s="149" t="s">
        <v>321</v>
      </c>
      <c r="C28" s="139">
        <v>369480</v>
      </c>
      <c r="D28" s="139">
        <v>287284</v>
      </c>
      <c r="E28" s="139">
        <v>73235</v>
      </c>
      <c r="F28" s="139"/>
      <c r="G28" s="139"/>
      <c r="H28" s="139">
        <v>8961</v>
      </c>
      <c r="I28" s="139">
        <v>0</v>
      </c>
      <c r="J28" s="139">
        <v>402942</v>
      </c>
      <c r="K28" s="139">
        <v>321349.625</v>
      </c>
      <c r="L28" s="139">
        <v>72310.5</v>
      </c>
      <c r="M28" s="139"/>
      <c r="N28" s="139"/>
      <c r="O28" s="139">
        <v>9281.625</v>
      </c>
      <c r="P28" s="139">
        <v>0.25</v>
      </c>
      <c r="Q28" s="139">
        <v>190308</v>
      </c>
      <c r="R28" s="139">
        <v>113625</v>
      </c>
      <c r="S28" s="139">
        <v>67300</v>
      </c>
      <c r="T28" s="139"/>
      <c r="U28" s="139"/>
      <c r="V28" s="139">
        <v>9383</v>
      </c>
      <c r="W28" s="139">
        <v>0</v>
      </c>
    </row>
    <row r="29" spans="2:23">
      <c r="B29" s="149" t="s">
        <v>322</v>
      </c>
      <c r="C29" s="137">
        <v>78387</v>
      </c>
      <c r="D29" s="137">
        <v>50203</v>
      </c>
      <c r="E29" s="137">
        <v>23182</v>
      </c>
      <c r="F29" s="137"/>
      <c r="G29" s="137"/>
      <c r="H29" s="137">
        <v>4999</v>
      </c>
      <c r="I29" s="137">
        <v>3</v>
      </c>
      <c r="J29" s="137">
        <v>84753.375</v>
      </c>
      <c r="K29" s="137">
        <v>54942.625</v>
      </c>
      <c r="L29" s="137">
        <v>24559.5</v>
      </c>
      <c r="M29" s="137"/>
      <c r="N29" s="137"/>
      <c r="O29" s="137">
        <v>5250.125</v>
      </c>
      <c r="P29" s="137">
        <v>1.125</v>
      </c>
      <c r="Q29" s="137">
        <v>60203</v>
      </c>
      <c r="R29" s="137">
        <v>30360</v>
      </c>
      <c r="S29" s="137">
        <v>24443</v>
      </c>
      <c r="T29" s="137"/>
      <c r="U29" s="137"/>
      <c r="V29" s="137">
        <v>5399</v>
      </c>
      <c r="W29" s="137">
        <v>1</v>
      </c>
    </row>
    <row r="30" spans="2:23">
      <c r="B30" s="149" t="s">
        <v>866</v>
      </c>
      <c r="C30" s="137">
        <v>23372</v>
      </c>
      <c r="D30" s="137">
        <v>16286</v>
      </c>
      <c r="E30" s="137">
        <v>6533</v>
      </c>
      <c r="F30" s="137"/>
      <c r="G30" s="137"/>
      <c r="H30" s="137">
        <v>553</v>
      </c>
      <c r="I30" s="137">
        <v>0</v>
      </c>
      <c r="J30" s="137">
        <v>29343.25</v>
      </c>
      <c r="K30" s="137">
        <v>21774.75</v>
      </c>
      <c r="L30" s="137">
        <v>6952.5</v>
      </c>
      <c r="M30" s="137"/>
      <c r="N30" s="137"/>
      <c r="O30" s="137">
        <v>616</v>
      </c>
      <c r="P30" s="137">
        <v>0</v>
      </c>
      <c r="Q30" s="137">
        <v>19242</v>
      </c>
      <c r="R30" s="137">
        <v>11830</v>
      </c>
      <c r="S30" s="137">
        <v>6772</v>
      </c>
      <c r="T30" s="137"/>
      <c r="U30" s="137"/>
      <c r="V30" s="137">
        <v>640</v>
      </c>
      <c r="W30" s="137">
        <v>0</v>
      </c>
    </row>
    <row r="31" spans="2:23">
      <c r="B31" s="149" t="s">
        <v>237</v>
      </c>
      <c r="C31" s="137">
        <v>92494</v>
      </c>
      <c r="D31" s="137">
        <v>69533</v>
      </c>
      <c r="E31" s="137">
        <v>20719</v>
      </c>
      <c r="F31" s="137"/>
      <c r="G31" s="137"/>
      <c r="H31" s="137">
        <v>2242</v>
      </c>
      <c r="I31" s="137">
        <v>0</v>
      </c>
      <c r="J31" s="137">
        <v>103040.625</v>
      </c>
      <c r="K31" s="137">
        <v>80586.75</v>
      </c>
      <c r="L31" s="137">
        <v>20299.5</v>
      </c>
      <c r="M31" s="137"/>
      <c r="N31" s="137"/>
      <c r="O31" s="137">
        <v>2154.375</v>
      </c>
      <c r="P31" s="137">
        <v>0</v>
      </c>
      <c r="Q31" s="137">
        <v>57969</v>
      </c>
      <c r="R31" s="137">
        <v>36441</v>
      </c>
      <c r="S31" s="137">
        <v>19382</v>
      </c>
      <c r="T31" s="137"/>
      <c r="U31" s="137"/>
      <c r="V31" s="137">
        <v>2146</v>
      </c>
      <c r="W31" s="137">
        <v>0</v>
      </c>
    </row>
    <row r="32" spans="2:23">
      <c r="B32" s="149" t="s">
        <v>867</v>
      </c>
      <c r="C32" s="137">
        <v>12901</v>
      </c>
      <c r="D32" s="137">
        <v>8930</v>
      </c>
      <c r="E32" s="137">
        <v>3669</v>
      </c>
      <c r="F32" s="137"/>
      <c r="G32" s="137"/>
      <c r="H32" s="137">
        <v>302</v>
      </c>
      <c r="I32" s="137">
        <v>0</v>
      </c>
      <c r="J32" s="137">
        <v>15785.625</v>
      </c>
      <c r="K32" s="137">
        <v>11645</v>
      </c>
      <c r="L32" s="137">
        <v>3800.625</v>
      </c>
      <c r="M32" s="137"/>
      <c r="N32" s="137"/>
      <c r="O32" s="137">
        <v>340</v>
      </c>
      <c r="P32" s="137">
        <v>0</v>
      </c>
      <c r="Q32" s="137">
        <v>10070</v>
      </c>
      <c r="R32" s="137">
        <v>6001</v>
      </c>
      <c r="S32" s="137">
        <v>3718</v>
      </c>
      <c r="T32" s="137"/>
      <c r="U32" s="137"/>
      <c r="V32" s="137">
        <v>351</v>
      </c>
      <c r="W32" s="137">
        <v>0</v>
      </c>
    </row>
    <row r="33" spans="2:23">
      <c r="B33" s="149" t="s">
        <v>239</v>
      </c>
      <c r="C33" s="137">
        <v>5324</v>
      </c>
      <c r="D33" s="137">
        <v>1700</v>
      </c>
      <c r="E33" s="137">
        <v>2979</v>
      </c>
      <c r="F33" s="137"/>
      <c r="G33" s="137"/>
      <c r="H33" s="137">
        <v>645</v>
      </c>
      <c r="I33" s="137">
        <v>0</v>
      </c>
      <c r="J33" s="137">
        <v>5339.375</v>
      </c>
      <c r="K33" s="137">
        <v>2076.25</v>
      </c>
      <c r="L33" s="137">
        <v>2652.25</v>
      </c>
      <c r="M33" s="137"/>
      <c r="N33" s="137"/>
      <c r="O33" s="137">
        <v>610.875</v>
      </c>
      <c r="P33" s="137">
        <v>0</v>
      </c>
      <c r="Q33" s="137">
        <v>4155</v>
      </c>
      <c r="R33" s="137">
        <v>1060</v>
      </c>
      <c r="S33" s="137">
        <v>2537</v>
      </c>
      <c r="T33" s="137"/>
      <c r="U33" s="137"/>
      <c r="V33" s="137">
        <v>558</v>
      </c>
      <c r="W33" s="137">
        <v>0</v>
      </c>
    </row>
    <row r="34" spans="2:23">
      <c r="B34" s="149" t="s">
        <v>240</v>
      </c>
      <c r="C34" s="137">
        <v>3821</v>
      </c>
      <c r="D34" s="137">
        <v>1918</v>
      </c>
      <c r="E34" s="137">
        <v>1512</v>
      </c>
      <c r="F34" s="137"/>
      <c r="G34" s="137"/>
      <c r="H34" s="137">
        <v>391</v>
      </c>
      <c r="I34" s="137">
        <v>0</v>
      </c>
      <c r="J34" s="137">
        <v>3901.625</v>
      </c>
      <c r="K34" s="137">
        <v>1841.25</v>
      </c>
      <c r="L34" s="137">
        <v>1641.125</v>
      </c>
      <c r="M34" s="137"/>
      <c r="N34" s="137"/>
      <c r="O34" s="137">
        <v>419.25</v>
      </c>
      <c r="P34" s="137">
        <v>0</v>
      </c>
      <c r="Q34" s="137">
        <v>3068</v>
      </c>
      <c r="R34" s="137">
        <v>948</v>
      </c>
      <c r="S34" s="137">
        <v>1679</v>
      </c>
      <c r="T34" s="137"/>
      <c r="U34" s="137"/>
      <c r="V34" s="137">
        <v>441</v>
      </c>
      <c r="W34" s="137">
        <v>0</v>
      </c>
    </row>
    <row r="36" spans="2:23">
      <c r="B36" s="587" t="s">
        <v>461</v>
      </c>
    </row>
    <row r="37" spans="2:23" s="421" customFormat="1" ht="16.5" customHeight="1">
      <c r="B37" s="1015"/>
      <c r="C37" s="1020" t="s">
        <v>117</v>
      </c>
      <c r="D37" s="1018"/>
      <c r="E37" s="1018"/>
      <c r="F37" s="1018"/>
      <c r="G37" s="1018"/>
      <c r="H37" s="1018"/>
      <c r="I37" s="1019"/>
      <c r="J37" s="1020" t="s">
        <v>870</v>
      </c>
      <c r="K37" s="1018"/>
      <c r="L37" s="1018"/>
      <c r="M37" s="1018"/>
      <c r="N37" s="1018"/>
      <c r="O37" s="1018"/>
      <c r="P37" s="1019"/>
      <c r="Q37" s="1017" t="s">
        <v>1738</v>
      </c>
      <c r="R37" s="1018"/>
      <c r="S37" s="1018"/>
      <c r="T37" s="1018"/>
      <c r="U37" s="1018"/>
      <c r="V37" s="1018"/>
      <c r="W37" s="1019"/>
    </row>
    <row r="38" spans="2:23" s="421" customFormat="1" ht="25">
      <c r="B38" s="1016"/>
      <c r="C38" s="489" t="s">
        <v>660</v>
      </c>
      <c r="D38" s="489" t="s">
        <v>871</v>
      </c>
      <c r="E38" s="489" t="s">
        <v>872</v>
      </c>
      <c r="F38" s="489" t="s">
        <v>1736</v>
      </c>
      <c r="G38" s="489" t="s">
        <v>1737</v>
      </c>
      <c r="H38" s="489" t="s">
        <v>873</v>
      </c>
      <c r="I38" s="489" t="s">
        <v>874</v>
      </c>
      <c r="J38" s="489" t="s">
        <v>660</v>
      </c>
      <c r="K38" s="489" t="s">
        <v>871</v>
      </c>
      <c r="L38" s="489" t="s">
        <v>872</v>
      </c>
      <c r="M38" s="489" t="s">
        <v>1736</v>
      </c>
      <c r="N38" s="489" t="s">
        <v>1737</v>
      </c>
      <c r="O38" s="489" t="s">
        <v>873</v>
      </c>
      <c r="P38" s="489" t="s">
        <v>874</v>
      </c>
      <c r="Q38" s="489" t="s">
        <v>660</v>
      </c>
      <c r="R38" s="489" t="s">
        <v>871</v>
      </c>
      <c r="S38" s="489" t="s">
        <v>872</v>
      </c>
      <c r="T38" s="489" t="s">
        <v>1736</v>
      </c>
      <c r="U38" s="489" t="s">
        <v>1737</v>
      </c>
      <c r="V38" s="489" t="s">
        <v>873</v>
      </c>
      <c r="W38" s="489" t="s">
        <v>874</v>
      </c>
    </row>
    <row r="39" spans="2:23">
      <c r="B39" s="149" t="s">
        <v>660</v>
      </c>
      <c r="C39" s="137">
        <v>1359569</v>
      </c>
      <c r="D39" s="137">
        <v>878072</v>
      </c>
      <c r="E39" s="137">
        <v>370800</v>
      </c>
      <c r="F39" s="137">
        <v>35386</v>
      </c>
      <c r="G39" s="137">
        <v>30843</v>
      </c>
      <c r="H39" s="137">
        <v>44465</v>
      </c>
      <c r="I39" s="137">
        <v>3</v>
      </c>
      <c r="J39" s="137">
        <v>1543892</v>
      </c>
      <c r="K39" s="137">
        <v>1045853.125</v>
      </c>
      <c r="L39" s="137">
        <v>387223.75</v>
      </c>
      <c r="M39" s="137">
        <v>33938</v>
      </c>
      <c r="N39" s="137">
        <v>31375.5</v>
      </c>
      <c r="O39" s="137">
        <v>45497.125</v>
      </c>
      <c r="P39" s="137">
        <v>4.5</v>
      </c>
      <c r="Q39" s="137">
        <v>997922</v>
      </c>
      <c r="R39" s="137">
        <v>505979</v>
      </c>
      <c r="S39" s="137">
        <v>381518</v>
      </c>
      <c r="T39" s="137">
        <v>32758</v>
      </c>
      <c r="U39" s="137">
        <v>31751</v>
      </c>
      <c r="V39" s="137">
        <v>45913</v>
      </c>
      <c r="W39" s="137">
        <v>3</v>
      </c>
    </row>
    <row r="40" spans="2:23">
      <c r="B40" s="149" t="s">
        <v>223</v>
      </c>
      <c r="C40" s="137">
        <v>345250</v>
      </c>
      <c r="D40" s="137">
        <v>177504</v>
      </c>
      <c r="E40" s="137">
        <v>98308</v>
      </c>
      <c r="F40" s="137">
        <v>30520</v>
      </c>
      <c r="G40" s="137">
        <v>24652</v>
      </c>
      <c r="H40" s="137">
        <v>14265</v>
      </c>
      <c r="I40" s="137">
        <v>1</v>
      </c>
      <c r="J40" s="137">
        <v>368459.875</v>
      </c>
      <c r="K40" s="137">
        <v>196745.875</v>
      </c>
      <c r="L40" s="137">
        <v>103318.125</v>
      </c>
      <c r="M40" s="137">
        <v>28851.375</v>
      </c>
      <c r="N40" s="137">
        <v>25016.625</v>
      </c>
      <c r="O40" s="137">
        <v>14525.875</v>
      </c>
      <c r="P40" s="137">
        <v>2</v>
      </c>
      <c r="Q40" s="137">
        <v>284638</v>
      </c>
      <c r="R40" s="137">
        <v>113601</v>
      </c>
      <c r="S40" s="137">
        <v>103656</v>
      </c>
      <c r="T40" s="137">
        <v>27509</v>
      </c>
      <c r="U40" s="137">
        <v>25264</v>
      </c>
      <c r="V40" s="137">
        <v>14606</v>
      </c>
      <c r="W40" s="137">
        <v>2</v>
      </c>
    </row>
    <row r="41" spans="2:23">
      <c r="B41" s="149" t="s">
        <v>224</v>
      </c>
      <c r="C41" s="137">
        <v>25156</v>
      </c>
      <c r="D41" s="137">
        <v>18391</v>
      </c>
      <c r="E41" s="137">
        <v>6205</v>
      </c>
      <c r="F41" s="137"/>
      <c r="G41" s="137"/>
      <c r="H41" s="137">
        <v>560</v>
      </c>
      <c r="I41" s="137">
        <v>0</v>
      </c>
      <c r="J41" s="137">
        <v>31902</v>
      </c>
      <c r="K41" s="137">
        <v>24811.75</v>
      </c>
      <c r="L41" s="137">
        <v>6456.875</v>
      </c>
      <c r="M41" s="137"/>
      <c r="N41" s="137"/>
      <c r="O41" s="137">
        <v>633.375</v>
      </c>
      <c r="P41" s="137">
        <v>0</v>
      </c>
      <c r="Q41" s="137">
        <v>19138</v>
      </c>
      <c r="R41" s="137">
        <v>12207</v>
      </c>
      <c r="S41" s="137">
        <v>6255</v>
      </c>
      <c r="T41" s="137"/>
      <c r="U41" s="137"/>
      <c r="V41" s="137">
        <v>676</v>
      </c>
      <c r="W41" s="137">
        <v>0</v>
      </c>
    </row>
    <row r="42" spans="2:23">
      <c r="B42" s="149" t="s">
        <v>865</v>
      </c>
      <c r="C42" s="137">
        <v>21249</v>
      </c>
      <c r="D42" s="137">
        <v>12479</v>
      </c>
      <c r="E42" s="137">
        <v>7858</v>
      </c>
      <c r="F42" s="137"/>
      <c r="G42" s="137"/>
      <c r="H42" s="137">
        <v>912</v>
      </c>
      <c r="I42" s="137">
        <v>0</v>
      </c>
      <c r="J42" s="137">
        <v>26552.5</v>
      </c>
      <c r="K42" s="137">
        <v>17396.625</v>
      </c>
      <c r="L42" s="137">
        <v>8224</v>
      </c>
      <c r="M42" s="137"/>
      <c r="N42" s="137"/>
      <c r="O42" s="137">
        <v>931.875</v>
      </c>
      <c r="P42" s="137">
        <v>0</v>
      </c>
      <c r="Q42" s="137">
        <v>19172</v>
      </c>
      <c r="R42" s="137">
        <v>10100</v>
      </c>
      <c r="S42" s="137">
        <v>8131</v>
      </c>
      <c r="T42" s="137"/>
      <c r="U42" s="137"/>
      <c r="V42" s="137">
        <v>941</v>
      </c>
      <c r="W42" s="137">
        <v>0</v>
      </c>
    </row>
    <row r="43" spans="2:23">
      <c r="B43" s="149" t="s">
        <v>318</v>
      </c>
      <c r="C43" s="137">
        <v>45377</v>
      </c>
      <c r="D43" s="137">
        <v>37634</v>
      </c>
      <c r="E43" s="137">
        <v>7356</v>
      </c>
      <c r="F43" s="137"/>
      <c r="G43" s="137"/>
      <c r="H43" s="137">
        <v>387</v>
      </c>
      <c r="I43" s="137">
        <v>0</v>
      </c>
      <c r="J43" s="137">
        <v>55391.875</v>
      </c>
      <c r="K43" s="137">
        <v>45769.625</v>
      </c>
      <c r="L43" s="137">
        <v>9233.375</v>
      </c>
      <c r="M43" s="137"/>
      <c r="N43" s="137"/>
      <c r="O43" s="137">
        <v>388.875</v>
      </c>
      <c r="P43" s="137">
        <v>0</v>
      </c>
      <c r="Q43" s="137">
        <v>27998</v>
      </c>
      <c r="R43" s="137">
        <v>16976</v>
      </c>
      <c r="S43" s="137">
        <v>10632</v>
      </c>
      <c r="T43" s="137"/>
      <c r="U43" s="137"/>
      <c r="V43" s="137">
        <v>390</v>
      </c>
      <c r="W43" s="137">
        <v>0</v>
      </c>
    </row>
    <row r="44" spans="2:23">
      <c r="B44" s="149" t="s">
        <v>227</v>
      </c>
      <c r="C44" s="137">
        <v>115767</v>
      </c>
      <c r="D44" s="137">
        <v>80712</v>
      </c>
      <c r="E44" s="137">
        <v>31248</v>
      </c>
      <c r="F44" s="137"/>
      <c r="G44" s="137"/>
      <c r="H44" s="137">
        <v>3807</v>
      </c>
      <c r="I44" s="137">
        <v>0</v>
      </c>
      <c r="J44" s="137">
        <v>116735.75</v>
      </c>
      <c r="K44" s="137">
        <v>82403.125</v>
      </c>
      <c r="L44" s="137">
        <v>30420.375</v>
      </c>
      <c r="M44" s="137"/>
      <c r="N44" s="137"/>
      <c r="O44" s="137">
        <v>3912</v>
      </c>
      <c r="P44" s="137">
        <v>0.25</v>
      </c>
      <c r="Q44" s="137">
        <v>63326</v>
      </c>
      <c r="R44" s="137">
        <v>31099</v>
      </c>
      <c r="S44" s="137">
        <v>28342</v>
      </c>
      <c r="T44" s="137"/>
      <c r="U44" s="137"/>
      <c r="V44" s="137">
        <v>3885</v>
      </c>
      <c r="W44" s="137">
        <v>0</v>
      </c>
    </row>
    <row r="45" spans="2:23">
      <c r="B45" s="149" t="s">
        <v>228</v>
      </c>
      <c r="C45" s="137">
        <v>11940</v>
      </c>
      <c r="D45" s="137">
        <v>7129</v>
      </c>
      <c r="E45" s="137">
        <v>4370</v>
      </c>
      <c r="F45" s="137"/>
      <c r="G45" s="137"/>
      <c r="H45" s="137">
        <v>441</v>
      </c>
      <c r="I45" s="137">
        <v>0</v>
      </c>
      <c r="J45" s="137">
        <v>15674.625</v>
      </c>
      <c r="K45" s="137">
        <v>10534.5</v>
      </c>
      <c r="L45" s="137">
        <v>4721.25</v>
      </c>
      <c r="M45" s="137"/>
      <c r="N45" s="137"/>
      <c r="O45" s="137">
        <v>418.875</v>
      </c>
      <c r="P45" s="137">
        <v>0</v>
      </c>
      <c r="Q45" s="137">
        <v>11049</v>
      </c>
      <c r="R45" s="137">
        <v>5923</v>
      </c>
      <c r="S45" s="137">
        <v>4692</v>
      </c>
      <c r="T45" s="137"/>
      <c r="U45" s="137"/>
      <c r="V45" s="137">
        <v>434</v>
      </c>
      <c r="W45" s="137">
        <v>0</v>
      </c>
    </row>
    <row r="46" spans="2:23">
      <c r="B46" s="149" t="s">
        <v>230</v>
      </c>
      <c r="C46" s="137">
        <v>53739</v>
      </c>
      <c r="D46" s="137">
        <v>31685</v>
      </c>
      <c r="E46" s="137">
        <v>19672</v>
      </c>
      <c r="F46" s="137"/>
      <c r="G46" s="137"/>
      <c r="H46" s="137">
        <v>2382</v>
      </c>
      <c r="I46" s="137">
        <v>0</v>
      </c>
      <c r="J46" s="137">
        <v>62745.75</v>
      </c>
      <c r="K46" s="137">
        <v>39915.5</v>
      </c>
      <c r="L46" s="137">
        <v>20530.375</v>
      </c>
      <c r="M46" s="137"/>
      <c r="N46" s="137"/>
      <c r="O46" s="137">
        <v>2299.375</v>
      </c>
      <c r="P46" s="137">
        <v>0.5</v>
      </c>
      <c r="Q46" s="137">
        <v>46247</v>
      </c>
      <c r="R46" s="137">
        <v>23537</v>
      </c>
      <c r="S46" s="137">
        <v>20478</v>
      </c>
      <c r="T46" s="137"/>
      <c r="U46" s="137"/>
      <c r="V46" s="137">
        <v>2231</v>
      </c>
      <c r="W46" s="137">
        <v>1</v>
      </c>
    </row>
    <row r="47" spans="2:23">
      <c r="B47" s="149" t="s">
        <v>229</v>
      </c>
      <c r="C47" s="137">
        <v>47901</v>
      </c>
      <c r="D47" s="137">
        <v>28402</v>
      </c>
      <c r="E47" s="137">
        <v>17687</v>
      </c>
      <c r="F47" s="137"/>
      <c r="G47" s="137"/>
      <c r="H47" s="137">
        <v>1812</v>
      </c>
      <c r="I47" s="137">
        <v>0</v>
      </c>
      <c r="J47" s="137">
        <v>60793.375</v>
      </c>
      <c r="K47" s="137">
        <v>39648.75</v>
      </c>
      <c r="L47" s="137">
        <v>19257.125</v>
      </c>
      <c r="M47" s="137"/>
      <c r="N47" s="137"/>
      <c r="O47" s="137">
        <v>1887.5</v>
      </c>
      <c r="P47" s="137">
        <v>0</v>
      </c>
      <c r="Q47" s="137">
        <v>43177</v>
      </c>
      <c r="R47" s="137">
        <v>21715</v>
      </c>
      <c r="S47" s="137">
        <v>19557</v>
      </c>
      <c r="T47" s="137"/>
      <c r="U47" s="137"/>
      <c r="V47" s="137">
        <v>1905</v>
      </c>
      <c r="W47" s="137">
        <v>0</v>
      </c>
    </row>
    <row r="48" spans="2:23">
      <c r="B48" s="149" t="s">
        <v>231</v>
      </c>
      <c r="C48" s="137">
        <v>184270</v>
      </c>
      <c r="D48" s="137">
        <v>139764</v>
      </c>
      <c r="E48" s="137">
        <v>40849</v>
      </c>
      <c r="F48" s="137"/>
      <c r="G48" s="137"/>
      <c r="H48" s="137">
        <v>3657</v>
      </c>
      <c r="I48" s="137">
        <v>0</v>
      </c>
      <c r="J48" s="137">
        <v>219703.5</v>
      </c>
      <c r="K48" s="137">
        <v>170989.75</v>
      </c>
      <c r="L48" s="137">
        <v>44610</v>
      </c>
      <c r="M48" s="137"/>
      <c r="N48" s="137"/>
      <c r="O48" s="137">
        <v>4103.25</v>
      </c>
      <c r="P48" s="137">
        <v>0.5</v>
      </c>
      <c r="Q48" s="137">
        <v>126110</v>
      </c>
      <c r="R48" s="137">
        <v>77965</v>
      </c>
      <c r="S48" s="137">
        <v>43787</v>
      </c>
      <c r="T48" s="137"/>
      <c r="U48" s="137"/>
      <c r="V48" s="137">
        <v>4358</v>
      </c>
      <c r="W48" s="137">
        <v>0</v>
      </c>
    </row>
    <row r="49" spans="2:23">
      <c r="B49" s="149" t="s">
        <v>232</v>
      </c>
      <c r="C49" s="137">
        <v>138730</v>
      </c>
      <c r="D49" s="137">
        <v>87397</v>
      </c>
      <c r="E49" s="137">
        <v>45735</v>
      </c>
      <c r="F49" s="137"/>
      <c r="G49" s="137"/>
      <c r="H49" s="137">
        <v>5597</v>
      </c>
      <c r="I49" s="137">
        <v>1</v>
      </c>
      <c r="J49" s="137">
        <v>157451.375</v>
      </c>
      <c r="K49" s="137">
        <v>106368.25</v>
      </c>
      <c r="L49" s="137">
        <v>45612.875</v>
      </c>
      <c r="M49" s="137"/>
      <c r="N49" s="137"/>
      <c r="O49" s="137">
        <v>5469.625</v>
      </c>
      <c r="P49" s="137">
        <v>0.625</v>
      </c>
      <c r="Q49" s="137">
        <v>102076</v>
      </c>
      <c r="R49" s="137">
        <v>53349</v>
      </c>
      <c r="S49" s="137">
        <v>43357</v>
      </c>
      <c r="T49" s="137"/>
      <c r="U49" s="137"/>
      <c r="V49" s="137">
        <v>5370</v>
      </c>
      <c r="W49" s="137">
        <v>0</v>
      </c>
    </row>
    <row r="50" spans="2:23">
      <c r="B50" s="149" t="s">
        <v>233</v>
      </c>
      <c r="C50" s="137">
        <v>39503</v>
      </c>
      <c r="D50" s="137">
        <v>13106</v>
      </c>
      <c r="E50" s="137">
        <v>13754</v>
      </c>
      <c r="F50" s="137">
        <v>4866</v>
      </c>
      <c r="G50" s="137">
        <v>6191</v>
      </c>
      <c r="H50" s="137">
        <v>1586</v>
      </c>
      <c r="I50" s="137">
        <v>0</v>
      </c>
      <c r="J50" s="137">
        <v>45476.625</v>
      </c>
      <c r="K50" s="137">
        <v>17550.25</v>
      </c>
      <c r="L50" s="137">
        <v>14902.5</v>
      </c>
      <c r="M50" s="137">
        <v>5086.625</v>
      </c>
      <c r="N50" s="137">
        <v>6358.875</v>
      </c>
      <c r="O50" s="137">
        <v>1578.375</v>
      </c>
      <c r="P50" s="137">
        <v>0</v>
      </c>
      <c r="Q50" s="137">
        <v>42789</v>
      </c>
      <c r="R50" s="137">
        <v>13741</v>
      </c>
      <c r="S50" s="137">
        <v>15705</v>
      </c>
      <c r="T50" s="137">
        <v>5249</v>
      </c>
      <c r="U50" s="137">
        <v>6487</v>
      </c>
      <c r="V50" s="137">
        <v>1607</v>
      </c>
      <c r="W50" s="137">
        <v>0</v>
      </c>
    </row>
    <row r="51" spans="2:23">
      <c r="B51" s="149" t="s">
        <v>234</v>
      </c>
      <c r="C51" s="137">
        <v>58150</v>
      </c>
      <c r="D51" s="137">
        <v>34995</v>
      </c>
      <c r="E51" s="137">
        <v>20585</v>
      </c>
      <c r="F51" s="137"/>
      <c r="G51" s="137"/>
      <c r="H51" s="137">
        <v>2569</v>
      </c>
      <c r="I51" s="137">
        <v>1</v>
      </c>
      <c r="J51" s="137">
        <v>74486.875</v>
      </c>
      <c r="K51" s="137">
        <v>49652.875</v>
      </c>
      <c r="L51" s="137">
        <v>22204.5</v>
      </c>
      <c r="M51" s="137"/>
      <c r="N51" s="137"/>
      <c r="O51" s="137">
        <v>2629</v>
      </c>
      <c r="P51" s="137">
        <v>0.5</v>
      </c>
      <c r="Q51" s="137">
        <v>49836</v>
      </c>
      <c r="R51" s="137">
        <v>25132</v>
      </c>
      <c r="S51" s="137">
        <v>22061</v>
      </c>
      <c r="T51" s="137"/>
      <c r="U51" s="137"/>
      <c r="V51" s="137">
        <v>2643</v>
      </c>
      <c r="W51" s="137">
        <v>0</v>
      </c>
    </row>
    <row r="52" spans="2:23">
      <c r="B52" s="149" t="s">
        <v>321</v>
      </c>
      <c r="C52" s="139">
        <v>170399</v>
      </c>
      <c r="D52" s="139">
        <v>136122</v>
      </c>
      <c r="E52" s="139">
        <v>31117</v>
      </c>
      <c r="F52" s="139"/>
      <c r="G52" s="139"/>
      <c r="H52" s="139">
        <v>3160</v>
      </c>
      <c r="I52" s="139">
        <v>0</v>
      </c>
      <c r="J52" s="139">
        <v>193101.625</v>
      </c>
      <c r="K52" s="139">
        <v>158578.875</v>
      </c>
      <c r="L52" s="139">
        <v>31237.375</v>
      </c>
      <c r="M52" s="139"/>
      <c r="N52" s="139"/>
      <c r="O52" s="139">
        <v>3285.25</v>
      </c>
      <c r="P52" s="139">
        <v>0.125</v>
      </c>
      <c r="Q52" s="139">
        <v>89011</v>
      </c>
      <c r="R52" s="139">
        <v>56526</v>
      </c>
      <c r="S52" s="139">
        <v>29135</v>
      </c>
      <c r="T52" s="139"/>
      <c r="U52" s="139"/>
      <c r="V52" s="139">
        <v>3350</v>
      </c>
      <c r="W52" s="139">
        <v>0</v>
      </c>
    </row>
    <row r="53" spans="2:23">
      <c r="B53" s="149" t="s">
        <v>322</v>
      </c>
      <c r="C53" s="137">
        <v>39782</v>
      </c>
      <c r="D53" s="137">
        <v>27898</v>
      </c>
      <c r="E53" s="137">
        <v>10336</v>
      </c>
      <c r="F53" s="137"/>
      <c r="G53" s="137"/>
      <c r="H53" s="137">
        <v>1548</v>
      </c>
      <c r="I53" s="137">
        <v>0</v>
      </c>
      <c r="J53" s="137">
        <v>40757.25</v>
      </c>
      <c r="K53" s="137">
        <v>28467.125</v>
      </c>
      <c r="L53" s="137">
        <v>10646.5</v>
      </c>
      <c r="M53" s="137"/>
      <c r="N53" s="137"/>
      <c r="O53" s="137">
        <v>1643.625</v>
      </c>
      <c r="P53" s="137">
        <v>0</v>
      </c>
      <c r="Q53" s="137">
        <v>27981</v>
      </c>
      <c r="R53" s="137">
        <v>15876</v>
      </c>
      <c r="S53" s="137">
        <v>10395</v>
      </c>
      <c r="T53" s="137"/>
      <c r="U53" s="137"/>
      <c r="V53" s="137">
        <v>1710</v>
      </c>
      <c r="W53" s="137">
        <v>0</v>
      </c>
    </row>
    <row r="54" spans="2:23">
      <c r="B54" s="149" t="s">
        <v>866</v>
      </c>
      <c r="C54" s="137">
        <v>10062</v>
      </c>
      <c r="D54" s="137">
        <v>7206</v>
      </c>
      <c r="E54" s="137">
        <v>2665</v>
      </c>
      <c r="F54" s="137"/>
      <c r="G54" s="137"/>
      <c r="H54" s="137">
        <v>191</v>
      </c>
      <c r="I54" s="137">
        <v>0</v>
      </c>
      <c r="J54" s="137">
        <v>13561.875</v>
      </c>
      <c r="K54" s="137">
        <v>10480.375</v>
      </c>
      <c r="L54" s="137">
        <v>2860.375</v>
      </c>
      <c r="M54" s="137"/>
      <c r="N54" s="137"/>
      <c r="O54" s="137">
        <v>221.125</v>
      </c>
      <c r="P54" s="137">
        <v>0</v>
      </c>
      <c r="Q54" s="137">
        <v>8920</v>
      </c>
      <c r="R54" s="137">
        <v>5888</v>
      </c>
      <c r="S54" s="137">
        <v>2795</v>
      </c>
      <c r="T54" s="137"/>
      <c r="U54" s="137"/>
      <c r="V54" s="137">
        <v>237</v>
      </c>
      <c r="W54" s="137">
        <v>0</v>
      </c>
    </row>
    <row r="55" spans="2:23">
      <c r="B55" s="149" t="s">
        <v>237</v>
      </c>
      <c r="C55" s="137">
        <v>42540</v>
      </c>
      <c r="D55" s="137">
        <v>31856</v>
      </c>
      <c r="E55" s="137">
        <v>9597</v>
      </c>
      <c r="F55" s="137"/>
      <c r="G55" s="137"/>
      <c r="H55" s="137">
        <v>1087</v>
      </c>
      <c r="I55" s="137">
        <v>0</v>
      </c>
      <c r="J55" s="137">
        <v>49383.75</v>
      </c>
      <c r="K55" s="137">
        <v>38957.375</v>
      </c>
      <c r="L55" s="137">
        <v>9371.375</v>
      </c>
      <c r="M55" s="137"/>
      <c r="N55" s="137"/>
      <c r="O55" s="137">
        <v>1055</v>
      </c>
      <c r="P55" s="137">
        <v>0</v>
      </c>
      <c r="Q55" s="137">
        <v>28257</v>
      </c>
      <c r="R55" s="137">
        <v>18274</v>
      </c>
      <c r="S55" s="137">
        <v>8920</v>
      </c>
      <c r="T55" s="137"/>
      <c r="U55" s="137"/>
      <c r="V55" s="137">
        <v>1063</v>
      </c>
      <c r="W55" s="137">
        <v>0</v>
      </c>
    </row>
    <row r="56" spans="2:23">
      <c r="B56" s="149" t="s">
        <v>867</v>
      </c>
      <c r="C56" s="137">
        <v>5490</v>
      </c>
      <c r="D56" s="137">
        <v>3973</v>
      </c>
      <c r="E56" s="137">
        <v>1420</v>
      </c>
      <c r="F56" s="137"/>
      <c r="G56" s="137"/>
      <c r="H56" s="137">
        <v>97</v>
      </c>
      <c r="I56" s="137">
        <v>0</v>
      </c>
      <c r="J56" s="137">
        <v>7134.875</v>
      </c>
      <c r="K56" s="137">
        <v>5544.75</v>
      </c>
      <c r="L56" s="137">
        <v>1485.5</v>
      </c>
      <c r="M56" s="137"/>
      <c r="N56" s="137"/>
      <c r="O56" s="137">
        <v>104.625</v>
      </c>
      <c r="P56" s="137">
        <v>0</v>
      </c>
      <c r="Q56" s="137">
        <v>4564</v>
      </c>
      <c r="R56" s="137">
        <v>2995</v>
      </c>
      <c r="S56" s="137">
        <v>1459</v>
      </c>
      <c r="T56" s="137"/>
      <c r="U56" s="137"/>
      <c r="V56" s="137">
        <v>110</v>
      </c>
      <c r="W56" s="137">
        <v>0</v>
      </c>
    </row>
    <row r="57" spans="2:23">
      <c r="B57" s="149" t="s">
        <v>239</v>
      </c>
      <c r="C57" s="137">
        <v>2452</v>
      </c>
      <c r="D57" s="137">
        <v>876</v>
      </c>
      <c r="E57" s="137">
        <v>1305</v>
      </c>
      <c r="F57" s="137"/>
      <c r="G57" s="137"/>
      <c r="H57" s="137">
        <v>271</v>
      </c>
      <c r="I57" s="137">
        <v>0</v>
      </c>
      <c r="J57" s="137">
        <v>2633.625</v>
      </c>
      <c r="K57" s="137">
        <v>1092.25</v>
      </c>
      <c r="L57" s="137">
        <v>1280.5</v>
      </c>
      <c r="M57" s="137"/>
      <c r="N57" s="137"/>
      <c r="O57" s="137">
        <v>260.875</v>
      </c>
      <c r="P57" s="137">
        <v>0</v>
      </c>
      <c r="Q57" s="137">
        <v>2111</v>
      </c>
      <c r="R57" s="137">
        <v>600</v>
      </c>
      <c r="S57" s="137">
        <v>1267</v>
      </c>
      <c r="T57" s="137"/>
      <c r="U57" s="137"/>
      <c r="V57" s="137">
        <v>244</v>
      </c>
      <c r="W57" s="137">
        <v>0</v>
      </c>
    </row>
    <row r="58" spans="2:23">
      <c r="B58" s="149" t="s">
        <v>240</v>
      </c>
      <c r="C58" s="137">
        <v>1812</v>
      </c>
      <c r="D58" s="137">
        <v>943</v>
      </c>
      <c r="E58" s="137">
        <v>733</v>
      </c>
      <c r="F58" s="137"/>
      <c r="G58" s="137"/>
      <c r="H58" s="137">
        <v>136</v>
      </c>
      <c r="I58" s="137">
        <v>0</v>
      </c>
      <c r="J58" s="137">
        <v>1944.875</v>
      </c>
      <c r="K58" s="137">
        <v>945.5</v>
      </c>
      <c r="L58" s="137">
        <v>850.75</v>
      </c>
      <c r="M58" s="137"/>
      <c r="N58" s="137"/>
      <c r="O58" s="137">
        <v>148.625</v>
      </c>
      <c r="P58" s="137">
        <v>0</v>
      </c>
      <c r="Q58" s="137">
        <v>1522</v>
      </c>
      <c r="R58" s="137">
        <v>475</v>
      </c>
      <c r="S58" s="137">
        <v>894</v>
      </c>
      <c r="T58" s="137"/>
      <c r="U58" s="137"/>
      <c r="V58" s="137">
        <v>153</v>
      </c>
      <c r="W58" s="137">
        <v>0</v>
      </c>
    </row>
    <row r="60" spans="2:23">
      <c r="B60" s="587" t="s">
        <v>462</v>
      </c>
    </row>
    <row r="61" spans="2:23" s="421" customFormat="1" ht="16" customHeight="1">
      <c r="B61" s="1015"/>
      <c r="C61" s="1020" t="s">
        <v>117</v>
      </c>
      <c r="D61" s="1018"/>
      <c r="E61" s="1018"/>
      <c r="F61" s="1018"/>
      <c r="G61" s="1018"/>
      <c r="H61" s="1018"/>
      <c r="I61" s="1019"/>
      <c r="J61" s="1020" t="s">
        <v>870</v>
      </c>
      <c r="K61" s="1018"/>
      <c r="L61" s="1018"/>
      <c r="M61" s="1018"/>
      <c r="N61" s="1018"/>
      <c r="O61" s="1018"/>
      <c r="P61" s="1019"/>
      <c r="Q61" s="1021" t="s">
        <v>1738</v>
      </c>
      <c r="R61" s="1018"/>
      <c r="S61" s="1018"/>
      <c r="T61" s="1018"/>
      <c r="U61" s="1018"/>
      <c r="V61" s="1018"/>
      <c r="W61" s="1019"/>
    </row>
    <row r="62" spans="2:23" s="421" customFormat="1" ht="25">
      <c r="B62" s="1016"/>
      <c r="C62" s="489" t="s">
        <v>660</v>
      </c>
      <c r="D62" s="489" t="s">
        <v>871</v>
      </c>
      <c r="E62" s="489" t="s">
        <v>872</v>
      </c>
      <c r="F62" s="489" t="s">
        <v>1736</v>
      </c>
      <c r="G62" s="489" t="s">
        <v>1737</v>
      </c>
      <c r="H62" s="489" t="s">
        <v>873</v>
      </c>
      <c r="I62" s="489" t="s">
        <v>874</v>
      </c>
      <c r="J62" s="489" t="s">
        <v>660</v>
      </c>
      <c r="K62" s="489" t="s">
        <v>871</v>
      </c>
      <c r="L62" s="489" t="s">
        <v>872</v>
      </c>
      <c r="M62" s="489" t="s">
        <v>1736</v>
      </c>
      <c r="N62" s="489" t="s">
        <v>1737</v>
      </c>
      <c r="O62" s="489" t="s">
        <v>873</v>
      </c>
      <c r="P62" s="489" t="s">
        <v>874</v>
      </c>
      <c r="Q62" s="489" t="s">
        <v>660</v>
      </c>
      <c r="R62" s="489" t="s">
        <v>871</v>
      </c>
      <c r="S62" s="489" t="s">
        <v>872</v>
      </c>
      <c r="T62" s="489" t="s">
        <v>1736</v>
      </c>
      <c r="U62" s="489" t="s">
        <v>1737</v>
      </c>
      <c r="V62" s="489" t="s">
        <v>873</v>
      </c>
      <c r="W62" s="489" t="s">
        <v>874</v>
      </c>
    </row>
    <row r="63" spans="2:23">
      <c r="B63" s="149" t="s">
        <v>660</v>
      </c>
      <c r="C63" s="137">
        <v>1582732</v>
      </c>
      <c r="D63" s="137">
        <v>945916</v>
      </c>
      <c r="E63" s="137">
        <v>439422</v>
      </c>
      <c r="F63" s="137">
        <v>49874</v>
      </c>
      <c r="G63" s="137">
        <v>67201</v>
      </c>
      <c r="H63" s="137">
        <v>80314</v>
      </c>
      <c r="I63" s="137">
        <v>5</v>
      </c>
      <c r="J63" s="137">
        <v>1696129.25</v>
      </c>
      <c r="K63" s="137">
        <v>1043158.5</v>
      </c>
      <c r="L63" s="137">
        <v>458289.625</v>
      </c>
      <c r="M63" s="137">
        <v>46022.5</v>
      </c>
      <c r="N63" s="137">
        <v>65982.75</v>
      </c>
      <c r="O63" s="137">
        <v>82669.25</v>
      </c>
      <c r="P63" s="137">
        <v>6.625</v>
      </c>
      <c r="Q63" s="137">
        <v>1111565</v>
      </c>
      <c r="R63" s="137">
        <v>468072</v>
      </c>
      <c r="S63" s="137">
        <v>450889</v>
      </c>
      <c r="T63" s="137">
        <v>43844</v>
      </c>
      <c r="U63" s="137">
        <v>65212</v>
      </c>
      <c r="V63" s="137">
        <v>83540</v>
      </c>
      <c r="W63" s="137">
        <v>8</v>
      </c>
    </row>
    <row r="64" spans="2:23">
      <c r="B64" s="149" t="s">
        <v>223</v>
      </c>
      <c r="C64" s="137">
        <v>409963</v>
      </c>
      <c r="D64" s="137">
        <v>178155</v>
      </c>
      <c r="E64" s="137">
        <v>100527</v>
      </c>
      <c r="F64" s="137">
        <v>45028</v>
      </c>
      <c r="G64" s="137">
        <v>60725</v>
      </c>
      <c r="H64" s="137">
        <v>25527</v>
      </c>
      <c r="I64" s="137">
        <v>1</v>
      </c>
      <c r="J64" s="137">
        <v>411595.5</v>
      </c>
      <c r="K64" s="137">
        <v>178095.125</v>
      </c>
      <c r="L64" s="137">
        <v>107215.5</v>
      </c>
      <c r="M64" s="137">
        <v>40753.875</v>
      </c>
      <c r="N64" s="137">
        <v>59349.75</v>
      </c>
      <c r="O64" s="137">
        <v>26178.625</v>
      </c>
      <c r="P64" s="137">
        <v>2.625</v>
      </c>
      <c r="Q64" s="137">
        <v>315019</v>
      </c>
      <c r="R64" s="137">
        <v>85711</v>
      </c>
      <c r="S64" s="137">
        <v>106410</v>
      </c>
      <c r="T64" s="137">
        <v>38156</v>
      </c>
      <c r="U64" s="137">
        <v>58453</v>
      </c>
      <c r="V64" s="137">
        <v>26286</v>
      </c>
      <c r="W64" s="137">
        <v>3</v>
      </c>
    </row>
    <row r="65" spans="2:23">
      <c r="B65" s="149" t="s">
        <v>224</v>
      </c>
      <c r="C65" s="137">
        <v>33614</v>
      </c>
      <c r="D65" s="137">
        <v>23738</v>
      </c>
      <c r="E65" s="137">
        <v>8853</v>
      </c>
      <c r="F65" s="137"/>
      <c r="G65" s="137"/>
      <c r="H65" s="137">
        <v>1023</v>
      </c>
      <c r="I65" s="137">
        <v>0</v>
      </c>
      <c r="J65" s="137">
        <v>38051.5</v>
      </c>
      <c r="K65" s="137">
        <v>27716.75</v>
      </c>
      <c r="L65" s="137">
        <v>9209.375</v>
      </c>
      <c r="M65" s="137"/>
      <c r="N65" s="137"/>
      <c r="O65" s="137">
        <v>1125.375</v>
      </c>
      <c r="P65" s="137">
        <v>0</v>
      </c>
      <c r="Q65" s="137">
        <v>22707</v>
      </c>
      <c r="R65" s="137">
        <v>12530</v>
      </c>
      <c r="S65" s="137">
        <v>8995</v>
      </c>
      <c r="T65" s="137"/>
      <c r="U65" s="137"/>
      <c r="V65" s="137">
        <v>1182</v>
      </c>
      <c r="W65" s="137">
        <v>0</v>
      </c>
    </row>
    <row r="66" spans="2:23">
      <c r="B66" s="149" t="s">
        <v>865</v>
      </c>
      <c r="C66" s="137">
        <v>22192</v>
      </c>
      <c r="D66" s="137">
        <v>13855</v>
      </c>
      <c r="E66" s="137">
        <v>7012</v>
      </c>
      <c r="F66" s="137"/>
      <c r="G66" s="137"/>
      <c r="H66" s="137">
        <v>1325</v>
      </c>
      <c r="I66" s="137">
        <v>0</v>
      </c>
      <c r="J66" s="137">
        <v>26987.625</v>
      </c>
      <c r="K66" s="137">
        <v>18142</v>
      </c>
      <c r="L66" s="137">
        <v>7457.625</v>
      </c>
      <c r="M66" s="137"/>
      <c r="N66" s="137"/>
      <c r="O66" s="137">
        <v>1388</v>
      </c>
      <c r="P66" s="137">
        <v>0</v>
      </c>
      <c r="Q66" s="137">
        <v>18464</v>
      </c>
      <c r="R66" s="137">
        <v>9546</v>
      </c>
      <c r="S66" s="137">
        <v>7482</v>
      </c>
      <c r="T66" s="137"/>
      <c r="U66" s="137"/>
      <c r="V66" s="137">
        <v>1436</v>
      </c>
      <c r="W66" s="137">
        <v>0</v>
      </c>
    </row>
    <row r="67" spans="2:23">
      <c r="B67" s="149" t="s">
        <v>318</v>
      </c>
      <c r="C67" s="137">
        <v>51494</v>
      </c>
      <c r="D67" s="137">
        <v>40768</v>
      </c>
      <c r="E67" s="137">
        <v>9851</v>
      </c>
      <c r="F67" s="137"/>
      <c r="G67" s="137"/>
      <c r="H67" s="137">
        <v>875</v>
      </c>
      <c r="I67" s="137">
        <v>0</v>
      </c>
      <c r="J67" s="137">
        <v>62651.875</v>
      </c>
      <c r="K67" s="137">
        <v>48103.5</v>
      </c>
      <c r="L67" s="137">
        <v>13732.75</v>
      </c>
      <c r="M67" s="137"/>
      <c r="N67" s="137"/>
      <c r="O67" s="137">
        <v>815.625</v>
      </c>
      <c r="P67" s="137">
        <v>0</v>
      </c>
      <c r="Q67" s="137">
        <v>34841</v>
      </c>
      <c r="R67" s="137">
        <v>17034</v>
      </c>
      <c r="S67" s="137">
        <v>17036</v>
      </c>
      <c r="T67" s="137"/>
      <c r="U67" s="137"/>
      <c r="V67" s="137">
        <v>771</v>
      </c>
      <c r="W67" s="137">
        <v>0</v>
      </c>
    </row>
    <row r="68" spans="2:23">
      <c r="B68" s="149" t="s">
        <v>227</v>
      </c>
      <c r="C68" s="137">
        <v>123658</v>
      </c>
      <c r="D68" s="137">
        <v>83110</v>
      </c>
      <c r="E68" s="137">
        <v>33863</v>
      </c>
      <c r="F68" s="137"/>
      <c r="G68" s="137"/>
      <c r="H68" s="137">
        <v>6685</v>
      </c>
      <c r="I68" s="137">
        <v>0</v>
      </c>
      <c r="J68" s="137">
        <v>119331.25</v>
      </c>
      <c r="K68" s="137">
        <v>80575</v>
      </c>
      <c r="L68" s="137">
        <v>31892.375</v>
      </c>
      <c r="M68" s="137"/>
      <c r="N68" s="137"/>
      <c r="O68" s="137">
        <v>6863.875</v>
      </c>
      <c r="P68" s="137">
        <v>0</v>
      </c>
      <c r="Q68" s="137">
        <v>64707</v>
      </c>
      <c r="R68" s="137">
        <v>28710</v>
      </c>
      <c r="S68" s="137">
        <v>29110</v>
      </c>
      <c r="T68" s="137"/>
      <c r="U68" s="137"/>
      <c r="V68" s="137">
        <v>6887</v>
      </c>
      <c r="W68" s="137">
        <v>0</v>
      </c>
    </row>
    <row r="69" spans="2:23">
      <c r="B69" s="149" t="s">
        <v>228</v>
      </c>
      <c r="C69" s="137">
        <v>12842</v>
      </c>
      <c r="D69" s="137">
        <v>7867</v>
      </c>
      <c r="E69" s="137">
        <v>4289</v>
      </c>
      <c r="F69" s="137"/>
      <c r="G69" s="137"/>
      <c r="H69" s="137">
        <v>686</v>
      </c>
      <c r="I69" s="137">
        <v>0</v>
      </c>
      <c r="J69" s="137">
        <v>16892.875</v>
      </c>
      <c r="K69" s="137">
        <v>11296.25</v>
      </c>
      <c r="L69" s="137">
        <v>4911.875</v>
      </c>
      <c r="M69" s="137"/>
      <c r="N69" s="137"/>
      <c r="O69" s="137">
        <v>684.75</v>
      </c>
      <c r="P69" s="137">
        <v>0</v>
      </c>
      <c r="Q69" s="137">
        <v>11771</v>
      </c>
      <c r="R69" s="137">
        <v>6079</v>
      </c>
      <c r="S69" s="137">
        <v>4998</v>
      </c>
      <c r="T69" s="137"/>
      <c r="U69" s="137"/>
      <c r="V69" s="137">
        <v>694</v>
      </c>
      <c r="W69" s="137">
        <v>0</v>
      </c>
    </row>
    <row r="70" spans="2:23">
      <c r="B70" s="149" t="s">
        <v>230</v>
      </c>
      <c r="C70" s="137">
        <v>63167</v>
      </c>
      <c r="D70" s="137">
        <v>32383</v>
      </c>
      <c r="E70" s="137">
        <v>24955</v>
      </c>
      <c r="F70" s="137"/>
      <c r="G70" s="137"/>
      <c r="H70" s="137">
        <v>5829</v>
      </c>
      <c r="I70" s="137">
        <v>0</v>
      </c>
      <c r="J70" s="137">
        <v>67927.25</v>
      </c>
      <c r="K70" s="137">
        <v>35835.25</v>
      </c>
      <c r="L70" s="137">
        <v>26253.375</v>
      </c>
      <c r="M70" s="137"/>
      <c r="N70" s="137"/>
      <c r="O70" s="137">
        <v>5837.875</v>
      </c>
      <c r="P70" s="137">
        <v>0.75</v>
      </c>
      <c r="Q70" s="137">
        <v>50681</v>
      </c>
      <c r="R70" s="137">
        <v>18877</v>
      </c>
      <c r="S70" s="137">
        <v>26018</v>
      </c>
      <c r="T70" s="137"/>
      <c r="U70" s="137"/>
      <c r="V70" s="137">
        <v>5785</v>
      </c>
      <c r="W70" s="137">
        <v>1</v>
      </c>
    </row>
    <row r="71" spans="2:23">
      <c r="B71" s="149" t="s">
        <v>229</v>
      </c>
      <c r="C71" s="137">
        <v>56253</v>
      </c>
      <c r="D71" s="137">
        <v>35312</v>
      </c>
      <c r="E71" s="137">
        <v>17924</v>
      </c>
      <c r="F71" s="137"/>
      <c r="G71" s="137"/>
      <c r="H71" s="137">
        <v>3016</v>
      </c>
      <c r="I71" s="137">
        <v>1</v>
      </c>
      <c r="J71" s="137">
        <v>64877.25</v>
      </c>
      <c r="K71" s="137">
        <v>42849.625</v>
      </c>
      <c r="L71" s="137">
        <v>18930.25</v>
      </c>
      <c r="M71" s="137"/>
      <c r="N71" s="137"/>
      <c r="O71" s="137">
        <v>3097.125</v>
      </c>
      <c r="P71" s="137">
        <v>0.25</v>
      </c>
      <c r="Q71" s="137">
        <v>43729</v>
      </c>
      <c r="R71" s="137">
        <v>21833</v>
      </c>
      <c r="S71" s="137">
        <v>18736</v>
      </c>
      <c r="T71" s="137"/>
      <c r="U71" s="137"/>
      <c r="V71" s="137">
        <v>3160</v>
      </c>
      <c r="W71" s="137">
        <v>0</v>
      </c>
    </row>
    <row r="72" spans="2:23">
      <c r="B72" s="149" t="s">
        <v>231</v>
      </c>
      <c r="C72" s="137">
        <v>212837</v>
      </c>
      <c r="D72" s="137">
        <v>149340</v>
      </c>
      <c r="E72" s="137">
        <v>57669</v>
      </c>
      <c r="F72" s="137"/>
      <c r="G72" s="137"/>
      <c r="H72" s="137">
        <v>5828</v>
      </c>
      <c r="I72" s="137">
        <v>0</v>
      </c>
      <c r="J72" s="137">
        <v>239318.625</v>
      </c>
      <c r="K72" s="137">
        <v>170700</v>
      </c>
      <c r="L72" s="137">
        <v>62193.125</v>
      </c>
      <c r="M72" s="137"/>
      <c r="N72" s="137"/>
      <c r="O72" s="137">
        <v>6425.5</v>
      </c>
      <c r="P72" s="137">
        <v>0</v>
      </c>
      <c r="Q72" s="137">
        <v>146676</v>
      </c>
      <c r="R72" s="137">
        <v>77932</v>
      </c>
      <c r="S72" s="137">
        <v>61948</v>
      </c>
      <c r="T72" s="137"/>
      <c r="U72" s="137"/>
      <c r="V72" s="137">
        <v>6796</v>
      </c>
      <c r="W72" s="137">
        <v>0</v>
      </c>
    </row>
    <row r="73" spans="2:23">
      <c r="B73" s="149" t="s">
        <v>232</v>
      </c>
      <c r="C73" s="137">
        <v>167221</v>
      </c>
      <c r="D73" s="137">
        <v>97272</v>
      </c>
      <c r="E73" s="137">
        <v>59073</v>
      </c>
      <c r="F73" s="137"/>
      <c r="G73" s="137"/>
      <c r="H73" s="137">
        <v>10876</v>
      </c>
      <c r="I73" s="137">
        <v>0</v>
      </c>
      <c r="J73" s="137">
        <v>178332.75</v>
      </c>
      <c r="K73" s="137">
        <v>108587.75</v>
      </c>
      <c r="L73" s="137">
        <v>58628.75</v>
      </c>
      <c r="M73" s="137"/>
      <c r="N73" s="137"/>
      <c r="O73" s="137">
        <v>11115.375</v>
      </c>
      <c r="P73" s="137">
        <v>0.875</v>
      </c>
      <c r="Q73" s="137">
        <v>119525</v>
      </c>
      <c r="R73" s="137">
        <v>52401</v>
      </c>
      <c r="S73" s="137">
        <v>55928</v>
      </c>
      <c r="T73" s="137"/>
      <c r="U73" s="137"/>
      <c r="V73" s="137">
        <v>11194</v>
      </c>
      <c r="W73" s="137">
        <v>2</v>
      </c>
    </row>
    <row r="74" spans="2:23">
      <c r="B74" s="149" t="s">
        <v>233</v>
      </c>
      <c r="C74" s="137">
        <v>47009</v>
      </c>
      <c r="D74" s="137">
        <v>14198</v>
      </c>
      <c r="E74" s="137">
        <v>18052</v>
      </c>
      <c r="F74" s="137">
        <v>4846</v>
      </c>
      <c r="G74" s="137">
        <v>6476</v>
      </c>
      <c r="H74" s="137">
        <v>3437</v>
      </c>
      <c r="I74" s="137">
        <v>0</v>
      </c>
      <c r="J74" s="137">
        <v>51318.375</v>
      </c>
      <c r="K74" s="137">
        <v>16719.25</v>
      </c>
      <c r="L74" s="137">
        <v>19244.75</v>
      </c>
      <c r="M74" s="137">
        <v>5268.625</v>
      </c>
      <c r="N74" s="137">
        <v>6633</v>
      </c>
      <c r="O74" s="137">
        <v>3452.25</v>
      </c>
      <c r="P74" s="137">
        <v>0.5</v>
      </c>
      <c r="Q74" s="137">
        <v>46608</v>
      </c>
      <c r="R74" s="137">
        <v>11268</v>
      </c>
      <c r="S74" s="137">
        <v>19390</v>
      </c>
      <c r="T74" s="137">
        <v>5688</v>
      </c>
      <c r="U74" s="137">
        <v>6759</v>
      </c>
      <c r="V74" s="137">
        <v>3502</v>
      </c>
      <c r="W74" s="137">
        <v>1</v>
      </c>
    </row>
    <row r="75" spans="2:23">
      <c r="B75" s="149" t="s">
        <v>234</v>
      </c>
      <c r="C75" s="137">
        <v>69240</v>
      </c>
      <c r="D75" s="137">
        <v>42938</v>
      </c>
      <c r="E75" s="137">
        <v>22698</v>
      </c>
      <c r="F75" s="137"/>
      <c r="G75" s="137"/>
      <c r="H75" s="137">
        <v>3604</v>
      </c>
      <c r="I75" s="137">
        <v>0</v>
      </c>
      <c r="J75" s="137">
        <v>82256.375</v>
      </c>
      <c r="K75" s="137">
        <v>54388</v>
      </c>
      <c r="L75" s="137">
        <v>24136.25</v>
      </c>
      <c r="M75" s="137"/>
      <c r="N75" s="137"/>
      <c r="O75" s="137">
        <v>3731.75</v>
      </c>
      <c r="P75" s="137">
        <v>0.375</v>
      </c>
      <c r="Q75" s="137">
        <v>54188</v>
      </c>
      <c r="R75" s="137">
        <v>26520</v>
      </c>
      <c r="S75" s="137">
        <v>23872</v>
      </c>
      <c r="T75" s="137"/>
      <c r="U75" s="137"/>
      <c r="V75" s="137">
        <v>3796</v>
      </c>
      <c r="W75" s="137">
        <v>0</v>
      </c>
    </row>
    <row r="76" spans="2:23">
      <c r="B76" s="149" t="s">
        <v>321</v>
      </c>
      <c r="C76" s="139">
        <v>199081</v>
      </c>
      <c r="D76" s="139">
        <v>151162</v>
      </c>
      <c r="E76" s="139">
        <v>42118</v>
      </c>
      <c r="F76" s="139"/>
      <c r="G76" s="139"/>
      <c r="H76" s="139">
        <v>5801</v>
      </c>
      <c r="I76" s="139">
        <v>0</v>
      </c>
      <c r="J76" s="139">
        <v>209840.375</v>
      </c>
      <c r="K76" s="139">
        <v>162770.75</v>
      </c>
      <c r="L76" s="139">
        <v>41073.125</v>
      </c>
      <c r="M76" s="139"/>
      <c r="N76" s="139"/>
      <c r="O76" s="139">
        <v>5996.375</v>
      </c>
      <c r="P76" s="139">
        <v>0.125</v>
      </c>
      <c r="Q76" s="139">
        <v>101297</v>
      </c>
      <c r="R76" s="139">
        <v>57099</v>
      </c>
      <c r="S76" s="139">
        <v>38165</v>
      </c>
      <c r="T76" s="139"/>
      <c r="U76" s="139"/>
      <c r="V76" s="139">
        <v>6033</v>
      </c>
      <c r="W76" s="139">
        <v>0</v>
      </c>
    </row>
    <row r="77" spans="2:23">
      <c r="B77" s="149" t="s">
        <v>322</v>
      </c>
      <c r="C77" s="137">
        <v>38605</v>
      </c>
      <c r="D77" s="137">
        <v>22305</v>
      </c>
      <c r="E77" s="137">
        <v>12846</v>
      </c>
      <c r="F77" s="137"/>
      <c r="G77" s="137"/>
      <c r="H77" s="137">
        <v>3451</v>
      </c>
      <c r="I77" s="137">
        <v>3</v>
      </c>
      <c r="J77" s="137">
        <v>43996.125</v>
      </c>
      <c r="K77" s="137">
        <v>26475.5</v>
      </c>
      <c r="L77" s="137">
        <v>13913</v>
      </c>
      <c r="M77" s="137"/>
      <c r="N77" s="137"/>
      <c r="O77" s="137">
        <v>3606.5</v>
      </c>
      <c r="P77" s="137">
        <v>1.125</v>
      </c>
      <c r="Q77" s="137">
        <v>32222</v>
      </c>
      <c r="R77" s="137">
        <v>14484</v>
      </c>
      <c r="S77" s="137">
        <v>14048</v>
      </c>
      <c r="T77" s="137"/>
      <c r="U77" s="137"/>
      <c r="V77" s="137">
        <v>3689</v>
      </c>
      <c r="W77" s="137">
        <v>1</v>
      </c>
    </row>
    <row r="78" spans="2:23">
      <c r="B78" s="149" t="s">
        <v>866</v>
      </c>
      <c r="C78" s="137">
        <v>13310</v>
      </c>
      <c r="D78" s="137">
        <v>9080</v>
      </c>
      <c r="E78" s="137">
        <v>3868</v>
      </c>
      <c r="F78" s="137"/>
      <c r="G78" s="137"/>
      <c r="H78" s="137">
        <v>362</v>
      </c>
      <c r="I78" s="137">
        <v>0</v>
      </c>
      <c r="J78" s="137">
        <v>15781.375</v>
      </c>
      <c r="K78" s="137">
        <v>11294.375</v>
      </c>
      <c r="L78" s="137">
        <v>4092.125</v>
      </c>
      <c r="M78" s="137"/>
      <c r="N78" s="137"/>
      <c r="O78" s="137">
        <v>394.875</v>
      </c>
      <c r="P78" s="137">
        <v>0</v>
      </c>
      <c r="Q78" s="137">
        <v>10322</v>
      </c>
      <c r="R78" s="137">
        <v>5942</v>
      </c>
      <c r="S78" s="137">
        <v>3977</v>
      </c>
      <c r="T78" s="137"/>
      <c r="U78" s="137"/>
      <c r="V78" s="137">
        <v>403</v>
      </c>
      <c r="W78" s="137">
        <v>0</v>
      </c>
    </row>
    <row r="79" spans="2:23">
      <c r="B79" s="149" t="s">
        <v>237</v>
      </c>
      <c r="C79" s="137">
        <v>49954</v>
      </c>
      <c r="D79" s="137">
        <v>37677</v>
      </c>
      <c r="E79" s="137">
        <v>11122</v>
      </c>
      <c r="F79" s="137"/>
      <c r="G79" s="137"/>
      <c r="H79" s="137">
        <v>1155</v>
      </c>
      <c r="I79" s="137">
        <v>0</v>
      </c>
      <c r="J79" s="137">
        <v>53656.875</v>
      </c>
      <c r="K79" s="137">
        <v>41629.375</v>
      </c>
      <c r="L79" s="137">
        <v>10928.125</v>
      </c>
      <c r="M79" s="137"/>
      <c r="N79" s="137"/>
      <c r="O79" s="137">
        <v>1099.375</v>
      </c>
      <c r="P79" s="137">
        <v>0</v>
      </c>
      <c r="Q79" s="137">
        <v>29712</v>
      </c>
      <c r="R79" s="137">
        <v>18167</v>
      </c>
      <c r="S79" s="137">
        <v>10462</v>
      </c>
      <c r="T79" s="137"/>
      <c r="U79" s="137"/>
      <c r="V79" s="137">
        <v>1083</v>
      </c>
      <c r="W79" s="137">
        <v>0</v>
      </c>
    </row>
    <row r="80" spans="2:23">
      <c r="B80" s="149" t="s">
        <v>867</v>
      </c>
      <c r="C80" s="137">
        <v>7411</v>
      </c>
      <c r="D80" s="137">
        <v>4957</v>
      </c>
      <c r="E80" s="137">
        <v>2249</v>
      </c>
      <c r="F80" s="137"/>
      <c r="G80" s="137"/>
      <c r="H80" s="137">
        <v>205</v>
      </c>
      <c r="I80" s="137">
        <v>0</v>
      </c>
      <c r="J80" s="137">
        <v>8650.75</v>
      </c>
      <c r="K80" s="137">
        <v>6100.25</v>
      </c>
      <c r="L80" s="137">
        <v>2315.125</v>
      </c>
      <c r="M80" s="137"/>
      <c r="N80" s="137"/>
      <c r="O80" s="137">
        <v>235.375</v>
      </c>
      <c r="P80" s="137">
        <v>0</v>
      </c>
      <c r="Q80" s="137">
        <v>5506</v>
      </c>
      <c r="R80" s="137">
        <v>3006</v>
      </c>
      <c r="S80" s="137">
        <v>2259</v>
      </c>
      <c r="T80" s="137"/>
      <c r="U80" s="137"/>
      <c r="V80" s="137">
        <v>241</v>
      </c>
      <c r="W80" s="137">
        <v>0</v>
      </c>
    </row>
    <row r="81" spans="2:23">
      <c r="B81" s="149" t="s">
        <v>239</v>
      </c>
      <c r="C81" s="137">
        <v>2872</v>
      </c>
      <c r="D81" s="137">
        <v>824</v>
      </c>
      <c r="E81" s="137">
        <v>1674</v>
      </c>
      <c r="F81" s="137"/>
      <c r="G81" s="137"/>
      <c r="H81" s="137">
        <v>374</v>
      </c>
      <c r="I81" s="137">
        <v>0</v>
      </c>
      <c r="J81" s="137">
        <v>2705.75</v>
      </c>
      <c r="K81" s="137">
        <v>984</v>
      </c>
      <c r="L81" s="137">
        <v>1371.75</v>
      </c>
      <c r="M81" s="137"/>
      <c r="N81" s="137"/>
      <c r="O81" s="137">
        <v>350</v>
      </c>
      <c r="P81" s="137">
        <v>0</v>
      </c>
      <c r="Q81" s="137">
        <v>2044</v>
      </c>
      <c r="R81" s="137">
        <v>460</v>
      </c>
      <c r="S81" s="137">
        <v>1270</v>
      </c>
      <c r="T81" s="137"/>
      <c r="U81" s="137"/>
      <c r="V81" s="137">
        <v>314</v>
      </c>
      <c r="W81" s="137">
        <v>0</v>
      </c>
    </row>
    <row r="82" spans="2:23">
      <c r="B82" s="149" t="s">
        <v>240</v>
      </c>
      <c r="C82" s="137">
        <v>2009</v>
      </c>
      <c r="D82" s="137">
        <v>975</v>
      </c>
      <c r="E82" s="137">
        <v>779</v>
      </c>
      <c r="F82" s="137"/>
      <c r="G82" s="137"/>
      <c r="H82" s="137">
        <v>255</v>
      </c>
      <c r="I82" s="137">
        <v>0</v>
      </c>
      <c r="J82" s="137">
        <v>1956.75</v>
      </c>
      <c r="K82" s="137">
        <v>895.75</v>
      </c>
      <c r="L82" s="137">
        <v>790.375</v>
      </c>
      <c r="M82" s="137"/>
      <c r="N82" s="137"/>
      <c r="O82" s="137">
        <v>270.625</v>
      </c>
      <c r="P82" s="137">
        <v>0</v>
      </c>
      <c r="Q82" s="137">
        <v>1546</v>
      </c>
      <c r="R82" s="137">
        <v>473</v>
      </c>
      <c r="S82" s="137">
        <v>785</v>
      </c>
      <c r="T82" s="137"/>
      <c r="U82" s="137"/>
      <c r="V82" s="137">
        <v>288</v>
      </c>
      <c r="W82" s="137">
        <v>0</v>
      </c>
    </row>
    <row r="86" spans="2:23" ht="18" customHeight="1">
      <c r="B86" s="406" t="s">
        <v>1739</v>
      </c>
      <c r="D86" s="155"/>
      <c r="E86" s="155"/>
      <c r="F86" s="155"/>
      <c r="G86" s="155"/>
      <c r="H86" s="155"/>
      <c r="I86" s="155"/>
    </row>
    <row r="87" spans="2:23" ht="28" customHeight="1">
      <c r="B87" s="581" t="s">
        <v>609</v>
      </c>
      <c r="C87" s="578" t="s">
        <v>660</v>
      </c>
      <c r="D87" s="578" t="s">
        <v>871</v>
      </c>
      <c r="E87" s="578" t="s">
        <v>872</v>
      </c>
      <c r="F87" s="578" t="s">
        <v>1736</v>
      </c>
      <c r="G87" s="578" t="s">
        <v>1737</v>
      </c>
      <c r="H87" s="578" t="s">
        <v>873</v>
      </c>
      <c r="I87" s="578" t="s">
        <v>874</v>
      </c>
    </row>
    <row r="88" spans="2:23" ht="15.5" customHeight="1">
      <c r="B88" s="149" t="s">
        <v>875</v>
      </c>
      <c r="C88" s="137">
        <v>2109487</v>
      </c>
      <c r="D88" s="137">
        <v>974051</v>
      </c>
      <c r="E88" s="137">
        <v>832407</v>
      </c>
      <c r="F88" s="137">
        <v>76602</v>
      </c>
      <c r="G88" s="137">
        <v>96963</v>
      </c>
      <c r="H88" s="137">
        <v>129453</v>
      </c>
      <c r="I88" s="137">
        <v>11</v>
      </c>
    </row>
    <row r="89" spans="2:23" ht="15.5" customHeight="1">
      <c r="B89" s="149" t="s">
        <v>876</v>
      </c>
      <c r="C89" s="137">
        <v>2942301</v>
      </c>
      <c r="D89" s="137">
        <v>1823988</v>
      </c>
      <c r="E89" s="137">
        <v>810222</v>
      </c>
      <c r="F89" s="137">
        <v>85260</v>
      </c>
      <c r="G89" s="137">
        <v>98044</v>
      </c>
      <c r="H89" s="137">
        <v>124779</v>
      </c>
      <c r="I89" s="137">
        <v>8</v>
      </c>
    </row>
    <row r="91" spans="2:23" ht="18" customHeight="1">
      <c r="B91" s="406" t="s">
        <v>1740</v>
      </c>
    </row>
    <row r="92" spans="2:23" s="421" customFormat="1" ht="18" customHeight="1">
      <c r="B92" s="581" t="s">
        <v>321</v>
      </c>
      <c r="C92" s="578" t="s">
        <v>660</v>
      </c>
      <c r="D92" s="578" t="s">
        <v>871</v>
      </c>
      <c r="E92" s="578" t="s">
        <v>872</v>
      </c>
      <c r="F92" s="578" t="s">
        <v>873</v>
      </c>
      <c r="G92" s="447"/>
    </row>
    <row r="93" spans="2:23" ht="15.5" customHeight="1">
      <c r="B93" s="149" t="s">
        <v>875</v>
      </c>
      <c r="C93" s="137">
        <v>190308</v>
      </c>
      <c r="D93" s="137">
        <v>113625</v>
      </c>
      <c r="E93" s="137">
        <v>67300</v>
      </c>
      <c r="F93" s="137">
        <v>9383</v>
      </c>
      <c r="G93" s="137"/>
    </row>
    <row r="94" spans="2:23" ht="15.5" customHeight="1">
      <c r="B94" s="149" t="s">
        <v>876</v>
      </c>
      <c r="C94" s="137">
        <v>369480</v>
      </c>
      <c r="D94" s="137">
        <v>287284</v>
      </c>
      <c r="E94" s="137">
        <v>73235</v>
      </c>
      <c r="F94" s="137">
        <v>8961</v>
      </c>
      <c r="G94" s="137"/>
    </row>
    <row r="115" spans="2:4" ht="18" customHeight="1">
      <c r="B115" s="406" t="s">
        <v>1742</v>
      </c>
    </row>
    <row r="116" spans="2:4" ht="18" customHeight="1">
      <c r="B116" s="581" t="s">
        <v>609</v>
      </c>
      <c r="C116" s="579" t="s">
        <v>875</v>
      </c>
      <c r="D116" s="579" t="s">
        <v>876</v>
      </c>
    </row>
    <row r="117" spans="2:4">
      <c r="B117" s="133" t="s">
        <v>461</v>
      </c>
      <c r="C117" s="137">
        <v>997922</v>
      </c>
      <c r="D117" s="137">
        <v>1359569</v>
      </c>
    </row>
    <row r="118" spans="2:4">
      <c r="B118" s="133" t="s">
        <v>462</v>
      </c>
      <c r="C118" s="137">
        <v>1111565</v>
      </c>
      <c r="D118" s="137">
        <v>1582732</v>
      </c>
    </row>
    <row r="120" spans="2:4" ht="18" customHeight="1">
      <c r="B120" s="406" t="s">
        <v>1741</v>
      </c>
    </row>
    <row r="121" spans="2:4" ht="18" customHeight="1">
      <c r="B121" s="581" t="s">
        <v>98</v>
      </c>
      <c r="C121" s="579" t="s">
        <v>875</v>
      </c>
      <c r="D121" s="579" t="s">
        <v>876</v>
      </c>
    </row>
    <row r="122" spans="2:4">
      <c r="B122" s="133" t="s">
        <v>461</v>
      </c>
      <c r="C122" s="137">
        <v>89011</v>
      </c>
      <c r="D122" s="137">
        <v>170399</v>
      </c>
    </row>
    <row r="123" spans="2:4">
      <c r="B123" s="133" t="s">
        <v>462</v>
      </c>
      <c r="C123" s="137">
        <v>101297</v>
      </c>
      <c r="D123" s="137">
        <v>199081</v>
      </c>
    </row>
  </sheetData>
  <mergeCells count="14">
    <mergeCell ref="B13:B14"/>
    <mergeCell ref="B37:B38"/>
    <mergeCell ref="B61:B62"/>
    <mergeCell ref="Q37:W37"/>
    <mergeCell ref="F2:G2"/>
    <mergeCell ref="F3:G3"/>
    <mergeCell ref="C61:I61"/>
    <mergeCell ref="J61:P61"/>
    <mergeCell ref="Q61:W61"/>
    <mergeCell ref="C13:I13"/>
    <mergeCell ref="J13:P13"/>
    <mergeCell ref="Q13:W13"/>
    <mergeCell ref="C37:I37"/>
    <mergeCell ref="J37:P37"/>
  </mergeCells>
  <hyperlinks>
    <hyperlink ref="F3" r:id="rId1" location="'Índice Digitalizacion Acelerada'!A1"/>
    <hyperlink ref="F2" r:id="rId2" location="'Índice ámbitos y subámbitos'!A1"/>
    <hyperlink ref="F2:G2" location="'Índice Cambios Sociales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AK74"/>
  <sheetViews>
    <sheetView showGridLines="0" zoomScaleNormal="100" workbookViewId="0">
      <selection activeCell="B1" sqref="B1"/>
    </sheetView>
  </sheetViews>
  <sheetFormatPr baseColWidth="10" defaultColWidth="11.54296875" defaultRowHeight="12.5"/>
  <cols>
    <col min="1" max="1" width="1.81640625" style="57" customWidth="1"/>
    <col min="2" max="2" width="40.453125" style="57" customWidth="1"/>
    <col min="3" max="4" width="20.81640625" style="57" customWidth="1"/>
    <col min="5" max="5" width="21.453125" style="57" customWidth="1"/>
    <col min="6" max="6" width="22.54296875" style="57" customWidth="1"/>
    <col min="7" max="7" width="22" style="57" customWidth="1"/>
    <col min="8" max="37" width="22.81640625" style="57" customWidth="1"/>
    <col min="38" max="16384" width="11.54296875" style="57"/>
  </cols>
  <sheetData>
    <row r="1" spans="2:37" ht="15" customHeight="1"/>
    <row r="2" spans="2:37" ht="15" customHeight="1">
      <c r="F2" s="893" t="s">
        <v>245</v>
      </c>
      <c r="G2" s="893"/>
    </row>
    <row r="3" spans="2:37" ht="15" customHeight="1">
      <c r="F3" s="893" t="s">
        <v>248</v>
      </c>
      <c r="G3" s="893"/>
    </row>
    <row r="4" spans="2:37" s="405" customFormat="1" ht="13.4" customHeight="1">
      <c r="B4" s="403"/>
      <c r="C4" s="403"/>
      <c r="D4" s="404"/>
      <c r="E4" s="403"/>
    </row>
    <row r="5" spans="2:37" s="411" customFormat="1" ht="15.5">
      <c r="B5" s="414" t="s">
        <v>246</v>
      </c>
      <c r="C5" s="411" t="s">
        <v>733</v>
      </c>
      <c r="H5" s="413"/>
    </row>
    <row r="6" spans="2:37" s="415" customFormat="1" ht="15.5">
      <c r="B6" s="416" t="s">
        <v>247</v>
      </c>
      <c r="C6" s="415" t="s">
        <v>1579</v>
      </c>
    </row>
    <row r="7" spans="2:37" s="415" customFormat="1" ht="15.5">
      <c r="B7" s="416" t="s">
        <v>84</v>
      </c>
      <c r="C7" s="417" t="s">
        <v>111</v>
      </c>
    </row>
    <row r="8" spans="2:37" s="415" customFormat="1" ht="15.5">
      <c r="B8" s="416" t="s">
        <v>220</v>
      </c>
      <c r="C8" s="417" t="s">
        <v>877</v>
      </c>
    </row>
    <row r="9" spans="2:37" s="415" customFormat="1" ht="15.5">
      <c r="B9" s="416" t="s">
        <v>127</v>
      </c>
      <c r="C9" s="417" t="s">
        <v>61</v>
      </c>
    </row>
    <row r="10" spans="2:37" s="415" customFormat="1" ht="15.5">
      <c r="B10" s="416" t="s">
        <v>244</v>
      </c>
      <c r="C10" s="415" t="s">
        <v>860</v>
      </c>
    </row>
    <row r="12" spans="2:37" s="605" customFormat="1" ht="14.5" customHeight="1">
      <c r="B12" s="1022"/>
      <c r="C12" s="900" t="s">
        <v>878</v>
      </c>
      <c r="D12" s="901"/>
      <c r="E12" s="901"/>
      <c r="F12" s="901"/>
      <c r="G12" s="902"/>
      <c r="H12" s="900">
        <v>2019</v>
      </c>
      <c r="I12" s="901"/>
      <c r="J12" s="901"/>
      <c r="K12" s="901"/>
      <c r="L12" s="902"/>
      <c r="M12" s="900">
        <v>2018</v>
      </c>
      <c r="N12" s="901"/>
      <c r="O12" s="901"/>
      <c r="P12" s="901"/>
      <c r="Q12" s="902"/>
      <c r="R12" s="900">
        <v>2017</v>
      </c>
      <c r="S12" s="901"/>
      <c r="T12" s="901"/>
      <c r="U12" s="901"/>
      <c r="V12" s="902"/>
      <c r="W12" s="900">
        <v>2016</v>
      </c>
      <c r="X12" s="901"/>
      <c r="Y12" s="901"/>
      <c r="Z12" s="901"/>
      <c r="AA12" s="901"/>
      <c r="AB12" s="900">
        <v>2015</v>
      </c>
      <c r="AC12" s="901"/>
      <c r="AD12" s="901"/>
      <c r="AE12" s="901"/>
      <c r="AF12" s="902"/>
      <c r="AG12" s="604"/>
      <c r="AH12" s="604"/>
      <c r="AI12" s="604"/>
      <c r="AJ12" s="604"/>
      <c r="AK12" s="604"/>
    </row>
    <row r="13" spans="2:37" s="446" customFormat="1" ht="37.5">
      <c r="B13" s="1023"/>
      <c r="C13" s="489" t="s">
        <v>879</v>
      </c>
      <c r="D13" s="489" t="s">
        <v>880</v>
      </c>
      <c r="E13" s="489" t="s">
        <v>1746</v>
      </c>
      <c r="F13" s="489" t="s">
        <v>1747</v>
      </c>
      <c r="G13" s="591" t="s">
        <v>1748</v>
      </c>
      <c r="H13" s="489" t="s">
        <v>879</v>
      </c>
      <c r="I13" s="489" t="s">
        <v>880</v>
      </c>
      <c r="J13" s="489" t="s">
        <v>1746</v>
      </c>
      <c r="K13" s="489" t="s">
        <v>1747</v>
      </c>
      <c r="L13" s="591" t="s">
        <v>1748</v>
      </c>
      <c r="M13" s="489" t="s">
        <v>879</v>
      </c>
      <c r="N13" s="489" t="s">
        <v>880</v>
      </c>
      <c r="O13" s="489" t="s">
        <v>1746</v>
      </c>
      <c r="P13" s="489" t="s">
        <v>1747</v>
      </c>
      <c r="Q13" s="591" t="s">
        <v>1748</v>
      </c>
      <c r="R13" s="489" t="s">
        <v>879</v>
      </c>
      <c r="S13" s="489" t="s">
        <v>880</v>
      </c>
      <c r="T13" s="489" t="s">
        <v>1746</v>
      </c>
      <c r="U13" s="489" t="s">
        <v>1747</v>
      </c>
      <c r="V13" s="591" t="s">
        <v>1748</v>
      </c>
      <c r="W13" s="489" t="s">
        <v>879</v>
      </c>
      <c r="X13" s="489" t="s">
        <v>880</v>
      </c>
      <c r="Y13" s="489" t="s">
        <v>1746</v>
      </c>
      <c r="Z13" s="489" t="s">
        <v>1747</v>
      </c>
      <c r="AA13" s="591" t="s">
        <v>1748</v>
      </c>
      <c r="AB13" s="489" t="s">
        <v>879</v>
      </c>
      <c r="AC13" s="489" t="s">
        <v>880</v>
      </c>
      <c r="AD13" s="489" t="s">
        <v>1746</v>
      </c>
      <c r="AE13" s="489" t="s">
        <v>1747</v>
      </c>
      <c r="AF13" s="591" t="s">
        <v>1748</v>
      </c>
    </row>
    <row r="14" spans="2:37" ht="14.5" customHeight="1">
      <c r="B14" s="156" t="s">
        <v>881</v>
      </c>
      <c r="C14" s="137">
        <v>3459</v>
      </c>
      <c r="D14" s="137">
        <v>135</v>
      </c>
      <c r="E14" s="137">
        <v>816</v>
      </c>
      <c r="F14" s="137">
        <v>1375</v>
      </c>
      <c r="G14" s="137">
        <v>1133</v>
      </c>
      <c r="H14" s="137">
        <v>3942</v>
      </c>
      <c r="I14" s="137">
        <v>125</v>
      </c>
      <c r="J14" s="137">
        <v>1359</v>
      </c>
      <c r="K14" s="137">
        <v>2203</v>
      </c>
      <c r="L14" s="137">
        <v>255</v>
      </c>
      <c r="M14" s="137">
        <v>3669</v>
      </c>
      <c r="N14" s="137">
        <v>157</v>
      </c>
      <c r="O14" s="137">
        <v>1877</v>
      </c>
      <c r="P14" s="137">
        <v>1614</v>
      </c>
      <c r="Q14" s="137">
        <v>21</v>
      </c>
      <c r="R14" s="137">
        <v>3995</v>
      </c>
      <c r="S14" s="137">
        <v>189</v>
      </c>
      <c r="T14" s="137">
        <v>1812</v>
      </c>
      <c r="U14" s="137">
        <v>1964</v>
      </c>
      <c r="V14" s="137">
        <v>30</v>
      </c>
      <c r="W14" s="137">
        <v>4705</v>
      </c>
      <c r="X14" s="137">
        <v>283</v>
      </c>
      <c r="Y14" s="137">
        <v>2027</v>
      </c>
      <c r="Z14" s="137">
        <v>2362</v>
      </c>
      <c r="AA14" s="137">
        <v>33</v>
      </c>
      <c r="AB14" s="137">
        <v>6700</v>
      </c>
      <c r="AC14" s="137">
        <v>411</v>
      </c>
      <c r="AD14" s="137">
        <v>3112</v>
      </c>
      <c r="AE14" s="137">
        <v>3152</v>
      </c>
      <c r="AF14" s="137">
        <v>25</v>
      </c>
    </row>
    <row r="15" spans="2:37">
      <c r="B15" s="157" t="s">
        <v>882</v>
      </c>
      <c r="C15" s="137">
        <v>690</v>
      </c>
      <c r="D15" s="137">
        <v>28</v>
      </c>
      <c r="E15" s="137">
        <v>158</v>
      </c>
      <c r="F15" s="137">
        <v>286</v>
      </c>
      <c r="G15" s="137">
        <v>218</v>
      </c>
      <c r="H15" s="137">
        <v>809</v>
      </c>
      <c r="I15" s="137">
        <v>26</v>
      </c>
      <c r="J15" s="137">
        <v>253</v>
      </c>
      <c r="K15" s="137">
        <v>476</v>
      </c>
      <c r="L15" s="137">
        <v>54</v>
      </c>
      <c r="M15" s="137">
        <v>723</v>
      </c>
      <c r="N15" s="137">
        <v>39</v>
      </c>
      <c r="O15" s="137">
        <v>341</v>
      </c>
      <c r="P15" s="137">
        <v>336</v>
      </c>
      <c r="Q15" s="137">
        <v>7</v>
      </c>
      <c r="R15" s="137">
        <v>850</v>
      </c>
      <c r="S15" s="137">
        <v>48</v>
      </c>
      <c r="T15" s="137">
        <v>358</v>
      </c>
      <c r="U15" s="137">
        <v>433</v>
      </c>
      <c r="V15" s="137">
        <v>11</v>
      </c>
      <c r="W15" s="137">
        <v>1040</v>
      </c>
      <c r="X15" s="137">
        <v>61</v>
      </c>
      <c r="Y15" s="137">
        <v>433</v>
      </c>
      <c r="Z15" s="137">
        <v>536</v>
      </c>
      <c r="AA15" s="137">
        <v>10</v>
      </c>
      <c r="AB15" s="137">
        <v>1241</v>
      </c>
      <c r="AC15" s="137">
        <v>82</v>
      </c>
      <c r="AD15" s="137">
        <v>477</v>
      </c>
      <c r="AE15" s="137">
        <v>677</v>
      </c>
      <c r="AF15" s="137">
        <v>5</v>
      </c>
    </row>
    <row r="16" spans="2:37">
      <c r="B16" s="157" t="s">
        <v>883</v>
      </c>
      <c r="C16" s="137">
        <v>84</v>
      </c>
      <c r="D16" s="137">
        <v>3</v>
      </c>
      <c r="E16" s="137">
        <v>29</v>
      </c>
      <c r="F16" s="137">
        <v>31</v>
      </c>
      <c r="G16" s="137">
        <v>21</v>
      </c>
      <c r="H16" s="137">
        <v>85</v>
      </c>
      <c r="I16" s="137">
        <v>6</v>
      </c>
      <c r="J16" s="137">
        <v>24</v>
      </c>
      <c r="K16" s="137">
        <v>47</v>
      </c>
      <c r="L16" s="137">
        <v>8</v>
      </c>
      <c r="M16" s="137">
        <v>62</v>
      </c>
      <c r="N16" s="137">
        <v>6</v>
      </c>
      <c r="O16" s="137">
        <v>25</v>
      </c>
      <c r="P16" s="137">
        <v>31</v>
      </c>
      <c r="Q16" s="137">
        <v>0</v>
      </c>
      <c r="R16" s="137">
        <v>67</v>
      </c>
      <c r="S16" s="137">
        <v>5</v>
      </c>
      <c r="T16" s="137">
        <v>26</v>
      </c>
      <c r="U16" s="137">
        <v>35</v>
      </c>
      <c r="V16" s="137">
        <v>1</v>
      </c>
      <c r="W16" s="137">
        <v>102</v>
      </c>
      <c r="X16" s="137">
        <v>6</v>
      </c>
      <c r="Y16" s="137">
        <v>35</v>
      </c>
      <c r="Z16" s="137">
        <v>60</v>
      </c>
      <c r="AA16" s="137">
        <v>1</v>
      </c>
      <c r="AB16" s="137">
        <v>120</v>
      </c>
      <c r="AC16" s="137">
        <v>11</v>
      </c>
      <c r="AD16" s="137">
        <v>50</v>
      </c>
      <c r="AE16" s="137">
        <v>58</v>
      </c>
      <c r="AF16" s="137">
        <v>1</v>
      </c>
    </row>
    <row r="17" spans="2:32">
      <c r="B17" s="157" t="s">
        <v>884</v>
      </c>
      <c r="C17" s="137">
        <v>90</v>
      </c>
      <c r="D17" s="137">
        <v>1</v>
      </c>
      <c r="E17" s="137">
        <v>21</v>
      </c>
      <c r="F17" s="137">
        <v>39</v>
      </c>
      <c r="G17" s="137">
        <v>29</v>
      </c>
      <c r="H17" s="137">
        <v>104</v>
      </c>
      <c r="I17" s="137">
        <v>2</v>
      </c>
      <c r="J17" s="137">
        <v>49</v>
      </c>
      <c r="K17" s="137">
        <v>50</v>
      </c>
      <c r="L17" s="137">
        <v>3</v>
      </c>
      <c r="M17" s="137">
        <v>96</v>
      </c>
      <c r="N17" s="137">
        <v>4</v>
      </c>
      <c r="O17" s="137">
        <v>51</v>
      </c>
      <c r="P17" s="137">
        <v>41</v>
      </c>
      <c r="Q17" s="137">
        <v>0</v>
      </c>
      <c r="R17" s="137">
        <v>120</v>
      </c>
      <c r="S17" s="137">
        <v>8</v>
      </c>
      <c r="T17" s="137">
        <v>61</v>
      </c>
      <c r="U17" s="137">
        <v>51</v>
      </c>
      <c r="V17" s="137">
        <v>0</v>
      </c>
      <c r="W17" s="137">
        <v>149</v>
      </c>
      <c r="X17" s="137">
        <v>10</v>
      </c>
      <c r="Y17" s="137">
        <v>78</v>
      </c>
      <c r="Z17" s="137">
        <v>60</v>
      </c>
      <c r="AA17" s="137">
        <v>1</v>
      </c>
      <c r="AB17" s="137">
        <v>143</v>
      </c>
      <c r="AC17" s="137">
        <v>7</v>
      </c>
      <c r="AD17" s="137">
        <v>80</v>
      </c>
      <c r="AE17" s="137">
        <v>54</v>
      </c>
      <c r="AF17" s="137">
        <v>2</v>
      </c>
    </row>
    <row r="18" spans="2:32">
      <c r="B18" s="157" t="s">
        <v>885</v>
      </c>
      <c r="C18" s="137">
        <v>46</v>
      </c>
      <c r="D18" s="137">
        <v>0</v>
      </c>
      <c r="E18" s="137">
        <v>6</v>
      </c>
      <c r="F18" s="137">
        <v>24</v>
      </c>
      <c r="G18" s="137">
        <v>16</v>
      </c>
      <c r="H18" s="137">
        <v>64</v>
      </c>
      <c r="I18" s="137">
        <v>3</v>
      </c>
      <c r="J18" s="137">
        <v>23</v>
      </c>
      <c r="K18" s="137">
        <v>34</v>
      </c>
      <c r="L18" s="137">
        <v>4</v>
      </c>
      <c r="M18" s="137">
        <v>42</v>
      </c>
      <c r="N18" s="137">
        <v>4</v>
      </c>
      <c r="O18" s="137">
        <v>19</v>
      </c>
      <c r="P18" s="137">
        <v>19</v>
      </c>
      <c r="Q18" s="137">
        <v>0</v>
      </c>
      <c r="R18" s="137">
        <v>36</v>
      </c>
      <c r="S18" s="137">
        <v>1</v>
      </c>
      <c r="T18" s="137">
        <v>13</v>
      </c>
      <c r="U18" s="137">
        <v>22</v>
      </c>
      <c r="V18" s="137">
        <v>0</v>
      </c>
      <c r="W18" s="137">
        <v>59</v>
      </c>
      <c r="X18" s="137">
        <v>3</v>
      </c>
      <c r="Y18" s="137">
        <v>26</v>
      </c>
      <c r="Z18" s="137">
        <v>30</v>
      </c>
      <c r="AA18" s="137">
        <v>0</v>
      </c>
      <c r="AB18" s="137">
        <v>78</v>
      </c>
      <c r="AC18" s="137">
        <v>6</v>
      </c>
      <c r="AD18" s="137">
        <v>31</v>
      </c>
      <c r="AE18" s="137">
        <v>40</v>
      </c>
      <c r="AF18" s="137">
        <v>1</v>
      </c>
    </row>
    <row r="19" spans="2:32">
      <c r="B19" s="157" t="s">
        <v>886</v>
      </c>
      <c r="C19" s="137">
        <v>131</v>
      </c>
      <c r="D19" s="137">
        <v>6</v>
      </c>
      <c r="E19" s="137">
        <v>24</v>
      </c>
      <c r="F19" s="137">
        <v>65</v>
      </c>
      <c r="G19" s="137">
        <v>36</v>
      </c>
      <c r="H19" s="137">
        <v>200</v>
      </c>
      <c r="I19" s="137">
        <v>4</v>
      </c>
      <c r="J19" s="137">
        <v>51</v>
      </c>
      <c r="K19" s="137">
        <v>136</v>
      </c>
      <c r="L19" s="137">
        <v>9</v>
      </c>
      <c r="M19" s="137">
        <v>190</v>
      </c>
      <c r="N19" s="137">
        <v>5</v>
      </c>
      <c r="O19" s="137">
        <v>70</v>
      </c>
      <c r="P19" s="137">
        <v>115</v>
      </c>
      <c r="Q19" s="137">
        <v>0</v>
      </c>
      <c r="R19" s="137">
        <v>187</v>
      </c>
      <c r="S19" s="137">
        <v>10</v>
      </c>
      <c r="T19" s="137">
        <v>63</v>
      </c>
      <c r="U19" s="137">
        <v>114</v>
      </c>
      <c r="V19" s="137">
        <v>0</v>
      </c>
      <c r="W19" s="137">
        <v>216</v>
      </c>
      <c r="X19" s="137">
        <v>20</v>
      </c>
      <c r="Y19" s="137">
        <v>77</v>
      </c>
      <c r="Z19" s="137">
        <v>118</v>
      </c>
      <c r="AA19" s="137">
        <v>1</v>
      </c>
      <c r="AB19" s="137">
        <v>264</v>
      </c>
      <c r="AC19" s="137">
        <v>18</v>
      </c>
      <c r="AD19" s="137">
        <v>90</v>
      </c>
      <c r="AE19" s="137">
        <v>156</v>
      </c>
      <c r="AF19" s="137">
        <v>0</v>
      </c>
    </row>
    <row r="20" spans="2:32">
      <c r="B20" s="157" t="s">
        <v>887</v>
      </c>
      <c r="C20" s="137">
        <v>53</v>
      </c>
      <c r="D20" s="137">
        <v>0</v>
      </c>
      <c r="E20" s="137">
        <v>17</v>
      </c>
      <c r="F20" s="137">
        <v>29</v>
      </c>
      <c r="G20" s="137">
        <v>7</v>
      </c>
      <c r="H20" s="137">
        <v>46</v>
      </c>
      <c r="I20" s="137">
        <v>2</v>
      </c>
      <c r="J20" s="137">
        <v>17</v>
      </c>
      <c r="K20" s="137">
        <v>26</v>
      </c>
      <c r="L20" s="137">
        <v>1</v>
      </c>
      <c r="M20" s="137">
        <v>52</v>
      </c>
      <c r="N20" s="137">
        <v>2</v>
      </c>
      <c r="O20" s="137">
        <v>22</v>
      </c>
      <c r="P20" s="137">
        <v>28</v>
      </c>
      <c r="Q20" s="137">
        <v>0</v>
      </c>
      <c r="R20" s="137">
        <v>56</v>
      </c>
      <c r="S20" s="137">
        <v>3</v>
      </c>
      <c r="T20" s="137">
        <v>28</v>
      </c>
      <c r="U20" s="137">
        <v>25</v>
      </c>
      <c r="V20" s="137">
        <v>0</v>
      </c>
      <c r="W20" s="137">
        <v>86</v>
      </c>
      <c r="X20" s="137">
        <v>3</v>
      </c>
      <c r="Y20" s="137">
        <v>50</v>
      </c>
      <c r="Z20" s="137">
        <v>32</v>
      </c>
      <c r="AA20" s="137">
        <v>1</v>
      </c>
      <c r="AB20" s="137">
        <v>90</v>
      </c>
      <c r="AC20" s="137">
        <v>1</v>
      </c>
      <c r="AD20" s="137">
        <v>53</v>
      </c>
      <c r="AE20" s="137">
        <v>36</v>
      </c>
      <c r="AF20" s="137">
        <v>0</v>
      </c>
    </row>
    <row r="21" spans="2:32">
      <c r="B21" s="157" t="s">
        <v>888</v>
      </c>
      <c r="C21" s="137">
        <v>216</v>
      </c>
      <c r="D21" s="137">
        <v>11</v>
      </c>
      <c r="E21" s="137">
        <v>72</v>
      </c>
      <c r="F21" s="137">
        <v>73</v>
      </c>
      <c r="G21" s="137">
        <v>60</v>
      </c>
      <c r="H21" s="137">
        <v>160</v>
      </c>
      <c r="I21" s="137">
        <v>2</v>
      </c>
      <c r="J21" s="137">
        <v>48</v>
      </c>
      <c r="K21" s="137">
        <v>98</v>
      </c>
      <c r="L21" s="137">
        <v>12</v>
      </c>
      <c r="M21" s="137">
        <v>182</v>
      </c>
      <c r="N21" s="137">
        <v>4</v>
      </c>
      <c r="O21" s="137">
        <v>103</v>
      </c>
      <c r="P21" s="137">
        <v>74</v>
      </c>
      <c r="Q21" s="137">
        <v>1</v>
      </c>
      <c r="R21" s="137">
        <v>186</v>
      </c>
      <c r="S21" s="137">
        <v>4</v>
      </c>
      <c r="T21" s="137">
        <v>79</v>
      </c>
      <c r="U21" s="137">
        <v>100</v>
      </c>
      <c r="V21" s="137">
        <v>3</v>
      </c>
      <c r="W21" s="137">
        <v>214</v>
      </c>
      <c r="X21" s="137">
        <v>11</v>
      </c>
      <c r="Y21" s="137">
        <v>92</v>
      </c>
      <c r="Z21" s="137">
        <v>108</v>
      </c>
      <c r="AA21" s="137">
        <v>3</v>
      </c>
      <c r="AB21" s="137">
        <v>306</v>
      </c>
      <c r="AC21" s="137">
        <v>14</v>
      </c>
      <c r="AD21" s="137">
        <v>111</v>
      </c>
      <c r="AE21" s="137">
        <v>178</v>
      </c>
      <c r="AF21" s="137">
        <v>3</v>
      </c>
    </row>
    <row r="22" spans="2:32">
      <c r="B22" s="157" t="s">
        <v>889</v>
      </c>
      <c r="C22" s="137">
        <v>168</v>
      </c>
      <c r="D22" s="137">
        <v>7</v>
      </c>
      <c r="E22" s="137">
        <v>27</v>
      </c>
      <c r="F22" s="137">
        <v>58</v>
      </c>
      <c r="G22" s="137">
        <v>76</v>
      </c>
      <c r="H22" s="137">
        <v>201</v>
      </c>
      <c r="I22" s="137">
        <v>6</v>
      </c>
      <c r="J22" s="137">
        <v>64</v>
      </c>
      <c r="K22" s="137">
        <v>113</v>
      </c>
      <c r="L22" s="137">
        <v>18</v>
      </c>
      <c r="M22" s="137">
        <v>177</v>
      </c>
      <c r="N22" s="137">
        <v>5</v>
      </c>
      <c r="O22" s="137">
        <v>86</v>
      </c>
      <c r="P22" s="137">
        <v>83</v>
      </c>
      <c r="Q22" s="137">
        <v>3</v>
      </c>
      <c r="R22" s="137">
        <v>204</v>
      </c>
      <c r="S22" s="137">
        <v>10</v>
      </c>
      <c r="T22" s="137">
        <v>98</v>
      </c>
      <c r="U22" s="137">
        <v>96</v>
      </c>
      <c r="V22" s="137">
        <v>0</v>
      </c>
      <c r="W22" s="137">
        <v>248</v>
      </c>
      <c r="X22" s="137">
        <v>25</v>
      </c>
      <c r="Y22" s="137">
        <v>96</v>
      </c>
      <c r="Z22" s="137">
        <v>126</v>
      </c>
      <c r="AA22" s="137">
        <v>1</v>
      </c>
      <c r="AB22" s="137">
        <v>287</v>
      </c>
      <c r="AC22" s="137">
        <v>15</v>
      </c>
      <c r="AD22" s="137">
        <v>99</v>
      </c>
      <c r="AE22" s="137">
        <v>169</v>
      </c>
      <c r="AF22" s="137">
        <v>4</v>
      </c>
    </row>
    <row r="23" spans="2:32">
      <c r="B23" s="157" t="s">
        <v>890</v>
      </c>
      <c r="C23" s="137">
        <v>413</v>
      </c>
      <c r="D23" s="137">
        <v>7</v>
      </c>
      <c r="E23" s="137">
        <v>84</v>
      </c>
      <c r="F23" s="137">
        <v>148</v>
      </c>
      <c r="G23" s="137">
        <v>174</v>
      </c>
      <c r="H23" s="137">
        <v>477</v>
      </c>
      <c r="I23" s="137">
        <v>9</v>
      </c>
      <c r="J23" s="137">
        <v>158</v>
      </c>
      <c r="K23" s="137">
        <v>282</v>
      </c>
      <c r="L23" s="137">
        <v>28</v>
      </c>
      <c r="M23" s="137">
        <v>367</v>
      </c>
      <c r="N23" s="137">
        <v>12</v>
      </c>
      <c r="O23" s="137">
        <v>178</v>
      </c>
      <c r="P23" s="137">
        <v>176</v>
      </c>
      <c r="Q23" s="137">
        <v>1</v>
      </c>
      <c r="R23" s="137">
        <v>402</v>
      </c>
      <c r="S23" s="137">
        <v>24</v>
      </c>
      <c r="T23" s="137">
        <v>173</v>
      </c>
      <c r="U23" s="137">
        <v>203</v>
      </c>
      <c r="V23" s="137">
        <v>2</v>
      </c>
      <c r="W23" s="137">
        <v>485</v>
      </c>
      <c r="X23" s="137">
        <v>33</v>
      </c>
      <c r="Y23" s="137">
        <v>188</v>
      </c>
      <c r="Z23" s="137">
        <v>262</v>
      </c>
      <c r="AA23" s="137">
        <v>2</v>
      </c>
      <c r="AB23" s="137">
        <v>578</v>
      </c>
      <c r="AC23" s="137">
        <v>42</v>
      </c>
      <c r="AD23" s="137">
        <v>241</v>
      </c>
      <c r="AE23" s="137">
        <v>292</v>
      </c>
      <c r="AF23" s="137">
        <v>3</v>
      </c>
    </row>
    <row r="24" spans="2:32">
      <c r="B24" s="157" t="s">
        <v>891</v>
      </c>
      <c r="C24" s="137">
        <v>102</v>
      </c>
      <c r="D24" s="137">
        <v>6</v>
      </c>
      <c r="E24" s="137">
        <v>22</v>
      </c>
      <c r="F24" s="137">
        <v>45</v>
      </c>
      <c r="G24" s="137">
        <v>29</v>
      </c>
      <c r="H24" s="137">
        <v>93</v>
      </c>
      <c r="I24" s="137">
        <v>3</v>
      </c>
      <c r="J24" s="137">
        <v>25</v>
      </c>
      <c r="K24" s="137">
        <v>63</v>
      </c>
      <c r="L24" s="137">
        <v>2</v>
      </c>
      <c r="M24" s="137">
        <v>75</v>
      </c>
      <c r="N24" s="137">
        <v>4</v>
      </c>
      <c r="O24" s="137">
        <v>32</v>
      </c>
      <c r="P24" s="137">
        <v>39</v>
      </c>
      <c r="Q24" s="137">
        <v>0</v>
      </c>
      <c r="R24" s="137">
        <v>101</v>
      </c>
      <c r="S24" s="137">
        <v>4</v>
      </c>
      <c r="T24" s="137">
        <v>33</v>
      </c>
      <c r="U24" s="137">
        <v>64</v>
      </c>
      <c r="V24" s="137">
        <v>0</v>
      </c>
      <c r="W24" s="137">
        <v>137</v>
      </c>
      <c r="X24" s="137">
        <v>7</v>
      </c>
      <c r="Y24" s="137">
        <v>54</v>
      </c>
      <c r="Z24" s="137">
        <v>76</v>
      </c>
      <c r="AA24" s="137">
        <v>0</v>
      </c>
      <c r="AB24" s="137">
        <v>133</v>
      </c>
      <c r="AC24" s="137">
        <v>5</v>
      </c>
      <c r="AD24" s="137">
        <v>43</v>
      </c>
      <c r="AE24" s="137">
        <v>84</v>
      </c>
      <c r="AF24" s="137">
        <v>1</v>
      </c>
    </row>
    <row r="25" spans="2:32">
      <c r="B25" s="157" t="s">
        <v>892</v>
      </c>
      <c r="C25" s="137">
        <v>290</v>
      </c>
      <c r="D25" s="137">
        <v>8</v>
      </c>
      <c r="E25" s="137">
        <v>111</v>
      </c>
      <c r="F25" s="137">
        <v>101</v>
      </c>
      <c r="G25" s="137">
        <v>70</v>
      </c>
      <c r="H25" s="137">
        <v>375</v>
      </c>
      <c r="I25" s="137">
        <v>8</v>
      </c>
      <c r="J25" s="137">
        <v>206</v>
      </c>
      <c r="K25" s="137">
        <v>140</v>
      </c>
      <c r="L25" s="137">
        <v>21</v>
      </c>
      <c r="M25" s="137">
        <v>533</v>
      </c>
      <c r="N25" s="137">
        <v>11</v>
      </c>
      <c r="O25" s="137">
        <v>391</v>
      </c>
      <c r="P25" s="137">
        <v>129</v>
      </c>
      <c r="Q25" s="137">
        <v>2</v>
      </c>
      <c r="R25" s="137">
        <v>359</v>
      </c>
      <c r="S25" s="137">
        <v>12</v>
      </c>
      <c r="T25" s="137">
        <v>200</v>
      </c>
      <c r="U25" s="137">
        <v>145</v>
      </c>
      <c r="V25" s="137">
        <v>2</v>
      </c>
      <c r="W25" s="137">
        <v>428</v>
      </c>
      <c r="X25" s="137">
        <v>25</v>
      </c>
      <c r="Y25" s="137">
        <v>213</v>
      </c>
      <c r="Z25" s="137">
        <v>188</v>
      </c>
      <c r="AA25" s="137">
        <v>2</v>
      </c>
      <c r="AB25" s="137">
        <v>1594</v>
      </c>
      <c r="AC25" s="137">
        <v>107</v>
      </c>
      <c r="AD25" s="137">
        <v>1062</v>
      </c>
      <c r="AE25" s="137">
        <v>425</v>
      </c>
      <c r="AF25" s="137">
        <v>0</v>
      </c>
    </row>
    <row r="26" spans="2:32">
      <c r="B26" s="157" t="s">
        <v>1743</v>
      </c>
      <c r="C26" s="139">
        <v>473</v>
      </c>
      <c r="D26" s="139">
        <v>21</v>
      </c>
      <c r="E26" s="139">
        <v>104</v>
      </c>
      <c r="F26" s="139">
        <v>195</v>
      </c>
      <c r="G26" s="139">
        <v>153</v>
      </c>
      <c r="H26" s="139">
        <v>664</v>
      </c>
      <c r="I26" s="139">
        <v>24</v>
      </c>
      <c r="J26" s="139">
        <v>207</v>
      </c>
      <c r="K26" s="139">
        <v>387</v>
      </c>
      <c r="L26" s="139">
        <v>46</v>
      </c>
      <c r="M26" s="139">
        <v>543</v>
      </c>
      <c r="N26" s="139">
        <v>21</v>
      </c>
      <c r="O26" s="139">
        <v>247</v>
      </c>
      <c r="P26" s="139">
        <v>274</v>
      </c>
      <c r="Q26" s="139">
        <v>1</v>
      </c>
      <c r="R26" s="139">
        <v>675</v>
      </c>
      <c r="S26" s="139">
        <v>26</v>
      </c>
      <c r="T26" s="139">
        <v>336</v>
      </c>
      <c r="U26" s="139">
        <v>308</v>
      </c>
      <c r="V26" s="139">
        <v>5</v>
      </c>
      <c r="W26" s="139">
        <v>687</v>
      </c>
      <c r="X26" s="139">
        <v>40</v>
      </c>
      <c r="Y26" s="139">
        <v>296</v>
      </c>
      <c r="Z26" s="139">
        <v>347</v>
      </c>
      <c r="AA26" s="139">
        <v>4</v>
      </c>
      <c r="AB26" s="139">
        <v>810</v>
      </c>
      <c r="AC26" s="139">
        <v>51</v>
      </c>
      <c r="AD26" s="139">
        <v>288</v>
      </c>
      <c r="AE26" s="139">
        <v>468</v>
      </c>
      <c r="AF26" s="139">
        <v>3</v>
      </c>
    </row>
    <row r="27" spans="2:32">
      <c r="B27" s="157" t="s">
        <v>893</v>
      </c>
      <c r="C27" s="137">
        <v>82</v>
      </c>
      <c r="D27" s="137">
        <v>5</v>
      </c>
      <c r="E27" s="137">
        <v>8</v>
      </c>
      <c r="F27" s="137">
        <v>35</v>
      </c>
      <c r="G27" s="137">
        <v>34</v>
      </c>
      <c r="H27" s="137">
        <v>68</v>
      </c>
      <c r="I27" s="137">
        <v>0</v>
      </c>
      <c r="J27" s="137">
        <v>27</v>
      </c>
      <c r="K27" s="137">
        <v>31</v>
      </c>
      <c r="L27" s="137">
        <v>10</v>
      </c>
      <c r="M27" s="137">
        <v>59</v>
      </c>
      <c r="N27" s="137">
        <v>7</v>
      </c>
      <c r="O27" s="137">
        <v>25</v>
      </c>
      <c r="P27" s="137">
        <v>26</v>
      </c>
      <c r="Q27" s="137">
        <v>1</v>
      </c>
      <c r="R27" s="137">
        <v>79</v>
      </c>
      <c r="S27" s="137">
        <v>9</v>
      </c>
      <c r="T27" s="137">
        <v>36</v>
      </c>
      <c r="U27" s="137">
        <v>34</v>
      </c>
      <c r="V27" s="137">
        <v>0</v>
      </c>
      <c r="W27" s="137">
        <v>103</v>
      </c>
      <c r="X27" s="137">
        <v>3</v>
      </c>
      <c r="Y27" s="137">
        <v>37</v>
      </c>
      <c r="Z27" s="137">
        <v>62</v>
      </c>
      <c r="AA27" s="137">
        <v>1</v>
      </c>
      <c r="AB27" s="137">
        <v>154</v>
      </c>
      <c r="AC27" s="137">
        <v>8</v>
      </c>
      <c r="AD27" s="137">
        <v>61</v>
      </c>
      <c r="AE27" s="137">
        <v>84</v>
      </c>
      <c r="AF27" s="137">
        <v>1</v>
      </c>
    </row>
    <row r="28" spans="2:32">
      <c r="B28" s="157" t="s">
        <v>894</v>
      </c>
      <c r="C28" s="137">
        <v>26</v>
      </c>
      <c r="D28" s="137">
        <v>1</v>
      </c>
      <c r="E28" s="137">
        <v>4</v>
      </c>
      <c r="F28" s="137">
        <v>13</v>
      </c>
      <c r="G28" s="137">
        <v>8</v>
      </c>
      <c r="H28" s="137">
        <v>42</v>
      </c>
      <c r="I28" s="137">
        <v>2</v>
      </c>
      <c r="J28" s="137">
        <v>17</v>
      </c>
      <c r="K28" s="137">
        <v>21</v>
      </c>
      <c r="L28" s="137">
        <v>2</v>
      </c>
      <c r="M28" s="137">
        <v>44</v>
      </c>
      <c r="N28" s="137">
        <v>3</v>
      </c>
      <c r="O28" s="137">
        <v>23</v>
      </c>
      <c r="P28" s="137">
        <v>17</v>
      </c>
      <c r="Q28" s="137">
        <v>1</v>
      </c>
      <c r="R28" s="137">
        <v>54</v>
      </c>
      <c r="S28" s="137">
        <v>0</v>
      </c>
      <c r="T28" s="137">
        <v>30</v>
      </c>
      <c r="U28" s="137">
        <v>24</v>
      </c>
      <c r="V28" s="137">
        <v>0</v>
      </c>
      <c r="W28" s="137">
        <v>61</v>
      </c>
      <c r="X28" s="137">
        <v>0</v>
      </c>
      <c r="Y28" s="137">
        <v>41</v>
      </c>
      <c r="Z28" s="137">
        <v>18</v>
      </c>
      <c r="AA28" s="137">
        <v>2</v>
      </c>
      <c r="AB28" s="137">
        <v>99</v>
      </c>
      <c r="AC28" s="137">
        <v>5</v>
      </c>
      <c r="AD28" s="137">
        <v>56</v>
      </c>
      <c r="AE28" s="137">
        <v>38</v>
      </c>
      <c r="AF28" s="137">
        <v>0</v>
      </c>
    </row>
    <row r="29" spans="2:32">
      <c r="B29" s="157" t="s">
        <v>895</v>
      </c>
      <c r="C29" s="137">
        <v>43</v>
      </c>
      <c r="D29" s="137">
        <v>0</v>
      </c>
      <c r="E29" s="137">
        <v>11</v>
      </c>
      <c r="F29" s="137">
        <v>11</v>
      </c>
      <c r="G29" s="137">
        <v>21</v>
      </c>
      <c r="H29" s="137">
        <v>27</v>
      </c>
      <c r="I29" s="137">
        <v>1</v>
      </c>
      <c r="J29" s="137">
        <v>8</v>
      </c>
      <c r="K29" s="137">
        <v>12</v>
      </c>
      <c r="L29" s="137">
        <v>6</v>
      </c>
      <c r="M29" s="137">
        <v>33</v>
      </c>
      <c r="N29" s="137">
        <v>5</v>
      </c>
      <c r="O29" s="137">
        <v>20</v>
      </c>
      <c r="P29" s="137">
        <v>8</v>
      </c>
      <c r="Q29" s="137">
        <v>0</v>
      </c>
      <c r="R29" s="137">
        <v>22</v>
      </c>
      <c r="S29" s="137">
        <v>0</v>
      </c>
      <c r="T29" s="137">
        <v>15</v>
      </c>
      <c r="U29" s="137">
        <v>7</v>
      </c>
      <c r="V29" s="137">
        <v>0</v>
      </c>
      <c r="W29" s="137">
        <v>28</v>
      </c>
      <c r="X29" s="137">
        <v>1</v>
      </c>
      <c r="Y29" s="137">
        <v>13</v>
      </c>
      <c r="Z29" s="137">
        <v>14</v>
      </c>
      <c r="AA29" s="137">
        <v>0</v>
      </c>
      <c r="AB29" s="137">
        <v>33</v>
      </c>
      <c r="AC29" s="137">
        <v>4</v>
      </c>
      <c r="AD29" s="137">
        <v>12</v>
      </c>
      <c r="AE29" s="137">
        <v>17</v>
      </c>
      <c r="AF29" s="137">
        <v>0</v>
      </c>
    </row>
    <row r="30" spans="2:32">
      <c r="B30" s="157" t="s">
        <v>896</v>
      </c>
      <c r="C30" s="137">
        <v>390</v>
      </c>
      <c r="D30" s="137">
        <v>22</v>
      </c>
      <c r="E30" s="137">
        <v>77</v>
      </c>
      <c r="F30" s="137">
        <v>159</v>
      </c>
      <c r="G30" s="137">
        <v>132</v>
      </c>
      <c r="H30" s="137">
        <v>373</v>
      </c>
      <c r="I30" s="137">
        <v>21</v>
      </c>
      <c r="J30" s="137">
        <v>119</v>
      </c>
      <c r="K30" s="137">
        <v>212</v>
      </c>
      <c r="L30" s="137">
        <v>21</v>
      </c>
      <c r="M30" s="137">
        <v>348</v>
      </c>
      <c r="N30" s="137">
        <v>17</v>
      </c>
      <c r="O30" s="137">
        <v>166</v>
      </c>
      <c r="P30" s="137">
        <v>164</v>
      </c>
      <c r="Q30" s="137">
        <v>1</v>
      </c>
      <c r="R30" s="137">
        <v>429</v>
      </c>
      <c r="S30" s="137">
        <v>21</v>
      </c>
      <c r="T30" s="137">
        <v>170</v>
      </c>
      <c r="U30" s="137">
        <v>233</v>
      </c>
      <c r="V30" s="137">
        <v>5</v>
      </c>
      <c r="W30" s="137">
        <v>486</v>
      </c>
      <c r="X30" s="137">
        <v>23</v>
      </c>
      <c r="Y30" s="137">
        <v>218</v>
      </c>
      <c r="Z30" s="137">
        <v>243</v>
      </c>
      <c r="AA30" s="137">
        <v>2</v>
      </c>
      <c r="AB30" s="137">
        <v>561</v>
      </c>
      <c r="AC30" s="137">
        <v>25</v>
      </c>
      <c r="AD30" s="137">
        <v>253</v>
      </c>
      <c r="AE30" s="137">
        <v>282</v>
      </c>
      <c r="AF30" s="137">
        <v>1</v>
      </c>
    </row>
    <row r="31" spans="2:32">
      <c r="B31" s="157" t="s">
        <v>897</v>
      </c>
      <c r="C31" s="137">
        <v>157</v>
      </c>
      <c r="D31" s="137">
        <v>9</v>
      </c>
      <c r="E31" s="137">
        <v>41</v>
      </c>
      <c r="F31" s="137">
        <v>61</v>
      </c>
      <c r="G31" s="137">
        <v>46</v>
      </c>
      <c r="H31" s="137">
        <v>149</v>
      </c>
      <c r="I31" s="137">
        <v>6</v>
      </c>
      <c r="J31" s="137">
        <v>63</v>
      </c>
      <c r="K31" s="137">
        <v>70</v>
      </c>
      <c r="L31" s="137">
        <v>10</v>
      </c>
      <c r="M31" s="137">
        <v>135</v>
      </c>
      <c r="N31" s="137">
        <v>7</v>
      </c>
      <c r="O31" s="137">
        <v>76</v>
      </c>
      <c r="P31" s="137">
        <v>50</v>
      </c>
      <c r="Q31" s="137">
        <v>2</v>
      </c>
      <c r="R31" s="137">
        <v>161</v>
      </c>
      <c r="S31" s="137">
        <v>4</v>
      </c>
      <c r="T31" s="137">
        <v>92</v>
      </c>
      <c r="U31" s="137">
        <v>64</v>
      </c>
      <c r="V31" s="137">
        <v>1</v>
      </c>
      <c r="W31" s="137">
        <v>173</v>
      </c>
      <c r="X31" s="137">
        <v>12</v>
      </c>
      <c r="Y31" s="137">
        <v>79</v>
      </c>
      <c r="Z31" s="137">
        <v>80</v>
      </c>
      <c r="AA31" s="137">
        <v>2</v>
      </c>
      <c r="AB31" s="137">
        <v>199</v>
      </c>
      <c r="AC31" s="137">
        <v>10</v>
      </c>
      <c r="AD31" s="137">
        <v>103</v>
      </c>
      <c r="AE31" s="137">
        <v>86</v>
      </c>
      <c r="AF31" s="137">
        <v>0</v>
      </c>
    </row>
    <row r="32" spans="2:32">
      <c r="B32" s="157" t="s">
        <v>898</v>
      </c>
      <c r="C32" s="137">
        <v>3</v>
      </c>
      <c r="D32" s="137">
        <v>0</v>
      </c>
      <c r="E32" s="137">
        <v>0</v>
      </c>
      <c r="F32" s="137">
        <v>1</v>
      </c>
      <c r="G32" s="137">
        <v>2</v>
      </c>
      <c r="H32" s="137">
        <v>1</v>
      </c>
      <c r="I32" s="137">
        <v>0</v>
      </c>
      <c r="J32" s="137">
        <v>0</v>
      </c>
      <c r="K32" s="137">
        <v>1</v>
      </c>
      <c r="L32" s="137">
        <v>0</v>
      </c>
      <c r="M32" s="137">
        <v>6</v>
      </c>
      <c r="N32" s="137">
        <v>1</v>
      </c>
      <c r="O32" s="137">
        <v>2</v>
      </c>
      <c r="P32" s="137">
        <v>2</v>
      </c>
      <c r="Q32" s="137">
        <v>1</v>
      </c>
      <c r="R32" s="137">
        <v>3</v>
      </c>
      <c r="S32" s="137">
        <v>0</v>
      </c>
      <c r="T32" s="137">
        <v>1</v>
      </c>
      <c r="U32" s="137">
        <v>2</v>
      </c>
      <c r="V32" s="137">
        <v>0</v>
      </c>
      <c r="W32" s="137">
        <v>1</v>
      </c>
      <c r="X32" s="137">
        <v>0</v>
      </c>
      <c r="Y32" s="137">
        <v>1</v>
      </c>
      <c r="Z32" s="137">
        <v>0</v>
      </c>
      <c r="AA32" s="137">
        <v>0</v>
      </c>
      <c r="AB32" s="137">
        <v>6</v>
      </c>
      <c r="AC32" s="137">
        <v>0</v>
      </c>
      <c r="AD32" s="137">
        <v>1</v>
      </c>
      <c r="AE32" s="137">
        <v>5</v>
      </c>
      <c r="AF32" s="137">
        <v>0</v>
      </c>
    </row>
    <row r="33" spans="2:32">
      <c r="B33" s="157" t="s">
        <v>899</v>
      </c>
      <c r="C33" s="137">
        <v>2</v>
      </c>
      <c r="D33" s="137">
        <v>0</v>
      </c>
      <c r="E33" s="137">
        <v>0</v>
      </c>
      <c r="F33" s="137">
        <v>1</v>
      </c>
      <c r="G33" s="137">
        <v>1</v>
      </c>
      <c r="H33" s="137">
        <v>4</v>
      </c>
      <c r="I33" s="137">
        <v>0</v>
      </c>
      <c r="J33" s="137">
        <v>0</v>
      </c>
      <c r="K33" s="137">
        <v>4</v>
      </c>
      <c r="L33" s="137">
        <v>0</v>
      </c>
      <c r="M33" s="137">
        <v>2</v>
      </c>
      <c r="N33" s="137">
        <v>0</v>
      </c>
      <c r="O33" s="137">
        <v>0</v>
      </c>
      <c r="P33" s="137">
        <v>2</v>
      </c>
      <c r="Q33" s="137">
        <v>0</v>
      </c>
      <c r="R33" s="137">
        <v>4</v>
      </c>
      <c r="S33" s="137">
        <v>0</v>
      </c>
      <c r="T33" s="137">
        <v>0</v>
      </c>
      <c r="U33" s="137">
        <v>4</v>
      </c>
      <c r="V33" s="137">
        <v>0</v>
      </c>
      <c r="W33" s="137">
        <v>2</v>
      </c>
      <c r="X33" s="137">
        <v>0</v>
      </c>
      <c r="Y33" s="137">
        <v>0</v>
      </c>
      <c r="Z33" s="137">
        <v>2</v>
      </c>
      <c r="AA33" s="137">
        <v>0</v>
      </c>
      <c r="AB33" s="137">
        <v>4</v>
      </c>
      <c r="AC33" s="137">
        <v>0</v>
      </c>
      <c r="AD33" s="137">
        <v>1</v>
      </c>
      <c r="AE33" s="137">
        <v>3</v>
      </c>
      <c r="AF33" s="137">
        <v>0</v>
      </c>
    </row>
    <row r="34" spans="2:32" ht="8" customHeight="1"/>
    <row r="35" spans="2:32">
      <c r="B35" s="592" t="s">
        <v>900</v>
      </c>
      <c r="C35" s="158"/>
      <c r="D35" s="158"/>
      <c r="E35" s="158"/>
      <c r="F35" s="158"/>
      <c r="G35" s="158"/>
    </row>
    <row r="38" spans="2:32" ht="18" customHeight="1">
      <c r="B38" s="594" t="s">
        <v>901</v>
      </c>
      <c r="C38" s="101"/>
      <c r="D38" s="101"/>
      <c r="E38" s="101"/>
    </row>
    <row r="39" spans="2:32" ht="18" customHeight="1">
      <c r="B39" s="588"/>
      <c r="C39" s="593">
        <v>2015</v>
      </c>
      <c r="D39" s="593">
        <v>2016</v>
      </c>
      <c r="E39" s="593">
        <v>2017</v>
      </c>
      <c r="F39" s="593">
        <v>2018</v>
      </c>
      <c r="G39" s="593">
        <v>2019</v>
      </c>
      <c r="H39" s="529" t="s">
        <v>902</v>
      </c>
    </row>
    <row r="40" spans="2:32" ht="14" customHeight="1">
      <c r="B40" s="103" t="s">
        <v>241</v>
      </c>
      <c r="C40" s="137">
        <v>6700</v>
      </c>
      <c r="D40" s="137">
        <v>4705</v>
      </c>
      <c r="E40" s="137">
        <v>3995</v>
      </c>
      <c r="F40" s="137">
        <v>3669</v>
      </c>
      <c r="G40" s="137">
        <v>3942</v>
      </c>
      <c r="H40" s="137">
        <v>3459</v>
      </c>
    </row>
    <row r="41" spans="2:32" ht="14" customHeight="1">
      <c r="B41" s="103" t="s">
        <v>301</v>
      </c>
      <c r="C41" s="139">
        <v>810</v>
      </c>
      <c r="D41" s="139">
        <v>687</v>
      </c>
      <c r="E41" s="139">
        <v>675</v>
      </c>
      <c r="F41" s="139">
        <v>543</v>
      </c>
      <c r="G41" s="139">
        <v>664</v>
      </c>
      <c r="H41" s="139">
        <v>473</v>
      </c>
    </row>
    <row r="42" spans="2:32">
      <c r="B42" s="137"/>
    </row>
    <row r="43" spans="2:32" ht="18" customHeight="1">
      <c r="B43" s="595" t="s">
        <v>903</v>
      </c>
    </row>
    <row r="44" spans="2:32" ht="18" customHeight="1">
      <c r="B44" s="588"/>
      <c r="C44" s="593">
        <v>2015</v>
      </c>
      <c r="D44" s="593">
        <v>2016</v>
      </c>
      <c r="E44" s="593">
        <v>2017</v>
      </c>
      <c r="F44" s="593">
        <v>2018</v>
      </c>
      <c r="G44" s="593">
        <v>2019</v>
      </c>
      <c r="H44" s="529" t="s">
        <v>902</v>
      </c>
    </row>
    <row r="45" spans="2:32" ht="14" customHeight="1">
      <c r="B45" s="103" t="s">
        <v>241</v>
      </c>
      <c r="C45" s="137">
        <v>3112</v>
      </c>
      <c r="D45" s="137">
        <v>2027</v>
      </c>
      <c r="E45" s="137">
        <v>1812</v>
      </c>
      <c r="F45" s="137">
        <v>1877</v>
      </c>
      <c r="G45" s="137">
        <v>1359</v>
      </c>
      <c r="H45" s="137">
        <v>816</v>
      </c>
    </row>
    <row r="46" spans="2:32" ht="14" customHeight="1">
      <c r="B46" s="103" t="s">
        <v>301</v>
      </c>
      <c r="C46" s="139">
        <v>288</v>
      </c>
      <c r="D46" s="139">
        <v>296</v>
      </c>
      <c r="E46" s="139">
        <v>336</v>
      </c>
      <c r="F46" s="139">
        <v>247</v>
      </c>
      <c r="G46" s="139">
        <v>207</v>
      </c>
      <c r="H46" s="139">
        <v>104</v>
      </c>
    </row>
    <row r="48" spans="2:32" ht="18" customHeight="1">
      <c r="B48" s="406" t="s">
        <v>1744</v>
      </c>
    </row>
    <row r="49" spans="2:8" ht="18" customHeight="1">
      <c r="B49" s="588"/>
      <c r="C49" s="593">
        <v>2015</v>
      </c>
      <c r="D49" s="593">
        <v>2016</v>
      </c>
      <c r="E49" s="593">
        <v>2017</v>
      </c>
      <c r="F49" s="593">
        <v>2018</v>
      </c>
      <c r="G49" s="593">
        <v>2019</v>
      </c>
      <c r="H49" s="529" t="s">
        <v>902</v>
      </c>
    </row>
    <row r="50" spans="2:8" ht="14" customHeight="1">
      <c r="B50" s="103" t="s">
        <v>901</v>
      </c>
      <c r="C50" s="137">
        <v>810</v>
      </c>
      <c r="D50" s="137">
        <v>687</v>
      </c>
      <c r="E50" s="137">
        <v>675</v>
      </c>
      <c r="F50" s="137">
        <v>543</v>
      </c>
      <c r="G50" s="137">
        <v>664</v>
      </c>
      <c r="H50" s="137">
        <v>473</v>
      </c>
    </row>
    <row r="51" spans="2:8" ht="14" customHeight="1">
      <c r="B51" s="160" t="s">
        <v>1749</v>
      </c>
      <c r="C51" s="137">
        <v>288</v>
      </c>
      <c r="D51" s="137">
        <v>296</v>
      </c>
      <c r="E51" s="137">
        <v>336</v>
      </c>
      <c r="F51" s="137">
        <v>247</v>
      </c>
      <c r="G51" s="137">
        <v>207</v>
      </c>
      <c r="H51" s="137">
        <v>104</v>
      </c>
    </row>
    <row r="71" spans="2:8" ht="18" customHeight="1">
      <c r="B71" s="406" t="s">
        <v>1745</v>
      </c>
    </row>
    <row r="72" spans="2:8" ht="18" customHeight="1">
      <c r="B72" s="590"/>
      <c r="C72" s="593">
        <v>2015</v>
      </c>
      <c r="D72" s="593">
        <v>2016</v>
      </c>
      <c r="E72" s="593">
        <v>2017</v>
      </c>
      <c r="F72" s="593">
        <v>2018</v>
      </c>
      <c r="G72" s="593">
        <v>2019</v>
      </c>
      <c r="H72" s="593">
        <v>2020</v>
      </c>
    </row>
    <row r="73" spans="2:8" ht="14" customHeight="1">
      <c r="B73" s="103" t="s">
        <v>901</v>
      </c>
      <c r="C73" s="137">
        <v>6700</v>
      </c>
      <c r="D73" s="137">
        <v>4705</v>
      </c>
      <c r="E73" s="137">
        <v>3995</v>
      </c>
      <c r="F73" s="137">
        <v>3669</v>
      </c>
      <c r="G73" s="137">
        <v>3942</v>
      </c>
      <c r="H73" s="137">
        <v>3459</v>
      </c>
    </row>
    <row r="74" spans="2:8" ht="14" customHeight="1">
      <c r="B74" s="160" t="s">
        <v>1749</v>
      </c>
      <c r="C74" s="137">
        <v>3112</v>
      </c>
      <c r="D74" s="137">
        <v>2027</v>
      </c>
      <c r="E74" s="137">
        <v>1812</v>
      </c>
      <c r="F74" s="137">
        <v>1877</v>
      </c>
      <c r="G74" s="137">
        <v>1359</v>
      </c>
      <c r="H74" s="137">
        <v>816</v>
      </c>
    </row>
  </sheetData>
  <mergeCells count="9">
    <mergeCell ref="B12:B13"/>
    <mergeCell ref="F2:G2"/>
    <mergeCell ref="F3:G3"/>
    <mergeCell ref="AB12:AF12"/>
    <mergeCell ref="C12:G12"/>
    <mergeCell ref="H12:L12"/>
    <mergeCell ref="M12:Q12"/>
    <mergeCell ref="R12:V12"/>
    <mergeCell ref="W12:AA12"/>
  </mergeCells>
  <hyperlinks>
    <hyperlink ref="F3" r:id="rId1" location="'Índice Digitalizacion Acelerada'!A1"/>
    <hyperlink ref="F2" r:id="rId2" location="'Índice ámbitos y subámbitos'!A1"/>
    <hyperlink ref="F2:G2" location="'Índice Cambios Sociales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AK18"/>
  <sheetViews>
    <sheetView showGridLines="0" zoomScaleNormal="100" workbookViewId="0">
      <selection activeCell="B2" sqref="B2"/>
    </sheetView>
  </sheetViews>
  <sheetFormatPr baseColWidth="10" defaultColWidth="11.54296875" defaultRowHeight="12.5"/>
  <cols>
    <col min="1" max="1" width="1.81640625" style="57" customWidth="1"/>
    <col min="2" max="2" width="40.453125" style="57" customWidth="1"/>
    <col min="3" max="4" width="20.81640625" style="57" customWidth="1"/>
    <col min="5" max="5" width="21.453125" style="57" customWidth="1"/>
    <col min="6" max="6" width="22.54296875" style="57" customWidth="1"/>
    <col min="7" max="7" width="22" style="57" customWidth="1"/>
    <col min="8" max="37" width="22.81640625" style="57" customWidth="1"/>
    <col min="38" max="16384" width="11.54296875" style="57"/>
  </cols>
  <sheetData>
    <row r="1" spans="2:37" ht="15" customHeight="1"/>
    <row r="2" spans="2:37" ht="15" customHeight="1">
      <c r="F2" s="893" t="s">
        <v>245</v>
      </c>
      <c r="G2" s="893"/>
    </row>
    <row r="3" spans="2:37" ht="15" customHeight="1">
      <c r="F3" s="893" t="s">
        <v>248</v>
      </c>
      <c r="G3" s="893"/>
    </row>
    <row r="4" spans="2:37" s="405" customFormat="1" ht="13.4" customHeight="1">
      <c r="B4" s="403"/>
      <c r="C4" s="403"/>
      <c r="D4" s="404"/>
      <c r="E4" s="403"/>
    </row>
    <row r="5" spans="2:37" s="411" customFormat="1" ht="15.5">
      <c r="B5" s="414" t="s">
        <v>246</v>
      </c>
      <c r="C5" s="411" t="s">
        <v>733</v>
      </c>
      <c r="H5" s="413"/>
    </row>
    <row r="6" spans="2:37" s="415" customFormat="1" ht="15.5">
      <c r="B6" s="416" t="s">
        <v>247</v>
      </c>
      <c r="C6" s="415" t="s">
        <v>1579</v>
      </c>
    </row>
    <row r="7" spans="2:37" s="415" customFormat="1" ht="15.5">
      <c r="B7" s="416" t="s">
        <v>84</v>
      </c>
      <c r="C7" s="417" t="s">
        <v>112</v>
      </c>
    </row>
    <row r="8" spans="2:37" s="415" customFormat="1" ht="15.5">
      <c r="B8" s="416" t="s">
        <v>220</v>
      </c>
      <c r="C8" s="417" t="s">
        <v>110</v>
      </c>
    </row>
    <row r="9" spans="2:37" s="415" customFormat="1" ht="15.5">
      <c r="B9" s="416" t="s">
        <v>127</v>
      </c>
      <c r="C9" s="417" t="s">
        <v>110</v>
      </c>
    </row>
    <row r="10" spans="2:37" s="415" customFormat="1" ht="15.5">
      <c r="B10" s="416" t="s">
        <v>244</v>
      </c>
      <c r="C10" s="415" t="s">
        <v>860</v>
      </c>
    </row>
    <row r="12" spans="2:37" ht="14.5" customHeight="1">
      <c r="B12" s="1024"/>
      <c r="C12" s="704"/>
      <c r="D12" s="704"/>
      <c r="E12" s="704"/>
      <c r="F12" s="704"/>
      <c r="G12" s="704"/>
      <c r="H12" s="704"/>
      <c r="I12" s="704"/>
      <c r="J12" s="704"/>
      <c r="K12" s="127"/>
      <c r="L12" s="127"/>
      <c r="M12" s="127"/>
      <c r="N12" s="127"/>
      <c r="O12" s="127"/>
      <c r="P12" s="127"/>
      <c r="Q12" s="127"/>
      <c r="R12" s="127"/>
      <c r="S12" s="127"/>
      <c r="T12" s="127"/>
      <c r="U12" s="127"/>
      <c r="V12" s="127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</row>
    <row r="13" spans="2:37">
      <c r="B13" s="1024"/>
      <c r="C13" s="705"/>
      <c r="D13" s="705"/>
      <c r="E13" s="705"/>
      <c r="F13" s="705"/>
      <c r="G13" s="705"/>
      <c r="H13" s="705"/>
      <c r="I13" s="705"/>
      <c r="J13" s="705"/>
      <c r="K13" s="693"/>
      <c r="L13" s="161"/>
      <c r="M13" s="161"/>
      <c r="N13" s="161"/>
      <c r="O13" s="161"/>
      <c r="P13" s="161"/>
      <c r="Q13" s="161"/>
      <c r="R13" s="161"/>
      <c r="S13" s="161"/>
      <c r="T13" s="161"/>
      <c r="U13" s="161"/>
      <c r="V13" s="161"/>
    </row>
    <row r="14" spans="2:37">
      <c r="B14" s="149"/>
      <c r="C14" s="137"/>
      <c r="D14" s="131"/>
      <c r="E14" s="131"/>
      <c r="F14" s="131"/>
      <c r="G14" s="131"/>
      <c r="H14" s="131"/>
      <c r="I14" s="131"/>
      <c r="J14" s="131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</row>
    <row r="15" spans="2:37">
      <c r="B15" s="149"/>
      <c r="C15" s="57" t="s">
        <v>1029</v>
      </c>
      <c r="D15" s="131"/>
      <c r="E15" s="131"/>
      <c r="F15" s="131"/>
      <c r="G15" s="131"/>
      <c r="H15" s="131"/>
      <c r="I15" s="131"/>
      <c r="J15" s="131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</row>
    <row r="16" spans="2:37">
      <c r="B16" s="149"/>
      <c r="C16" s="137"/>
      <c r="D16" s="131"/>
      <c r="E16" s="131"/>
      <c r="F16" s="131"/>
      <c r="G16" s="131"/>
      <c r="H16" s="131"/>
      <c r="I16" s="131"/>
      <c r="J16" s="131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</row>
    <row r="17" spans="2:8" ht="13">
      <c r="C17" s="108"/>
      <c r="D17" s="108"/>
      <c r="E17" s="108"/>
      <c r="F17" s="108"/>
      <c r="G17" s="108"/>
      <c r="H17" s="108"/>
    </row>
    <row r="18" spans="2:8" ht="13">
      <c r="B18" s="10"/>
      <c r="C18" s="108"/>
      <c r="D18" s="108"/>
      <c r="E18" s="108"/>
      <c r="F18" s="108"/>
      <c r="G18" s="108"/>
      <c r="H18" s="108"/>
    </row>
  </sheetData>
  <mergeCells count="3">
    <mergeCell ref="F2:G2"/>
    <mergeCell ref="F3:G3"/>
    <mergeCell ref="B12:B13"/>
  </mergeCells>
  <hyperlinks>
    <hyperlink ref="F3" r:id="rId1" location="'Índice Digitalizacion Acelerada'!A1"/>
    <hyperlink ref="F2" r:id="rId2" location="'Índice ámbitos y subámbitos'!A1"/>
    <hyperlink ref="F2:G2" location="'Índice Cambios Sociales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W23"/>
  <sheetViews>
    <sheetView showGridLines="0" zoomScaleNormal="100" workbookViewId="0">
      <selection activeCell="B4" sqref="B4"/>
    </sheetView>
  </sheetViews>
  <sheetFormatPr baseColWidth="10" defaultColWidth="11.54296875" defaultRowHeight="12.5"/>
  <cols>
    <col min="1" max="1" width="1.81640625" style="57" customWidth="1"/>
    <col min="2" max="2" width="40.453125" style="57" customWidth="1"/>
    <col min="3" max="4" width="20.81640625" style="57" customWidth="1"/>
    <col min="5" max="5" width="21.453125" style="57" customWidth="1"/>
    <col min="6" max="6" width="22.54296875" style="57" customWidth="1"/>
    <col min="7" max="7" width="22" style="57" customWidth="1"/>
    <col min="8" max="26" width="22.81640625" style="57" customWidth="1"/>
    <col min="27" max="16384" width="11.54296875" style="57"/>
  </cols>
  <sheetData>
    <row r="1" spans="2:23" ht="15" customHeight="1"/>
    <row r="2" spans="2:23" ht="15" customHeight="1">
      <c r="F2" s="893" t="s">
        <v>245</v>
      </c>
      <c r="G2" s="893"/>
    </row>
    <row r="3" spans="2:23" ht="15" customHeight="1">
      <c r="F3" s="893" t="s">
        <v>248</v>
      </c>
      <c r="G3" s="893"/>
    </row>
    <row r="4" spans="2:23" s="405" customFormat="1" ht="13.4" customHeight="1">
      <c r="B4" s="403"/>
      <c r="C4" s="403"/>
      <c r="D4" s="404"/>
      <c r="E4" s="403"/>
    </row>
    <row r="5" spans="2:23" s="411" customFormat="1" ht="15.5">
      <c r="B5" s="414" t="s">
        <v>246</v>
      </c>
      <c r="C5" s="411" t="s">
        <v>733</v>
      </c>
      <c r="H5" s="413"/>
    </row>
    <row r="6" spans="2:23" s="415" customFormat="1" ht="15.5">
      <c r="B6" s="416" t="s">
        <v>247</v>
      </c>
      <c r="C6" s="415" t="s">
        <v>1579</v>
      </c>
    </row>
    <row r="7" spans="2:23" s="415" customFormat="1" ht="15.5">
      <c r="B7" s="416" t="s">
        <v>84</v>
      </c>
      <c r="C7" s="417" t="s">
        <v>724</v>
      </c>
    </row>
    <row r="8" spans="2:23" s="415" customFormat="1" ht="15.5">
      <c r="B8" s="416" t="s">
        <v>220</v>
      </c>
      <c r="C8" s="415" t="s">
        <v>904</v>
      </c>
    </row>
    <row r="9" spans="2:23" s="415" customFormat="1" ht="15.5">
      <c r="B9" s="416" t="s">
        <v>127</v>
      </c>
      <c r="C9" s="417" t="s">
        <v>905</v>
      </c>
    </row>
    <row r="10" spans="2:23" s="415" customFormat="1" ht="15.5">
      <c r="B10" s="416" t="s">
        <v>244</v>
      </c>
      <c r="C10" s="415" t="s">
        <v>906</v>
      </c>
    </row>
    <row r="12" spans="2:23" ht="18" customHeight="1">
      <c r="B12" s="1026"/>
      <c r="C12" s="1025" t="s">
        <v>907</v>
      </c>
      <c r="D12" s="1025"/>
      <c r="E12" s="1025"/>
      <c r="F12" s="1025" t="s">
        <v>909</v>
      </c>
      <c r="G12" s="102"/>
      <c r="H12" s="102"/>
      <c r="I12" s="102"/>
    </row>
    <row r="13" spans="2:23" ht="18" customHeight="1">
      <c r="B13" s="1026"/>
      <c r="C13" s="606" t="s">
        <v>908</v>
      </c>
      <c r="D13" s="606" t="s">
        <v>461</v>
      </c>
      <c r="E13" s="606" t="s">
        <v>462</v>
      </c>
      <c r="F13" s="1025"/>
    </row>
    <row r="14" spans="2:23">
      <c r="B14" s="149" t="s">
        <v>910</v>
      </c>
      <c r="C14" s="137">
        <v>22373</v>
      </c>
      <c r="D14" s="137">
        <v>7688</v>
      </c>
      <c r="E14" s="137">
        <v>14685</v>
      </c>
      <c r="F14" s="137"/>
      <c r="G14" s="137"/>
      <c r="H14" s="137"/>
      <c r="I14" s="137"/>
      <c r="J14" s="137"/>
      <c r="K14" s="137"/>
      <c r="L14" s="137"/>
      <c r="M14" s="137"/>
      <c r="N14" s="137"/>
      <c r="O14" s="137"/>
      <c r="P14" s="137"/>
      <c r="Q14" s="137"/>
      <c r="R14" s="137"/>
      <c r="S14" s="137"/>
      <c r="T14" s="137"/>
      <c r="U14" s="137"/>
      <c r="V14" s="137"/>
      <c r="W14" s="137"/>
    </row>
    <row r="15" spans="2:23">
      <c r="B15" s="149" t="s">
        <v>911</v>
      </c>
      <c r="C15" s="137">
        <v>22146</v>
      </c>
      <c r="D15" s="137">
        <v>7580</v>
      </c>
      <c r="E15" s="137">
        <v>14566</v>
      </c>
      <c r="F15" s="137"/>
      <c r="G15" s="137"/>
      <c r="H15" s="137"/>
      <c r="I15" s="137"/>
      <c r="J15" s="137"/>
      <c r="K15" s="137"/>
      <c r="L15" s="137"/>
      <c r="M15" s="137"/>
      <c r="N15" s="137"/>
      <c r="O15" s="137"/>
      <c r="P15" s="137"/>
      <c r="Q15" s="137"/>
      <c r="R15" s="137"/>
      <c r="S15" s="137"/>
      <c r="T15" s="137"/>
      <c r="U15" s="137"/>
      <c r="V15" s="137"/>
      <c r="W15" s="137"/>
    </row>
    <row r="16" spans="2:23">
      <c r="B16" s="149" t="s">
        <v>875</v>
      </c>
      <c r="C16" s="137">
        <v>21994</v>
      </c>
      <c r="D16" s="137">
        <v>7512</v>
      </c>
      <c r="E16" s="137">
        <v>14482</v>
      </c>
      <c r="F16" s="137"/>
      <c r="G16" s="137"/>
      <c r="H16" s="137"/>
      <c r="I16" s="137"/>
      <c r="J16" s="137"/>
      <c r="K16" s="137"/>
      <c r="L16" s="137"/>
      <c r="M16" s="137"/>
      <c r="N16" s="137"/>
      <c r="O16" s="137"/>
      <c r="P16" s="137"/>
      <c r="Q16" s="137"/>
      <c r="R16" s="137"/>
      <c r="S16" s="137"/>
      <c r="T16" s="137"/>
      <c r="U16" s="137"/>
      <c r="V16" s="137"/>
      <c r="W16" s="137"/>
    </row>
    <row r="17" spans="2:23">
      <c r="B17" s="149" t="s">
        <v>912</v>
      </c>
      <c r="C17" s="137">
        <v>21981</v>
      </c>
      <c r="D17" s="137">
        <v>7475</v>
      </c>
      <c r="E17" s="137">
        <v>14506</v>
      </c>
      <c r="F17" s="137"/>
      <c r="G17" s="137"/>
      <c r="H17" s="137"/>
      <c r="I17" s="137"/>
      <c r="J17" s="137"/>
      <c r="K17" s="137"/>
      <c r="L17" s="137"/>
      <c r="M17" s="137"/>
      <c r="N17" s="137"/>
      <c r="O17" s="137"/>
      <c r="P17" s="137"/>
      <c r="Q17" s="137"/>
      <c r="R17" s="137"/>
      <c r="S17" s="137"/>
      <c r="T17" s="137"/>
      <c r="U17" s="137"/>
      <c r="V17" s="137"/>
      <c r="W17" s="137"/>
    </row>
    <row r="18" spans="2:23">
      <c r="B18" s="149" t="s">
        <v>913</v>
      </c>
      <c r="C18" s="137">
        <v>22240</v>
      </c>
      <c r="D18" s="137">
        <v>7570</v>
      </c>
      <c r="E18" s="137">
        <v>14670</v>
      </c>
      <c r="F18" s="137"/>
      <c r="G18" s="137"/>
      <c r="H18" s="137"/>
      <c r="I18" s="137"/>
      <c r="J18" s="137"/>
      <c r="K18" s="137"/>
      <c r="L18" s="137"/>
      <c r="M18" s="137"/>
      <c r="N18" s="137"/>
      <c r="O18" s="137"/>
      <c r="P18" s="137"/>
      <c r="Q18" s="137"/>
      <c r="R18" s="137"/>
      <c r="S18" s="137"/>
      <c r="T18" s="137"/>
      <c r="U18" s="137"/>
      <c r="V18" s="137"/>
      <c r="W18" s="137"/>
    </row>
    <row r="19" spans="2:23">
      <c r="B19" s="149" t="s">
        <v>914</v>
      </c>
      <c r="C19" s="137">
        <v>22493</v>
      </c>
      <c r="D19" s="137">
        <v>7660</v>
      </c>
      <c r="E19" s="137">
        <v>14833</v>
      </c>
      <c r="F19" s="137"/>
      <c r="G19" s="137"/>
      <c r="H19" s="137"/>
      <c r="I19" s="137"/>
      <c r="J19" s="137"/>
      <c r="K19" s="137"/>
      <c r="L19" s="137"/>
      <c r="M19" s="137"/>
      <c r="N19" s="137"/>
      <c r="O19" s="137"/>
      <c r="P19" s="137"/>
      <c r="Q19" s="137"/>
      <c r="R19" s="137"/>
      <c r="S19" s="137"/>
      <c r="T19" s="137"/>
      <c r="U19" s="137"/>
      <c r="V19" s="137"/>
      <c r="W19" s="137"/>
    </row>
    <row r="20" spans="2:23">
      <c r="B20" s="149" t="s">
        <v>915</v>
      </c>
      <c r="C20" s="137">
        <v>19040</v>
      </c>
      <c r="D20" s="137">
        <v>6745</v>
      </c>
      <c r="E20" s="137">
        <v>12295</v>
      </c>
      <c r="F20" s="137">
        <v>3139</v>
      </c>
      <c r="G20" s="137"/>
      <c r="H20" s="137"/>
      <c r="I20" s="137"/>
      <c r="J20" s="137"/>
      <c r="K20" s="137"/>
      <c r="L20" s="137"/>
      <c r="M20" s="137"/>
      <c r="N20" s="137"/>
      <c r="O20" s="137"/>
      <c r="P20" s="137"/>
      <c r="Q20" s="137"/>
      <c r="R20" s="137"/>
      <c r="S20" s="137"/>
      <c r="T20" s="137"/>
      <c r="U20" s="137"/>
      <c r="V20" s="137"/>
      <c r="W20" s="137"/>
    </row>
    <row r="21" spans="2:23">
      <c r="B21" s="149" t="s">
        <v>876</v>
      </c>
      <c r="C21" s="137">
        <v>18472</v>
      </c>
      <c r="D21" s="137">
        <v>6578</v>
      </c>
      <c r="E21" s="137">
        <v>11894</v>
      </c>
      <c r="F21" s="137">
        <v>95</v>
      </c>
      <c r="G21" s="137"/>
      <c r="H21" s="137"/>
      <c r="I21" s="137"/>
      <c r="J21" s="137"/>
      <c r="K21" s="137"/>
      <c r="L21" s="137"/>
      <c r="M21" s="137"/>
      <c r="N21" s="137"/>
      <c r="O21" s="137"/>
      <c r="P21" s="137"/>
      <c r="Q21" s="137"/>
      <c r="R21" s="137"/>
      <c r="S21" s="137"/>
      <c r="T21" s="137"/>
      <c r="U21" s="137"/>
      <c r="V21" s="137"/>
      <c r="W21" s="137"/>
    </row>
    <row r="22" spans="2:23">
      <c r="B22" s="149" t="s">
        <v>916</v>
      </c>
      <c r="C22" s="137">
        <v>18032</v>
      </c>
      <c r="D22" s="137">
        <v>6414</v>
      </c>
      <c r="E22" s="137">
        <v>11618</v>
      </c>
      <c r="F22" s="137">
        <v>92</v>
      </c>
      <c r="G22" s="137"/>
      <c r="H22" s="137"/>
      <c r="I22" s="137"/>
      <c r="J22" s="137"/>
      <c r="K22" s="137"/>
      <c r="L22" s="137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</row>
    <row r="23" spans="2:23">
      <c r="B23" s="149" t="s">
        <v>917</v>
      </c>
      <c r="C23" s="137">
        <v>17939</v>
      </c>
      <c r="D23" s="137">
        <v>6383</v>
      </c>
      <c r="E23" s="137">
        <v>11556</v>
      </c>
      <c r="F23" s="137">
        <v>26</v>
      </c>
      <c r="G23" s="137"/>
      <c r="H23" s="137"/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  <c r="T23" s="137"/>
      <c r="U23" s="137"/>
      <c r="V23" s="137"/>
      <c r="W23" s="137"/>
    </row>
  </sheetData>
  <mergeCells count="5">
    <mergeCell ref="C12:E12"/>
    <mergeCell ref="F2:G2"/>
    <mergeCell ref="F3:G3"/>
    <mergeCell ref="F12:F13"/>
    <mergeCell ref="B12:B13"/>
  </mergeCells>
  <hyperlinks>
    <hyperlink ref="F3" r:id="rId1" location="'Índice Digitalizacion Acelerada'!A1"/>
    <hyperlink ref="F2" r:id="rId2" location="'Índice ámbitos y subámbitos'!A1"/>
    <hyperlink ref="F2:G2" location="'Índice Cambios Sociales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U18"/>
  <sheetViews>
    <sheetView showGridLines="0" zoomScaleNormal="100" workbookViewId="0">
      <selection activeCell="B3" sqref="B3"/>
    </sheetView>
  </sheetViews>
  <sheetFormatPr baseColWidth="10" defaultColWidth="11.54296875" defaultRowHeight="12.5"/>
  <cols>
    <col min="1" max="1" width="1.81640625" style="57" customWidth="1"/>
    <col min="2" max="2" width="40.453125" style="57" customWidth="1"/>
    <col min="3" max="4" width="20.81640625" style="57" customWidth="1"/>
    <col min="5" max="5" width="21.453125" style="57" customWidth="1"/>
    <col min="6" max="21" width="22.81640625" style="57" customWidth="1"/>
    <col min="22" max="16384" width="11.54296875" style="57"/>
  </cols>
  <sheetData>
    <row r="1" spans="2:21" ht="15" customHeight="1"/>
    <row r="2" spans="2:21" ht="15" customHeight="1">
      <c r="F2" s="893" t="s">
        <v>245</v>
      </c>
      <c r="G2" s="893"/>
    </row>
    <row r="3" spans="2:21" ht="15" customHeight="1">
      <c r="F3" s="893" t="s">
        <v>248</v>
      </c>
      <c r="G3" s="893"/>
    </row>
    <row r="4" spans="2:21" s="405" customFormat="1" ht="13.4" customHeight="1">
      <c r="B4" s="403"/>
      <c r="C4" s="403"/>
      <c r="D4" s="404"/>
      <c r="E4" s="403"/>
    </row>
    <row r="5" spans="2:21" s="411" customFormat="1" ht="15.5">
      <c r="B5" s="414" t="s">
        <v>246</v>
      </c>
      <c r="C5" s="411" t="s">
        <v>733</v>
      </c>
    </row>
    <row r="6" spans="2:21" s="415" customFormat="1" ht="15.5">
      <c r="B6" s="416" t="s">
        <v>247</v>
      </c>
      <c r="C6" s="415" t="s">
        <v>1579</v>
      </c>
    </row>
    <row r="7" spans="2:21" s="415" customFormat="1" ht="15.5">
      <c r="B7" s="416" t="s">
        <v>84</v>
      </c>
      <c r="C7" s="417" t="s">
        <v>918</v>
      </c>
    </row>
    <row r="8" spans="2:21" s="415" customFormat="1" ht="15.5">
      <c r="B8" s="416" t="s">
        <v>220</v>
      </c>
      <c r="C8" s="415" t="s">
        <v>919</v>
      </c>
    </row>
    <row r="9" spans="2:21" s="415" customFormat="1" ht="15.5">
      <c r="B9" s="416" t="s">
        <v>127</v>
      </c>
      <c r="C9" s="417" t="s">
        <v>61</v>
      </c>
    </row>
    <row r="10" spans="2:21" s="415" customFormat="1" ht="15.5">
      <c r="B10" s="416" t="s">
        <v>244</v>
      </c>
      <c r="C10" s="415" t="s">
        <v>906</v>
      </c>
    </row>
    <row r="12" spans="2:21" ht="18" customHeight="1">
      <c r="B12" s="984"/>
      <c r="C12" s="1027"/>
      <c r="D12" s="1028"/>
      <c r="E12" s="1029"/>
      <c r="F12" s="127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</row>
    <row r="13" spans="2:21" ht="18" customHeight="1">
      <c r="B13" s="1030"/>
      <c r="C13" s="707"/>
      <c r="D13" s="707"/>
      <c r="E13" s="707"/>
      <c r="F13" s="38"/>
    </row>
    <row r="14" spans="2:21">
      <c r="B14" s="149"/>
      <c r="C14" s="137"/>
      <c r="D14" s="137"/>
      <c r="E14" s="137"/>
    </row>
    <row r="15" spans="2:21">
      <c r="B15" s="149"/>
      <c r="C15" s="137"/>
      <c r="D15" s="137"/>
      <c r="E15" s="137"/>
    </row>
    <row r="16" spans="2:21">
      <c r="B16" s="149"/>
      <c r="C16" s="57" t="s">
        <v>1029</v>
      </c>
      <c r="D16" s="137"/>
      <c r="E16" s="137"/>
    </row>
    <row r="17" spans="2:5">
      <c r="B17" s="149"/>
      <c r="D17" s="137"/>
      <c r="E17" s="137"/>
    </row>
    <row r="18" spans="2:5">
      <c r="B18" s="149"/>
      <c r="D18" s="137"/>
      <c r="E18" s="137"/>
    </row>
  </sheetData>
  <mergeCells count="4">
    <mergeCell ref="C12:E12"/>
    <mergeCell ref="F2:G2"/>
    <mergeCell ref="F3:G3"/>
    <mergeCell ref="B12:B13"/>
  </mergeCells>
  <hyperlinks>
    <hyperlink ref="F3" r:id="rId1" location="'Índice Digitalizacion Acelerada'!A1"/>
    <hyperlink ref="F2" r:id="rId2" location="'Índice ámbitos y subámbitos'!A1"/>
    <hyperlink ref="F2:G2" location="'Índice Cambios Sociales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AI51"/>
  <sheetViews>
    <sheetView showGridLines="0" zoomScaleNormal="100" workbookViewId="0">
      <selection activeCell="C3" sqref="C3"/>
    </sheetView>
  </sheetViews>
  <sheetFormatPr baseColWidth="10" defaultColWidth="11.54296875" defaultRowHeight="12.5"/>
  <cols>
    <col min="1" max="1" width="1.81640625" style="57" customWidth="1"/>
    <col min="2" max="2" width="40.453125" style="57" customWidth="1"/>
    <col min="3" max="4" width="20.81640625" style="57" customWidth="1"/>
    <col min="5" max="5" width="21.453125" style="57" customWidth="1"/>
    <col min="6" max="6" width="22.54296875" style="57" customWidth="1"/>
    <col min="7" max="7" width="22" style="57" customWidth="1"/>
    <col min="8" max="35" width="22.81640625" style="57" customWidth="1"/>
    <col min="36" max="16384" width="11.54296875" style="57"/>
  </cols>
  <sheetData>
    <row r="1" spans="2:35" ht="15" customHeight="1"/>
    <row r="2" spans="2:35" ht="15" customHeight="1">
      <c r="F2" s="893" t="s">
        <v>245</v>
      </c>
      <c r="G2" s="893"/>
    </row>
    <row r="3" spans="2:35" ht="15" customHeight="1">
      <c r="F3" s="893" t="s">
        <v>248</v>
      </c>
      <c r="G3" s="893"/>
    </row>
    <row r="4" spans="2:35" s="405" customFormat="1" ht="13.4" customHeight="1">
      <c r="B4" s="403"/>
      <c r="C4" s="403"/>
      <c r="D4" s="404"/>
      <c r="E4" s="403"/>
    </row>
    <row r="5" spans="2:35" s="411" customFormat="1" ht="15.5">
      <c r="B5" s="414" t="s">
        <v>246</v>
      </c>
      <c r="C5" s="411" t="s">
        <v>733</v>
      </c>
      <c r="H5" s="413"/>
    </row>
    <row r="6" spans="2:35" s="415" customFormat="1" ht="15.5">
      <c r="B6" s="416" t="s">
        <v>247</v>
      </c>
      <c r="C6" s="415" t="s">
        <v>1580</v>
      </c>
    </row>
    <row r="7" spans="2:35" s="415" customFormat="1" ht="15.5">
      <c r="B7" s="416" t="s">
        <v>84</v>
      </c>
      <c r="C7" s="417" t="s">
        <v>725</v>
      </c>
    </row>
    <row r="8" spans="2:35" s="415" customFormat="1" ht="15.5">
      <c r="B8" s="416" t="s">
        <v>220</v>
      </c>
      <c r="C8" s="417" t="s">
        <v>921</v>
      </c>
    </row>
    <row r="9" spans="2:35" s="415" customFormat="1" ht="15.5">
      <c r="B9" s="416" t="s">
        <v>127</v>
      </c>
      <c r="C9" s="417" t="s">
        <v>922</v>
      </c>
    </row>
    <row r="10" spans="2:35" s="415" customFormat="1" ht="15.5">
      <c r="B10" s="416" t="s">
        <v>244</v>
      </c>
      <c r="C10" s="415" t="s">
        <v>923</v>
      </c>
    </row>
    <row r="12" spans="2:35" s="421" customFormat="1" ht="18" customHeight="1">
      <c r="B12" s="1026"/>
      <c r="C12" s="1031">
        <v>2018</v>
      </c>
      <c r="D12" s="1031"/>
      <c r="E12" s="1031"/>
      <c r="F12" s="1031"/>
      <c r="G12" s="1031">
        <v>2016</v>
      </c>
      <c r="H12" s="1031"/>
      <c r="I12" s="1031"/>
      <c r="J12" s="1031"/>
      <c r="K12" s="447"/>
      <c r="L12" s="447"/>
      <c r="M12" s="447"/>
      <c r="N12" s="447"/>
      <c r="O12" s="447"/>
      <c r="P12" s="447"/>
      <c r="Q12" s="447"/>
      <c r="R12" s="447"/>
      <c r="S12" s="447"/>
      <c r="T12" s="447"/>
      <c r="U12" s="589"/>
      <c r="V12" s="589"/>
      <c r="W12" s="589"/>
      <c r="X12" s="589"/>
      <c r="Y12" s="589"/>
      <c r="Z12" s="589"/>
      <c r="AA12" s="589"/>
      <c r="AB12" s="589"/>
      <c r="AC12" s="589"/>
      <c r="AD12" s="589"/>
      <c r="AE12" s="589"/>
      <c r="AF12" s="589"/>
      <c r="AG12" s="589"/>
      <c r="AH12" s="589"/>
      <c r="AI12" s="589"/>
    </row>
    <row r="13" spans="2:35" s="421" customFormat="1" ht="18" customHeight="1">
      <c r="B13" s="1026"/>
      <c r="C13" s="1031" t="s">
        <v>98</v>
      </c>
      <c r="D13" s="1031"/>
      <c r="E13" s="1031" t="s">
        <v>492</v>
      </c>
      <c r="F13" s="1031"/>
      <c r="G13" s="1031" t="s">
        <v>98</v>
      </c>
      <c r="H13" s="1031"/>
      <c r="I13" s="1031" t="s">
        <v>492</v>
      </c>
      <c r="J13" s="1031"/>
      <c r="K13" s="447"/>
      <c r="L13" s="447"/>
      <c r="M13" s="447"/>
      <c r="N13" s="447"/>
      <c r="O13" s="447"/>
      <c r="P13" s="447"/>
      <c r="Q13" s="447"/>
      <c r="R13" s="447"/>
      <c r="S13" s="447"/>
      <c r="T13" s="447"/>
      <c r="U13" s="589"/>
      <c r="V13" s="589"/>
      <c r="W13" s="589"/>
      <c r="X13" s="589"/>
      <c r="Y13" s="589"/>
      <c r="Z13" s="589"/>
      <c r="AA13" s="589"/>
      <c r="AB13" s="589"/>
      <c r="AC13" s="589"/>
      <c r="AD13" s="589"/>
      <c r="AE13" s="589"/>
      <c r="AF13" s="589"/>
      <c r="AG13" s="589"/>
      <c r="AH13" s="589"/>
      <c r="AI13" s="589"/>
    </row>
    <row r="14" spans="2:35" s="421" customFormat="1" ht="18" customHeight="1">
      <c r="B14" s="1026"/>
      <c r="C14" s="607" t="s">
        <v>924</v>
      </c>
      <c r="D14" s="607" t="s">
        <v>925</v>
      </c>
      <c r="E14" s="607" t="s">
        <v>924</v>
      </c>
      <c r="F14" s="607" t="s">
        <v>925</v>
      </c>
      <c r="G14" s="607" t="s">
        <v>924</v>
      </c>
      <c r="H14" s="607" t="s">
        <v>925</v>
      </c>
      <c r="I14" s="607" t="s">
        <v>924</v>
      </c>
      <c r="J14" s="607" t="s">
        <v>925</v>
      </c>
      <c r="K14" s="552"/>
      <c r="L14" s="552"/>
      <c r="M14" s="552"/>
      <c r="N14" s="552"/>
      <c r="O14" s="552"/>
      <c r="P14" s="552"/>
      <c r="Q14" s="552"/>
      <c r="R14" s="552"/>
      <c r="S14" s="552"/>
      <c r="T14" s="552"/>
    </row>
    <row r="15" spans="2:35">
      <c r="B15" s="103" t="s">
        <v>926</v>
      </c>
      <c r="C15" s="137">
        <v>80243</v>
      </c>
      <c r="D15" s="144">
        <v>1218</v>
      </c>
      <c r="E15" s="137">
        <v>731376</v>
      </c>
      <c r="F15" s="144">
        <v>1565.01</v>
      </c>
      <c r="G15" s="137">
        <v>83791</v>
      </c>
      <c r="H15" s="131">
        <v>1300</v>
      </c>
      <c r="I15" s="137">
        <v>621912</v>
      </c>
      <c r="J15" s="144">
        <v>1338.36</v>
      </c>
      <c r="K15" s="38"/>
      <c r="L15" s="38"/>
      <c r="M15" s="38"/>
      <c r="N15" s="38"/>
      <c r="O15" s="38"/>
      <c r="P15" s="38"/>
      <c r="Q15" s="38"/>
      <c r="R15" s="38"/>
      <c r="S15" s="38"/>
      <c r="T15" s="38"/>
    </row>
    <row r="16" spans="2:35">
      <c r="B16" s="103" t="s">
        <v>927</v>
      </c>
      <c r="C16" s="137">
        <v>2559</v>
      </c>
      <c r="D16" s="144">
        <v>38.799999999999997</v>
      </c>
      <c r="E16" s="137">
        <v>19439</v>
      </c>
      <c r="F16" s="144">
        <v>41.6</v>
      </c>
      <c r="G16" s="137">
        <v>1828</v>
      </c>
      <c r="H16" s="131">
        <v>28.37</v>
      </c>
      <c r="I16" s="137">
        <v>15549</v>
      </c>
      <c r="J16" s="144">
        <v>33.46</v>
      </c>
    </row>
    <row r="17" spans="2:10">
      <c r="B17" s="103" t="s">
        <v>928</v>
      </c>
      <c r="C17" s="137">
        <v>44</v>
      </c>
      <c r="D17" s="144">
        <v>0.67</v>
      </c>
      <c r="E17" s="137">
        <v>403</v>
      </c>
      <c r="F17" s="144">
        <v>0.8</v>
      </c>
      <c r="G17" s="137">
        <v>22</v>
      </c>
      <c r="H17" s="131">
        <v>0.34</v>
      </c>
      <c r="I17" s="137">
        <v>311</v>
      </c>
      <c r="J17" s="144">
        <v>0.67</v>
      </c>
    </row>
    <row r="18" spans="2:10">
      <c r="B18" s="103" t="s">
        <v>929</v>
      </c>
      <c r="C18" s="137">
        <v>624</v>
      </c>
      <c r="D18" s="144">
        <v>9.4</v>
      </c>
      <c r="E18" s="137">
        <v>3765</v>
      </c>
      <c r="F18" s="144">
        <v>8.06</v>
      </c>
      <c r="G18" s="137">
        <v>419</v>
      </c>
      <c r="H18" s="131">
        <v>6.5</v>
      </c>
      <c r="I18" s="137">
        <v>2755</v>
      </c>
      <c r="J18" s="144">
        <v>5.93</v>
      </c>
    </row>
    <row r="19" spans="2:10">
      <c r="B19" s="103" t="s">
        <v>930</v>
      </c>
      <c r="C19" s="137">
        <v>116</v>
      </c>
      <c r="D19" s="144">
        <v>1.76</v>
      </c>
      <c r="E19" s="137">
        <v>1533</v>
      </c>
      <c r="F19" s="144">
        <v>3.28</v>
      </c>
      <c r="G19" s="137">
        <v>52</v>
      </c>
      <c r="H19" s="147">
        <v>0.81</v>
      </c>
      <c r="I19" s="137">
        <v>1020</v>
      </c>
      <c r="J19" s="144">
        <v>2.2000000000000002</v>
      </c>
    </row>
    <row r="20" spans="2:10">
      <c r="B20" s="103" t="s">
        <v>931</v>
      </c>
      <c r="C20" s="137">
        <v>1115</v>
      </c>
      <c r="D20" s="144">
        <v>17.53</v>
      </c>
      <c r="E20" s="137">
        <v>9109</v>
      </c>
      <c r="F20" s="144">
        <v>19.489999999999998</v>
      </c>
      <c r="G20" s="137">
        <v>1870</v>
      </c>
      <c r="H20" s="147">
        <v>29.03</v>
      </c>
      <c r="I20" s="137">
        <v>9859</v>
      </c>
      <c r="J20" s="144">
        <v>21.22</v>
      </c>
    </row>
    <row r="21" spans="2:10">
      <c r="B21" s="103" t="s">
        <v>932</v>
      </c>
      <c r="C21" s="137">
        <v>345</v>
      </c>
      <c r="D21" s="144">
        <v>5.24</v>
      </c>
      <c r="E21" s="137">
        <v>3628</v>
      </c>
      <c r="F21" s="144">
        <v>7.76</v>
      </c>
      <c r="G21" s="137">
        <v>590</v>
      </c>
      <c r="H21" s="147">
        <v>9.16</v>
      </c>
      <c r="I21" s="137">
        <v>5372</v>
      </c>
      <c r="J21" s="144">
        <v>11.56</v>
      </c>
    </row>
    <row r="22" spans="2:10">
      <c r="B22" s="103" t="s">
        <v>933</v>
      </c>
      <c r="C22" s="137">
        <v>574</v>
      </c>
      <c r="D22" s="144">
        <v>8.6999999999999993</v>
      </c>
      <c r="E22" s="137">
        <v>4389</v>
      </c>
      <c r="F22" s="144">
        <v>9.3000000000000007</v>
      </c>
      <c r="G22" s="137">
        <v>673</v>
      </c>
      <c r="H22" s="147">
        <v>10.45</v>
      </c>
      <c r="I22" s="137">
        <v>4860</v>
      </c>
      <c r="J22" s="144">
        <v>10.46</v>
      </c>
    </row>
    <row r="23" spans="2:10" ht="13">
      <c r="B23" s="146"/>
      <c r="C23" s="147"/>
      <c r="D23" s="147"/>
      <c r="E23" s="147"/>
      <c r="F23" s="147"/>
      <c r="G23" s="147"/>
      <c r="H23" s="147"/>
      <c r="I23" s="147"/>
      <c r="J23" s="147"/>
    </row>
    <row r="24" spans="2:10" ht="13">
      <c r="B24" s="146"/>
      <c r="C24" s="147"/>
      <c r="D24" s="147"/>
      <c r="E24" s="147"/>
      <c r="F24" s="147"/>
      <c r="G24" s="147"/>
      <c r="H24" s="147"/>
      <c r="I24" s="147"/>
      <c r="J24" s="147"/>
    </row>
    <row r="26" spans="2:10" ht="18" customHeight="1">
      <c r="B26" s="406" t="s">
        <v>1750</v>
      </c>
      <c r="D26" s="101"/>
      <c r="E26" s="101"/>
      <c r="F26" s="101"/>
    </row>
    <row r="27" spans="2:10" ht="18" customHeight="1">
      <c r="B27" s="600"/>
      <c r="C27" s="607">
        <v>2016</v>
      </c>
      <c r="D27" s="607">
        <v>2018</v>
      </c>
    </row>
    <row r="28" spans="2:10" s="81" customFormat="1" ht="14" customHeight="1">
      <c r="B28" s="451" t="s">
        <v>98</v>
      </c>
      <c r="C28" s="614">
        <v>83791</v>
      </c>
      <c r="D28" s="614">
        <v>80243</v>
      </c>
      <c r="E28" s="475"/>
      <c r="F28" s="472"/>
    </row>
    <row r="29" spans="2:10" s="81" customFormat="1" ht="14" customHeight="1">
      <c r="B29" s="451" t="s">
        <v>492</v>
      </c>
      <c r="C29" s="614">
        <v>621912</v>
      </c>
      <c r="D29" s="614">
        <v>731376</v>
      </c>
      <c r="E29" s="615"/>
      <c r="F29" s="472"/>
    </row>
    <row r="48" spans="2:4" ht="18" customHeight="1">
      <c r="B48" s="519" t="s">
        <v>934</v>
      </c>
      <c r="D48" s="101"/>
    </row>
    <row r="49" spans="2:4" ht="18" customHeight="1">
      <c r="B49" s="600"/>
      <c r="C49" s="607">
        <v>2016</v>
      </c>
      <c r="D49" s="607">
        <v>2018</v>
      </c>
    </row>
    <row r="50" spans="2:4" s="81" customFormat="1" ht="14" customHeight="1">
      <c r="B50" s="451" t="s">
        <v>98</v>
      </c>
      <c r="C50" s="614">
        <f>H15</f>
        <v>1300</v>
      </c>
      <c r="D50" s="614">
        <f>D15</f>
        <v>1218</v>
      </c>
    </row>
    <row r="51" spans="2:4" s="81" customFormat="1" ht="14" customHeight="1">
      <c r="B51" s="451" t="s">
        <v>492</v>
      </c>
      <c r="C51" s="614">
        <f>J15</f>
        <v>1338.36</v>
      </c>
      <c r="D51" s="614">
        <f>F15</f>
        <v>1565.01</v>
      </c>
    </row>
  </sheetData>
  <mergeCells count="9">
    <mergeCell ref="B12:B14"/>
    <mergeCell ref="F2:G2"/>
    <mergeCell ref="F3:G3"/>
    <mergeCell ref="C12:F12"/>
    <mergeCell ref="G12:J12"/>
    <mergeCell ref="C13:D13"/>
    <mergeCell ref="E13:F13"/>
    <mergeCell ref="G13:H13"/>
    <mergeCell ref="I13:J13"/>
  </mergeCells>
  <hyperlinks>
    <hyperlink ref="F3" r:id="rId1" location="'Índice Digitalizacion Acelerada'!A1"/>
    <hyperlink ref="F2" r:id="rId2" location="'Índice ámbitos y subámbitos'!A1"/>
    <hyperlink ref="F2:G2" location="'Índice Cambios Sociales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BE115"/>
  <sheetViews>
    <sheetView showGridLines="0" zoomScaleNormal="100" workbookViewId="0">
      <selection activeCell="C2" sqref="C2"/>
    </sheetView>
  </sheetViews>
  <sheetFormatPr baseColWidth="10" defaultColWidth="11.54296875" defaultRowHeight="12.5"/>
  <cols>
    <col min="1" max="1" width="1.81640625" style="57" customWidth="1"/>
    <col min="2" max="2" width="29.7265625" style="57" customWidth="1"/>
    <col min="3" max="57" width="15.6328125" style="57" customWidth="1"/>
    <col min="58" max="75" width="22.81640625" style="57" customWidth="1"/>
    <col min="76" max="16384" width="11.54296875" style="57"/>
  </cols>
  <sheetData>
    <row r="1" spans="2:57" ht="15" customHeight="1"/>
    <row r="2" spans="2:57" ht="15" customHeight="1">
      <c r="F2" s="893" t="s">
        <v>245</v>
      </c>
      <c r="G2" s="893"/>
    </row>
    <row r="3" spans="2:57" ht="15" customHeight="1">
      <c r="F3" s="893" t="s">
        <v>248</v>
      </c>
      <c r="G3" s="893"/>
    </row>
    <row r="4" spans="2:57" s="405" customFormat="1" ht="13.4" customHeight="1">
      <c r="B4" s="403"/>
      <c r="C4" s="403"/>
      <c r="D4" s="404"/>
      <c r="E4" s="403"/>
    </row>
    <row r="5" spans="2:57" s="411" customFormat="1" ht="15.5">
      <c r="B5" s="414" t="s">
        <v>246</v>
      </c>
      <c r="C5" s="411" t="s">
        <v>733</v>
      </c>
      <c r="H5" s="413"/>
    </row>
    <row r="6" spans="2:57" s="415" customFormat="1" ht="15.5">
      <c r="B6" s="416" t="s">
        <v>247</v>
      </c>
      <c r="C6" s="415" t="s">
        <v>1580</v>
      </c>
    </row>
    <row r="7" spans="2:57" s="415" customFormat="1" ht="15.5">
      <c r="B7" s="416" t="s">
        <v>84</v>
      </c>
      <c r="C7" s="417" t="s">
        <v>935</v>
      </c>
    </row>
    <row r="8" spans="2:57" s="415" customFormat="1" ht="15.5">
      <c r="B8" s="416" t="s">
        <v>220</v>
      </c>
      <c r="C8" s="417" t="s">
        <v>727</v>
      </c>
    </row>
    <row r="9" spans="2:57" s="415" customFormat="1" ht="15.5">
      <c r="B9" s="416" t="s">
        <v>127</v>
      </c>
      <c r="C9" s="417" t="s">
        <v>6</v>
      </c>
    </row>
    <row r="10" spans="2:57" s="415" customFormat="1" ht="15.5">
      <c r="B10" s="416" t="s">
        <v>244</v>
      </c>
      <c r="C10" s="415" t="s">
        <v>936</v>
      </c>
    </row>
    <row r="12" spans="2:57" s="421" customFormat="1" ht="13.4" customHeight="1">
      <c r="B12" s="1033" t="s">
        <v>293</v>
      </c>
      <c r="C12" s="1031" t="s">
        <v>937</v>
      </c>
      <c r="D12" s="1031"/>
      <c r="E12" s="1031"/>
      <c r="F12" s="1031" t="s">
        <v>937</v>
      </c>
      <c r="G12" s="1031"/>
      <c r="H12" s="1031"/>
      <c r="I12" s="1031" t="s">
        <v>937</v>
      </c>
      <c r="J12" s="1031"/>
      <c r="K12" s="1031"/>
      <c r="L12" s="1031" t="s">
        <v>937</v>
      </c>
      <c r="M12" s="1031"/>
      <c r="N12" s="1031"/>
      <c r="O12" s="1031" t="s">
        <v>937</v>
      </c>
      <c r="P12" s="1031"/>
      <c r="Q12" s="1031"/>
      <c r="R12" s="1031" t="s">
        <v>938</v>
      </c>
      <c r="S12" s="1031"/>
      <c r="T12" s="1031"/>
      <c r="U12" s="1031"/>
      <c r="V12" s="1031" t="s">
        <v>938</v>
      </c>
      <c r="W12" s="1031"/>
      <c r="X12" s="1031"/>
      <c r="Y12" s="1031"/>
      <c r="Z12" s="1031" t="s">
        <v>938</v>
      </c>
      <c r="AA12" s="1031"/>
      <c r="AB12" s="1031"/>
      <c r="AC12" s="1031"/>
      <c r="AD12" s="1031" t="s">
        <v>938</v>
      </c>
      <c r="AE12" s="1031"/>
      <c r="AF12" s="1031"/>
      <c r="AG12" s="1031"/>
      <c r="AH12" s="1031" t="s">
        <v>938</v>
      </c>
      <c r="AI12" s="1031"/>
      <c r="AJ12" s="1031"/>
      <c r="AK12" s="1031"/>
      <c r="AL12" s="1031" t="s">
        <v>939</v>
      </c>
      <c r="AM12" s="1031"/>
      <c r="AN12" s="1031"/>
      <c r="AO12" s="1031"/>
      <c r="AP12" s="1031" t="s">
        <v>939</v>
      </c>
      <c r="AQ12" s="1031"/>
      <c r="AR12" s="1031"/>
      <c r="AS12" s="1031"/>
      <c r="AT12" s="1031" t="s">
        <v>939</v>
      </c>
      <c r="AU12" s="1031"/>
      <c r="AV12" s="1031"/>
      <c r="AW12" s="1031"/>
      <c r="AX12" s="1031" t="s">
        <v>939</v>
      </c>
      <c r="AY12" s="1031"/>
      <c r="AZ12" s="1031"/>
      <c r="BA12" s="1031"/>
      <c r="BB12" s="1031" t="s">
        <v>939</v>
      </c>
      <c r="BC12" s="1031"/>
      <c r="BD12" s="1031"/>
      <c r="BE12" s="1031"/>
    </row>
    <row r="13" spans="2:57" s="421" customFormat="1" ht="15" customHeight="1">
      <c r="B13" s="1034"/>
      <c r="C13" s="1025">
        <v>2019</v>
      </c>
      <c r="D13" s="1025"/>
      <c r="E13" s="1025"/>
      <c r="F13" s="1025">
        <v>2018</v>
      </c>
      <c r="G13" s="1025"/>
      <c r="H13" s="1025"/>
      <c r="I13" s="1025">
        <v>2017</v>
      </c>
      <c r="J13" s="1025"/>
      <c r="K13" s="1025"/>
      <c r="L13" s="1025">
        <v>2016</v>
      </c>
      <c r="M13" s="1025"/>
      <c r="N13" s="1025"/>
      <c r="O13" s="1025">
        <v>2015</v>
      </c>
      <c r="P13" s="1025"/>
      <c r="Q13" s="1025"/>
      <c r="R13" s="1036">
        <v>2019</v>
      </c>
      <c r="S13" s="1036"/>
      <c r="T13" s="1036"/>
      <c r="U13" s="1036"/>
      <c r="V13" s="1036">
        <v>2018</v>
      </c>
      <c r="W13" s="1036"/>
      <c r="X13" s="1036"/>
      <c r="Y13" s="1036"/>
      <c r="Z13" s="1036">
        <v>2017</v>
      </c>
      <c r="AA13" s="1036"/>
      <c r="AB13" s="1036"/>
      <c r="AC13" s="1036"/>
      <c r="AD13" s="1036">
        <v>2016</v>
      </c>
      <c r="AE13" s="1036"/>
      <c r="AF13" s="1036"/>
      <c r="AG13" s="1036"/>
      <c r="AH13" s="1036">
        <v>2015</v>
      </c>
      <c r="AI13" s="1036"/>
      <c r="AJ13" s="1036"/>
      <c r="AK13" s="1036"/>
      <c r="AL13" s="1036">
        <v>2019</v>
      </c>
      <c r="AM13" s="1036"/>
      <c r="AN13" s="1036"/>
      <c r="AO13" s="1036"/>
      <c r="AP13" s="1036">
        <v>2018</v>
      </c>
      <c r="AQ13" s="1036"/>
      <c r="AR13" s="1036"/>
      <c r="AS13" s="1036"/>
      <c r="AT13" s="1036">
        <v>2017</v>
      </c>
      <c r="AU13" s="1036"/>
      <c r="AV13" s="1036"/>
      <c r="AW13" s="1036"/>
      <c r="AX13" s="1036">
        <v>2016</v>
      </c>
      <c r="AY13" s="1036"/>
      <c r="AZ13" s="1036"/>
      <c r="BA13" s="1036"/>
      <c r="BB13" s="1036">
        <v>2015</v>
      </c>
      <c r="BC13" s="1036"/>
      <c r="BD13" s="1036"/>
      <c r="BE13" s="1036"/>
    </row>
    <row r="14" spans="2:57" s="421" customFormat="1" ht="25">
      <c r="B14" s="1035"/>
      <c r="C14" s="616" t="s">
        <v>222</v>
      </c>
      <c r="D14" s="616" t="s">
        <v>940</v>
      </c>
      <c r="E14" s="616" t="s">
        <v>941</v>
      </c>
      <c r="F14" s="607" t="s">
        <v>222</v>
      </c>
      <c r="G14" s="607" t="s">
        <v>940</v>
      </c>
      <c r="H14" s="607" t="s">
        <v>941</v>
      </c>
      <c r="I14" s="607" t="s">
        <v>222</v>
      </c>
      <c r="J14" s="607" t="s">
        <v>940</v>
      </c>
      <c r="K14" s="607" t="s">
        <v>941</v>
      </c>
      <c r="L14" s="607" t="s">
        <v>222</v>
      </c>
      <c r="M14" s="607" t="s">
        <v>940</v>
      </c>
      <c r="N14" s="607" t="s">
        <v>941</v>
      </c>
      <c r="O14" s="607" t="s">
        <v>222</v>
      </c>
      <c r="P14" s="607" t="s">
        <v>940</v>
      </c>
      <c r="Q14" s="607" t="s">
        <v>941</v>
      </c>
      <c r="R14" s="607" t="s">
        <v>222</v>
      </c>
      <c r="S14" s="607" t="s">
        <v>940</v>
      </c>
      <c r="T14" s="607" t="s">
        <v>941</v>
      </c>
      <c r="U14" s="607" t="s">
        <v>942</v>
      </c>
      <c r="V14" s="617" t="s">
        <v>222</v>
      </c>
      <c r="W14" s="617" t="s">
        <v>940</v>
      </c>
      <c r="X14" s="617" t="s">
        <v>941</v>
      </c>
      <c r="Y14" s="617" t="s">
        <v>942</v>
      </c>
      <c r="Z14" s="607" t="s">
        <v>222</v>
      </c>
      <c r="AA14" s="607" t="s">
        <v>940</v>
      </c>
      <c r="AB14" s="607" t="s">
        <v>941</v>
      </c>
      <c r="AC14" s="607" t="s">
        <v>942</v>
      </c>
      <c r="AD14" s="607" t="s">
        <v>222</v>
      </c>
      <c r="AE14" s="607" t="s">
        <v>940</v>
      </c>
      <c r="AF14" s="607" t="s">
        <v>941</v>
      </c>
      <c r="AG14" s="607" t="s">
        <v>942</v>
      </c>
      <c r="AH14" s="607" t="s">
        <v>222</v>
      </c>
      <c r="AI14" s="607" t="s">
        <v>940</v>
      </c>
      <c r="AJ14" s="607" t="s">
        <v>941</v>
      </c>
      <c r="AK14" s="607" t="s">
        <v>942</v>
      </c>
      <c r="AL14" s="607" t="s">
        <v>222</v>
      </c>
      <c r="AM14" s="607" t="s">
        <v>940</v>
      </c>
      <c r="AN14" s="607" t="s">
        <v>941</v>
      </c>
      <c r="AO14" s="607" t="s">
        <v>942</v>
      </c>
      <c r="AP14" s="607" t="s">
        <v>222</v>
      </c>
      <c r="AQ14" s="607" t="s">
        <v>940</v>
      </c>
      <c r="AR14" s="607" t="s">
        <v>941</v>
      </c>
      <c r="AS14" s="607" t="s">
        <v>942</v>
      </c>
      <c r="AT14" s="607" t="s">
        <v>222</v>
      </c>
      <c r="AU14" s="607" t="s">
        <v>940</v>
      </c>
      <c r="AV14" s="607" t="s">
        <v>941</v>
      </c>
      <c r="AW14" s="607" t="s">
        <v>942</v>
      </c>
      <c r="AX14" s="607" t="s">
        <v>222</v>
      </c>
      <c r="AY14" s="607" t="s">
        <v>940</v>
      </c>
      <c r="AZ14" s="607" t="s">
        <v>941</v>
      </c>
      <c r="BA14" s="607" t="s">
        <v>942</v>
      </c>
      <c r="BB14" s="607" t="s">
        <v>222</v>
      </c>
      <c r="BC14" s="607" t="s">
        <v>940</v>
      </c>
      <c r="BD14" s="607" t="s">
        <v>941</v>
      </c>
      <c r="BE14" s="607" t="s">
        <v>942</v>
      </c>
    </row>
    <row r="15" spans="2:57">
      <c r="B15" s="103" t="s">
        <v>660</v>
      </c>
      <c r="C15" s="131">
        <v>566.04</v>
      </c>
      <c r="D15" s="131">
        <v>481.18</v>
      </c>
      <c r="E15" s="131">
        <v>84.86</v>
      </c>
      <c r="F15" s="131">
        <v>554.66</v>
      </c>
      <c r="G15" s="131">
        <v>476.99</v>
      </c>
      <c r="H15" s="131">
        <v>77.67</v>
      </c>
      <c r="I15" s="131">
        <v>544.15</v>
      </c>
      <c r="J15" s="131">
        <v>474</v>
      </c>
      <c r="K15" s="131">
        <v>70.150000000000006</v>
      </c>
      <c r="L15" s="131">
        <v>533.04</v>
      </c>
      <c r="M15" s="131">
        <v>467.75</v>
      </c>
      <c r="N15" s="131">
        <v>65.3</v>
      </c>
      <c r="O15" s="131">
        <v>523.05999999999995</v>
      </c>
      <c r="P15" s="131">
        <v>464.03</v>
      </c>
      <c r="Q15" s="131">
        <v>59.02</v>
      </c>
      <c r="R15" s="131">
        <v>667.63</v>
      </c>
      <c r="S15" s="131">
        <v>565.75</v>
      </c>
      <c r="T15" s="131">
        <v>66.05</v>
      </c>
      <c r="U15" s="131">
        <v>35.82</v>
      </c>
      <c r="V15" s="131">
        <v>655.07000000000005</v>
      </c>
      <c r="W15" s="131">
        <v>560.29999999999995</v>
      </c>
      <c r="X15" s="131">
        <v>63.25</v>
      </c>
      <c r="Y15" s="131">
        <v>31.52</v>
      </c>
      <c r="Z15" s="131">
        <v>642.84</v>
      </c>
      <c r="AA15" s="131">
        <v>558.32000000000005</v>
      </c>
      <c r="AB15" s="131">
        <v>57.14</v>
      </c>
      <c r="AC15" s="131">
        <v>27.38</v>
      </c>
      <c r="AD15" s="131">
        <v>626.21</v>
      </c>
      <c r="AE15" s="131">
        <v>549.20000000000005</v>
      </c>
      <c r="AF15" s="131">
        <v>51.01</v>
      </c>
      <c r="AG15" s="131">
        <v>26</v>
      </c>
      <c r="AH15" s="131">
        <v>610.87</v>
      </c>
      <c r="AI15" s="131">
        <v>535.78</v>
      </c>
      <c r="AJ15" s="131">
        <v>46.79</v>
      </c>
      <c r="AK15" s="131">
        <v>28.3</v>
      </c>
      <c r="AL15" s="131">
        <v>158.96</v>
      </c>
      <c r="AM15" s="131">
        <v>148.38</v>
      </c>
      <c r="AN15" s="131">
        <v>9.68</v>
      </c>
      <c r="AO15" s="131">
        <v>0.9</v>
      </c>
      <c r="AP15" s="131">
        <v>157.6</v>
      </c>
      <c r="AQ15" s="131">
        <v>147.4</v>
      </c>
      <c r="AR15" s="131">
        <v>9.26</v>
      </c>
      <c r="AS15" s="131">
        <v>0.94</v>
      </c>
      <c r="AT15" s="131">
        <v>155.44</v>
      </c>
      <c r="AU15" s="131">
        <v>145.46</v>
      </c>
      <c r="AV15" s="131">
        <v>8.92</v>
      </c>
      <c r="AW15" s="131">
        <v>1.06</v>
      </c>
      <c r="AX15" s="131">
        <v>152.88999999999999</v>
      </c>
      <c r="AY15" s="131">
        <v>140.51</v>
      </c>
      <c r="AZ15" s="131">
        <v>10.85</v>
      </c>
      <c r="BA15" s="131">
        <v>1.53</v>
      </c>
      <c r="BB15" s="131">
        <v>150.29</v>
      </c>
      <c r="BC15" s="131">
        <v>138.29</v>
      </c>
      <c r="BD15" s="131">
        <v>10.44</v>
      </c>
      <c r="BE15" s="131">
        <v>1.57</v>
      </c>
    </row>
    <row r="16" spans="2:57">
      <c r="B16" s="103" t="s">
        <v>223</v>
      </c>
      <c r="C16" s="131">
        <v>492.5</v>
      </c>
      <c r="D16" s="131">
        <v>410.4</v>
      </c>
      <c r="E16" s="131">
        <v>82.1</v>
      </c>
      <c r="F16" s="131">
        <v>476.96</v>
      </c>
      <c r="G16" s="131">
        <v>405.68</v>
      </c>
      <c r="H16" s="131">
        <v>71.28</v>
      </c>
      <c r="I16" s="131">
        <v>464.9</v>
      </c>
      <c r="J16" s="131">
        <v>396.02</v>
      </c>
      <c r="K16" s="131">
        <v>68.88</v>
      </c>
      <c r="L16" s="131">
        <v>452.07</v>
      </c>
      <c r="M16" s="131">
        <v>386.42</v>
      </c>
      <c r="N16" s="131">
        <v>65.650000000000006</v>
      </c>
      <c r="O16" s="131">
        <v>443.98</v>
      </c>
      <c r="P16" s="131">
        <v>384.59</v>
      </c>
      <c r="Q16" s="131">
        <v>59.39</v>
      </c>
      <c r="R16" s="131">
        <v>564.78</v>
      </c>
      <c r="S16" s="131">
        <v>439.24</v>
      </c>
      <c r="T16" s="131">
        <v>64.84</v>
      </c>
      <c r="U16" s="131">
        <v>60.7</v>
      </c>
      <c r="V16" s="131">
        <v>536.83000000000004</v>
      </c>
      <c r="W16" s="131">
        <v>428.52</v>
      </c>
      <c r="X16" s="131">
        <v>60.39</v>
      </c>
      <c r="Y16" s="131">
        <v>47.92</v>
      </c>
      <c r="Z16" s="131">
        <v>515.17999999999995</v>
      </c>
      <c r="AA16" s="131">
        <v>415.15</v>
      </c>
      <c r="AB16" s="131">
        <v>55.56</v>
      </c>
      <c r="AC16" s="131">
        <v>44.47</v>
      </c>
      <c r="AD16" s="131">
        <v>488.17</v>
      </c>
      <c r="AE16" s="131">
        <v>397.11</v>
      </c>
      <c r="AF16" s="131">
        <v>51.08</v>
      </c>
      <c r="AG16" s="131">
        <v>39.979999999999997</v>
      </c>
      <c r="AH16" s="131">
        <v>477.41</v>
      </c>
      <c r="AI16" s="131">
        <v>392.25</v>
      </c>
      <c r="AJ16" s="131">
        <v>46.69</v>
      </c>
      <c r="AK16" s="131">
        <v>38.46</v>
      </c>
      <c r="AL16" s="131">
        <v>153.12</v>
      </c>
      <c r="AM16" s="131">
        <v>139.88999999999999</v>
      </c>
      <c r="AN16" s="131">
        <v>13.17</v>
      </c>
      <c r="AO16" s="131">
        <v>0.06</v>
      </c>
      <c r="AP16" s="131">
        <v>149.79</v>
      </c>
      <c r="AQ16" s="131">
        <v>137.27000000000001</v>
      </c>
      <c r="AR16" s="131">
        <v>12.49</v>
      </c>
      <c r="AS16" s="131">
        <v>0.04</v>
      </c>
      <c r="AT16" s="131">
        <v>146.88999999999999</v>
      </c>
      <c r="AU16" s="131">
        <v>135.61000000000001</v>
      </c>
      <c r="AV16" s="131">
        <v>11.23</v>
      </c>
      <c r="AW16" s="131">
        <v>0.05</v>
      </c>
      <c r="AX16" s="131">
        <v>143.80000000000001</v>
      </c>
      <c r="AY16" s="131">
        <v>133.27000000000001</v>
      </c>
      <c r="AZ16" s="131">
        <v>10.5</v>
      </c>
      <c r="BA16" s="131">
        <v>0.04</v>
      </c>
      <c r="BB16" s="131">
        <v>141.94999999999999</v>
      </c>
      <c r="BC16" s="131">
        <v>131.81</v>
      </c>
      <c r="BD16" s="131">
        <v>10.14</v>
      </c>
      <c r="BE16" s="131">
        <v>0</v>
      </c>
    </row>
    <row r="17" spans="2:57">
      <c r="B17" s="103" t="s">
        <v>224</v>
      </c>
      <c r="C17" s="131">
        <v>689.29</v>
      </c>
      <c r="D17" s="131">
        <v>563.84</v>
      </c>
      <c r="E17" s="131">
        <v>125.45</v>
      </c>
      <c r="F17" s="131">
        <v>676.38</v>
      </c>
      <c r="G17" s="131">
        <v>557.73</v>
      </c>
      <c r="H17" s="131">
        <v>118.65</v>
      </c>
      <c r="I17" s="131">
        <v>669.51</v>
      </c>
      <c r="J17" s="131">
        <v>561.05999999999995</v>
      </c>
      <c r="K17" s="131">
        <v>108.45</v>
      </c>
      <c r="L17" s="131">
        <v>650.64</v>
      </c>
      <c r="M17" s="131">
        <v>552.5</v>
      </c>
      <c r="N17" s="131">
        <v>98.15</v>
      </c>
      <c r="O17" s="131">
        <v>638.98</v>
      </c>
      <c r="P17" s="131">
        <v>548.83000000000004</v>
      </c>
      <c r="Q17" s="131">
        <v>90.16</v>
      </c>
      <c r="R17" s="131">
        <v>681.63</v>
      </c>
      <c r="S17" s="131">
        <v>570.98</v>
      </c>
      <c r="T17" s="131">
        <v>0</v>
      </c>
      <c r="U17" s="131">
        <v>110.65</v>
      </c>
      <c r="V17" s="131">
        <v>673.35</v>
      </c>
      <c r="W17" s="131">
        <v>562.11</v>
      </c>
      <c r="X17" s="131">
        <v>0.08</v>
      </c>
      <c r="Y17" s="131">
        <v>111.17</v>
      </c>
      <c r="Z17" s="131">
        <v>668.53</v>
      </c>
      <c r="AA17" s="131">
        <v>668.53</v>
      </c>
      <c r="AB17" s="131">
        <v>0</v>
      </c>
      <c r="AC17" s="131">
        <v>0</v>
      </c>
      <c r="AD17" s="131">
        <v>645.64</v>
      </c>
      <c r="AE17" s="131">
        <v>644.88</v>
      </c>
      <c r="AF17" s="131">
        <v>0.76</v>
      </c>
      <c r="AG17" s="131">
        <v>0</v>
      </c>
      <c r="AH17" s="131">
        <v>631.1</v>
      </c>
      <c r="AI17" s="131">
        <v>526.99</v>
      </c>
      <c r="AJ17" s="131">
        <v>0</v>
      </c>
      <c r="AK17" s="131">
        <v>104.11</v>
      </c>
      <c r="AL17" s="131">
        <v>138.13999999999999</v>
      </c>
      <c r="AM17" s="131">
        <v>124.17</v>
      </c>
      <c r="AN17" s="131">
        <v>13.22</v>
      </c>
      <c r="AO17" s="131">
        <v>0.75</v>
      </c>
      <c r="AP17" s="131">
        <v>136.26</v>
      </c>
      <c r="AQ17" s="131">
        <v>122.73</v>
      </c>
      <c r="AR17" s="131">
        <v>12.77</v>
      </c>
      <c r="AS17" s="131">
        <v>0.76</v>
      </c>
      <c r="AT17" s="131">
        <v>136.54</v>
      </c>
      <c r="AU17" s="131">
        <v>122.91</v>
      </c>
      <c r="AV17" s="131">
        <v>12.79</v>
      </c>
      <c r="AW17" s="131">
        <v>0.84</v>
      </c>
      <c r="AX17" s="131">
        <v>133.77000000000001</v>
      </c>
      <c r="AY17" s="131">
        <v>121.49</v>
      </c>
      <c r="AZ17" s="131">
        <v>11.82</v>
      </c>
      <c r="BA17" s="131">
        <v>0.45</v>
      </c>
      <c r="BB17" s="131">
        <v>132.85</v>
      </c>
      <c r="BC17" s="131">
        <v>121.25</v>
      </c>
      <c r="BD17" s="131">
        <v>11.15</v>
      </c>
      <c r="BE17" s="131">
        <v>0.45</v>
      </c>
    </row>
    <row r="18" spans="2:57">
      <c r="B18" s="103" t="s">
        <v>317</v>
      </c>
      <c r="C18" s="131">
        <v>653.87</v>
      </c>
      <c r="D18" s="131">
        <v>525.92999999999995</v>
      </c>
      <c r="E18" s="131">
        <v>127.95</v>
      </c>
      <c r="F18" s="131">
        <v>635.99</v>
      </c>
      <c r="G18" s="131">
        <v>519.03</v>
      </c>
      <c r="H18" s="131">
        <v>116.97</v>
      </c>
      <c r="I18" s="131">
        <v>618.4</v>
      </c>
      <c r="J18" s="131">
        <v>495.85</v>
      </c>
      <c r="K18" s="131">
        <v>122.55</v>
      </c>
      <c r="L18" s="131">
        <v>604.47</v>
      </c>
      <c r="M18" s="131">
        <v>492.07</v>
      </c>
      <c r="N18" s="131">
        <v>112.4</v>
      </c>
      <c r="O18" s="131">
        <v>587.33000000000004</v>
      </c>
      <c r="P18" s="131">
        <v>501.09</v>
      </c>
      <c r="Q18" s="131">
        <v>86.23</v>
      </c>
      <c r="R18" s="131">
        <v>734.98</v>
      </c>
      <c r="S18" s="131">
        <v>674.1</v>
      </c>
      <c r="T18" s="131">
        <v>60.88</v>
      </c>
      <c r="U18" s="131">
        <v>0</v>
      </c>
      <c r="V18" s="131">
        <v>718.83</v>
      </c>
      <c r="W18" s="131">
        <v>661.81</v>
      </c>
      <c r="X18" s="131">
        <v>57.02</v>
      </c>
      <c r="Y18" s="131">
        <v>0</v>
      </c>
      <c r="Z18" s="131">
        <v>707.62</v>
      </c>
      <c r="AA18" s="131">
        <v>654.26</v>
      </c>
      <c r="AB18" s="131">
        <v>53.36</v>
      </c>
      <c r="AC18" s="131">
        <v>0</v>
      </c>
      <c r="AD18" s="131">
        <v>686.82</v>
      </c>
      <c r="AE18" s="131">
        <v>634.33000000000004</v>
      </c>
      <c r="AF18" s="131">
        <v>52.49</v>
      </c>
      <c r="AG18" s="131">
        <v>0</v>
      </c>
      <c r="AH18" s="131">
        <v>662.34</v>
      </c>
      <c r="AI18" s="131">
        <v>613.03</v>
      </c>
      <c r="AJ18" s="131">
        <v>49.3</v>
      </c>
      <c r="AK18" s="131">
        <v>0</v>
      </c>
      <c r="AL18" s="131">
        <v>143.36000000000001</v>
      </c>
      <c r="AM18" s="131">
        <v>125.88</v>
      </c>
      <c r="AN18" s="131">
        <v>17.48</v>
      </c>
      <c r="AO18" s="131">
        <v>0</v>
      </c>
      <c r="AP18" s="131">
        <v>141.91</v>
      </c>
      <c r="AQ18" s="131">
        <v>125.48</v>
      </c>
      <c r="AR18" s="131">
        <v>16.43</v>
      </c>
      <c r="AS18" s="131">
        <v>0</v>
      </c>
      <c r="AT18" s="131">
        <v>138.19999999999999</v>
      </c>
      <c r="AU18" s="131">
        <v>122.36</v>
      </c>
      <c r="AV18" s="131">
        <v>15.84</v>
      </c>
      <c r="AW18" s="131">
        <v>0</v>
      </c>
      <c r="AX18" s="131">
        <v>134.74</v>
      </c>
      <c r="AY18" s="131">
        <v>119.72</v>
      </c>
      <c r="AZ18" s="131">
        <v>15.03</v>
      </c>
      <c r="BA18" s="131">
        <v>0</v>
      </c>
      <c r="BB18" s="131">
        <v>132.94999999999999</v>
      </c>
      <c r="BC18" s="131">
        <v>118.17</v>
      </c>
      <c r="BD18" s="131">
        <v>14.77</v>
      </c>
      <c r="BE18" s="131">
        <v>0</v>
      </c>
    </row>
    <row r="19" spans="2:57">
      <c r="B19" s="103" t="s">
        <v>318</v>
      </c>
      <c r="C19" s="131">
        <v>483.97</v>
      </c>
      <c r="D19" s="131">
        <v>431.07</v>
      </c>
      <c r="E19" s="131">
        <v>52.91</v>
      </c>
      <c r="F19" s="131">
        <v>481.4</v>
      </c>
      <c r="G19" s="131">
        <v>430.3</v>
      </c>
      <c r="H19" s="131">
        <v>51.09</v>
      </c>
      <c r="I19" s="131">
        <v>483.32</v>
      </c>
      <c r="J19" s="131">
        <v>435.44</v>
      </c>
      <c r="K19" s="131">
        <v>47.89</v>
      </c>
      <c r="L19" s="131">
        <v>479.63</v>
      </c>
      <c r="M19" s="131">
        <v>436.25</v>
      </c>
      <c r="N19" s="131">
        <v>43.38</v>
      </c>
      <c r="O19" s="131">
        <v>473.07</v>
      </c>
      <c r="P19" s="131">
        <v>433.67</v>
      </c>
      <c r="Q19" s="131">
        <v>39.4</v>
      </c>
      <c r="R19" s="131">
        <v>544.53</v>
      </c>
      <c r="S19" s="131">
        <v>544.53</v>
      </c>
      <c r="T19" s="131">
        <v>0</v>
      </c>
      <c r="U19" s="131">
        <v>0</v>
      </c>
      <c r="V19" s="131">
        <v>534.08000000000004</v>
      </c>
      <c r="W19" s="131">
        <v>533.91</v>
      </c>
      <c r="X19" s="131">
        <v>0</v>
      </c>
      <c r="Y19" s="131">
        <v>0.17</v>
      </c>
      <c r="Z19" s="131">
        <v>527.95000000000005</v>
      </c>
      <c r="AA19" s="131">
        <v>527.95000000000005</v>
      </c>
      <c r="AB19" s="131">
        <v>0</v>
      </c>
      <c r="AC19" s="131">
        <v>0</v>
      </c>
      <c r="AD19" s="131">
        <v>525.80999999999995</v>
      </c>
      <c r="AE19" s="131">
        <v>525.80999999999995</v>
      </c>
      <c r="AF19" s="131">
        <v>0</v>
      </c>
      <c r="AG19" s="131">
        <v>0</v>
      </c>
      <c r="AH19" s="131">
        <v>507.53</v>
      </c>
      <c r="AI19" s="131">
        <v>507.53</v>
      </c>
      <c r="AJ19" s="131">
        <v>0</v>
      </c>
      <c r="AK19" s="131">
        <v>0</v>
      </c>
      <c r="AL19" s="131">
        <v>114.29</v>
      </c>
      <c r="AM19" s="131">
        <v>104.74</v>
      </c>
      <c r="AN19" s="131">
        <v>9.5399999999999991</v>
      </c>
      <c r="AO19" s="131">
        <v>0</v>
      </c>
      <c r="AP19" s="131">
        <v>113.85</v>
      </c>
      <c r="AQ19" s="131">
        <v>105.04</v>
      </c>
      <c r="AR19" s="131">
        <v>8.81</v>
      </c>
      <c r="AS19" s="131">
        <v>0</v>
      </c>
      <c r="AT19" s="131">
        <v>113.45</v>
      </c>
      <c r="AU19" s="131">
        <v>105.21</v>
      </c>
      <c r="AV19" s="131">
        <v>8.24</v>
      </c>
      <c r="AW19" s="131">
        <v>0</v>
      </c>
      <c r="AX19" s="131">
        <v>113.7</v>
      </c>
      <c r="AY19" s="131">
        <v>105.91</v>
      </c>
      <c r="AZ19" s="131">
        <v>7.78</v>
      </c>
      <c r="BA19" s="131">
        <v>0</v>
      </c>
      <c r="BB19" s="131">
        <v>112.99</v>
      </c>
      <c r="BC19" s="131">
        <v>106.01</v>
      </c>
      <c r="BD19" s="131">
        <v>6.98</v>
      </c>
      <c r="BE19" s="131">
        <v>0</v>
      </c>
    </row>
    <row r="20" spans="2:57">
      <c r="B20" s="103" t="s">
        <v>227</v>
      </c>
      <c r="C20" s="131">
        <v>505.83</v>
      </c>
      <c r="D20" s="131">
        <v>456.25</v>
      </c>
      <c r="E20" s="131">
        <v>49.59</v>
      </c>
      <c r="F20" s="131">
        <v>493.71</v>
      </c>
      <c r="G20" s="131">
        <v>448.22</v>
      </c>
      <c r="H20" s="131">
        <v>45.5</v>
      </c>
      <c r="I20" s="131">
        <v>484.1</v>
      </c>
      <c r="J20" s="131">
        <v>442.21</v>
      </c>
      <c r="K20" s="131">
        <v>41.89</v>
      </c>
      <c r="L20" s="131">
        <v>474.86</v>
      </c>
      <c r="M20" s="131">
        <v>435.12</v>
      </c>
      <c r="N20" s="131">
        <v>39.74</v>
      </c>
      <c r="O20" s="131">
        <v>462.72</v>
      </c>
      <c r="P20" s="131">
        <v>426.62</v>
      </c>
      <c r="Q20" s="131">
        <v>36.11</v>
      </c>
      <c r="R20" s="131">
        <v>653.39</v>
      </c>
      <c r="S20" s="131">
        <v>289.52999999999997</v>
      </c>
      <c r="T20" s="131">
        <v>26</v>
      </c>
      <c r="U20" s="131">
        <v>337.86</v>
      </c>
      <c r="V20" s="131">
        <v>631.42999999999995</v>
      </c>
      <c r="W20" s="131">
        <v>278.83</v>
      </c>
      <c r="X20" s="131">
        <v>22.66</v>
      </c>
      <c r="Y20" s="131">
        <v>329.94</v>
      </c>
      <c r="Z20" s="131">
        <v>617.48</v>
      </c>
      <c r="AA20" s="131">
        <v>275.74</v>
      </c>
      <c r="AB20" s="131">
        <v>18.440000000000001</v>
      </c>
      <c r="AC20" s="131">
        <v>323.3</v>
      </c>
      <c r="AD20" s="131">
        <v>599.41</v>
      </c>
      <c r="AE20" s="131">
        <v>268.49</v>
      </c>
      <c r="AF20" s="131">
        <v>16.2</v>
      </c>
      <c r="AG20" s="131">
        <v>314.73</v>
      </c>
      <c r="AH20" s="131">
        <v>571.79999999999995</v>
      </c>
      <c r="AI20" s="131">
        <v>253.27</v>
      </c>
      <c r="AJ20" s="131">
        <v>13.62</v>
      </c>
      <c r="AK20" s="131">
        <v>304.91000000000003</v>
      </c>
      <c r="AL20" s="131">
        <v>138.88999999999999</v>
      </c>
      <c r="AM20" s="131">
        <v>134.11000000000001</v>
      </c>
      <c r="AN20" s="131">
        <v>4.78</v>
      </c>
      <c r="AO20" s="131">
        <v>0</v>
      </c>
      <c r="AP20" s="131">
        <v>135.77000000000001</v>
      </c>
      <c r="AQ20" s="131">
        <v>130.74</v>
      </c>
      <c r="AR20" s="131">
        <v>5.03</v>
      </c>
      <c r="AS20" s="131">
        <v>0</v>
      </c>
      <c r="AT20" s="131">
        <v>133.88</v>
      </c>
      <c r="AU20" s="131">
        <v>127.29</v>
      </c>
      <c r="AV20" s="131">
        <v>6.59</v>
      </c>
      <c r="AW20" s="131">
        <v>0</v>
      </c>
      <c r="AX20" s="131">
        <v>130.83000000000001</v>
      </c>
      <c r="AY20" s="131">
        <v>128.06</v>
      </c>
      <c r="AZ20" s="131">
        <v>2.76</v>
      </c>
      <c r="BA20" s="131">
        <v>0</v>
      </c>
      <c r="BB20" s="131">
        <v>125.6</v>
      </c>
      <c r="BC20" s="131">
        <v>123.53</v>
      </c>
      <c r="BD20" s="131">
        <v>2.0699999999999998</v>
      </c>
      <c r="BE20" s="131">
        <v>0</v>
      </c>
    </row>
    <row r="21" spans="2:57">
      <c r="B21" s="103" t="s">
        <v>228</v>
      </c>
      <c r="C21" s="131">
        <v>635.54999999999995</v>
      </c>
      <c r="D21" s="131">
        <v>531.16999999999996</v>
      </c>
      <c r="E21" s="131">
        <v>104.38</v>
      </c>
      <c r="F21" s="131">
        <v>631.32000000000005</v>
      </c>
      <c r="G21" s="131">
        <v>531.85</v>
      </c>
      <c r="H21" s="131">
        <v>99.46</v>
      </c>
      <c r="I21" s="131">
        <v>610.5</v>
      </c>
      <c r="J21" s="131">
        <v>519.54999999999995</v>
      </c>
      <c r="K21" s="131">
        <v>90.95</v>
      </c>
      <c r="L21" s="131">
        <v>602.20000000000005</v>
      </c>
      <c r="M21" s="131">
        <v>508.45</v>
      </c>
      <c r="N21" s="131">
        <v>93.76</v>
      </c>
      <c r="O21" s="131">
        <v>587.04</v>
      </c>
      <c r="P21" s="131">
        <v>509.5</v>
      </c>
      <c r="Q21" s="131">
        <v>77.540000000000006</v>
      </c>
      <c r="R21" s="131">
        <v>841.39</v>
      </c>
      <c r="S21" s="131">
        <v>652.88</v>
      </c>
      <c r="T21" s="131">
        <v>188.5</v>
      </c>
      <c r="U21" s="131">
        <v>0</v>
      </c>
      <c r="V21" s="131">
        <v>811.7</v>
      </c>
      <c r="W21" s="131">
        <v>642.30999999999995</v>
      </c>
      <c r="X21" s="131">
        <v>169.38</v>
      </c>
      <c r="Y21" s="131">
        <v>0</v>
      </c>
      <c r="Z21" s="131">
        <v>785</v>
      </c>
      <c r="AA21" s="131">
        <v>634.04999999999995</v>
      </c>
      <c r="AB21" s="131">
        <v>150.94999999999999</v>
      </c>
      <c r="AC21" s="131">
        <v>0</v>
      </c>
      <c r="AD21" s="131">
        <v>761.21</v>
      </c>
      <c r="AE21" s="131">
        <v>625.9</v>
      </c>
      <c r="AF21" s="131">
        <v>135.31</v>
      </c>
      <c r="AG21" s="131">
        <v>0</v>
      </c>
      <c r="AH21" s="131">
        <v>735.43</v>
      </c>
      <c r="AI21" s="131">
        <v>609.51</v>
      </c>
      <c r="AJ21" s="131">
        <v>125.92</v>
      </c>
      <c r="AK21" s="131">
        <v>0</v>
      </c>
      <c r="AL21" s="131">
        <v>132.71</v>
      </c>
      <c r="AM21" s="131">
        <v>121.89</v>
      </c>
      <c r="AN21" s="131">
        <v>10.82</v>
      </c>
      <c r="AO21" s="131">
        <v>0</v>
      </c>
      <c r="AP21" s="131">
        <v>126.78</v>
      </c>
      <c r="AQ21" s="131">
        <v>116.99</v>
      </c>
      <c r="AR21" s="131">
        <v>9.7899999999999991</v>
      </c>
      <c r="AS21" s="131">
        <v>0</v>
      </c>
      <c r="AT21" s="131">
        <v>124.47</v>
      </c>
      <c r="AU21" s="131">
        <v>115.02</v>
      </c>
      <c r="AV21" s="131">
        <v>9.4600000000000009</v>
      </c>
      <c r="AW21" s="131">
        <v>0</v>
      </c>
      <c r="AX21" s="131">
        <v>120.89</v>
      </c>
      <c r="AY21" s="131">
        <v>112.64</v>
      </c>
      <c r="AZ21" s="131">
        <v>8.24</v>
      </c>
      <c r="BA21" s="131">
        <v>0</v>
      </c>
      <c r="BB21" s="131">
        <v>122.14</v>
      </c>
      <c r="BC21" s="131">
        <v>114.25</v>
      </c>
      <c r="BD21" s="131">
        <v>7.89</v>
      </c>
      <c r="BE21" s="131">
        <v>0</v>
      </c>
    </row>
    <row r="22" spans="2:57">
      <c r="B22" s="103" t="s">
        <v>229</v>
      </c>
      <c r="C22" s="131">
        <v>629.88</v>
      </c>
      <c r="D22" s="131">
        <v>504.98</v>
      </c>
      <c r="E22" s="131">
        <v>124.9</v>
      </c>
      <c r="F22" s="131">
        <v>617.78</v>
      </c>
      <c r="G22" s="131">
        <v>502.28</v>
      </c>
      <c r="H22" s="131">
        <v>115.5</v>
      </c>
      <c r="I22" s="131">
        <v>604.55999999999995</v>
      </c>
      <c r="J22" s="131">
        <v>496.76</v>
      </c>
      <c r="K22" s="131">
        <v>107.79</v>
      </c>
      <c r="L22" s="131">
        <v>589.1</v>
      </c>
      <c r="M22" s="131">
        <v>490.45</v>
      </c>
      <c r="N22" s="131">
        <v>98.65</v>
      </c>
      <c r="O22" s="131">
        <v>580.11</v>
      </c>
      <c r="P22" s="131">
        <v>488.76</v>
      </c>
      <c r="Q22" s="131">
        <v>91.34</v>
      </c>
      <c r="R22" s="131">
        <v>734.88</v>
      </c>
      <c r="S22" s="131">
        <v>706.78</v>
      </c>
      <c r="T22" s="131">
        <v>28.1</v>
      </c>
      <c r="U22" s="131">
        <v>0</v>
      </c>
      <c r="V22" s="131">
        <v>736.47</v>
      </c>
      <c r="W22" s="131">
        <v>696.31</v>
      </c>
      <c r="X22" s="131">
        <v>40.159999999999997</v>
      </c>
      <c r="Y22" s="131">
        <v>0</v>
      </c>
      <c r="Z22" s="131">
        <v>720.12</v>
      </c>
      <c r="AA22" s="131">
        <v>688.67</v>
      </c>
      <c r="AB22" s="131">
        <v>31.45</v>
      </c>
      <c r="AC22" s="131">
        <v>0</v>
      </c>
      <c r="AD22" s="131">
        <v>703.29</v>
      </c>
      <c r="AE22" s="131">
        <v>674.45</v>
      </c>
      <c r="AF22" s="131">
        <v>28.85</v>
      </c>
      <c r="AG22" s="131">
        <v>0</v>
      </c>
      <c r="AH22" s="131">
        <v>685.66</v>
      </c>
      <c r="AI22" s="131">
        <v>657.49</v>
      </c>
      <c r="AJ22" s="131">
        <v>28.17</v>
      </c>
      <c r="AK22" s="131">
        <v>0</v>
      </c>
      <c r="AL22" s="131">
        <v>168.45</v>
      </c>
      <c r="AM22" s="131">
        <v>156.13</v>
      </c>
      <c r="AN22" s="131">
        <v>11.95</v>
      </c>
      <c r="AO22" s="131">
        <v>0.37</v>
      </c>
      <c r="AP22" s="131">
        <v>169.1</v>
      </c>
      <c r="AQ22" s="131">
        <v>156.24</v>
      </c>
      <c r="AR22" s="131">
        <v>12.45</v>
      </c>
      <c r="AS22" s="131">
        <v>0.41</v>
      </c>
      <c r="AT22" s="131">
        <v>166.36</v>
      </c>
      <c r="AU22" s="131">
        <v>152.6</v>
      </c>
      <c r="AV22" s="131">
        <v>11.86</v>
      </c>
      <c r="AW22" s="131">
        <v>1.9</v>
      </c>
      <c r="AX22" s="131">
        <v>163.54</v>
      </c>
      <c r="AY22" s="131">
        <v>152.08000000000001</v>
      </c>
      <c r="AZ22" s="131">
        <v>11.46</v>
      </c>
      <c r="BA22" s="131">
        <v>0</v>
      </c>
      <c r="BB22" s="131">
        <v>161.28</v>
      </c>
      <c r="BC22" s="131">
        <v>149.91999999999999</v>
      </c>
      <c r="BD22" s="131">
        <v>10.83</v>
      </c>
      <c r="BE22" s="131">
        <v>0.53</v>
      </c>
    </row>
    <row r="23" spans="2:57">
      <c r="B23" s="103" t="s">
        <v>230</v>
      </c>
      <c r="C23" s="131">
        <v>446.89</v>
      </c>
      <c r="D23" s="131">
        <v>386.87</v>
      </c>
      <c r="E23" s="131">
        <v>60.02</v>
      </c>
      <c r="F23" s="131">
        <v>436.8</v>
      </c>
      <c r="G23" s="131">
        <v>377.83</v>
      </c>
      <c r="H23" s="131">
        <v>58.97</v>
      </c>
      <c r="I23" s="131">
        <v>427.21</v>
      </c>
      <c r="J23" s="131">
        <v>375.07</v>
      </c>
      <c r="K23" s="131">
        <v>52.14</v>
      </c>
      <c r="L23" s="131">
        <v>416.85</v>
      </c>
      <c r="M23" s="131">
        <v>366.54</v>
      </c>
      <c r="N23" s="131">
        <v>50.31</v>
      </c>
      <c r="O23" s="131">
        <v>408.59</v>
      </c>
      <c r="P23" s="131">
        <v>360.75</v>
      </c>
      <c r="Q23" s="131">
        <v>47.84</v>
      </c>
      <c r="R23" s="131">
        <v>591.94000000000005</v>
      </c>
      <c r="S23" s="131">
        <v>586.08000000000004</v>
      </c>
      <c r="T23" s="131">
        <v>5.86</v>
      </c>
      <c r="U23" s="131">
        <v>0</v>
      </c>
      <c r="V23" s="131">
        <v>580.21</v>
      </c>
      <c r="W23" s="131">
        <v>574.76</v>
      </c>
      <c r="X23" s="131">
        <v>5.45</v>
      </c>
      <c r="Y23" s="131">
        <v>0</v>
      </c>
      <c r="Z23" s="131">
        <v>575.76</v>
      </c>
      <c r="AA23" s="131">
        <v>570.69000000000005</v>
      </c>
      <c r="AB23" s="131">
        <v>5.07</v>
      </c>
      <c r="AC23" s="131">
        <v>0</v>
      </c>
      <c r="AD23" s="131">
        <v>562.39</v>
      </c>
      <c r="AE23" s="131">
        <v>557.75</v>
      </c>
      <c r="AF23" s="131">
        <v>4.6399999999999997</v>
      </c>
      <c r="AG23" s="131">
        <v>0</v>
      </c>
      <c r="AH23" s="131">
        <v>550.98</v>
      </c>
      <c r="AI23" s="131">
        <v>547.07000000000005</v>
      </c>
      <c r="AJ23" s="131">
        <v>3.9</v>
      </c>
      <c r="AK23" s="131">
        <v>0</v>
      </c>
      <c r="AL23" s="131">
        <v>143</v>
      </c>
      <c r="AM23" s="131">
        <v>131.03</v>
      </c>
      <c r="AN23" s="131">
        <v>11.88</v>
      </c>
      <c r="AO23" s="131">
        <v>0.1</v>
      </c>
      <c r="AP23" s="131">
        <v>140.61000000000001</v>
      </c>
      <c r="AQ23" s="131">
        <v>129.28</v>
      </c>
      <c r="AR23" s="131">
        <v>11.33</v>
      </c>
      <c r="AS23" s="131">
        <v>0</v>
      </c>
      <c r="AT23" s="131">
        <v>139.69999999999999</v>
      </c>
      <c r="AU23" s="131">
        <v>128.09</v>
      </c>
      <c r="AV23" s="131">
        <v>11.51</v>
      </c>
      <c r="AW23" s="131">
        <v>0.1</v>
      </c>
      <c r="AX23" s="131">
        <v>136.55000000000001</v>
      </c>
      <c r="AY23" s="131">
        <v>125.41</v>
      </c>
      <c r="AZ23" s="131">
        <v>11.05</v>
      </c>
      <c r="BA23" s="131">
        <v>0.1</v>
      </c>
      <c r="BB23" s="131">
        <v>134.38999999999999</v>
      </c>
      <c r="BC23" s="131">
        <v>123.81</v>
      </c>
      <c r="BD23" s="131">
        <v>10.09</v>
      </c>
      <c r="BE23" s="131">
        <v>0.49</v>
      </c>
    </row>
    <row r="24" spans="2:57">
      <c r="B24" s="103" t="s">
        <v>231</v>
      </c>
      <c r="C24" s="131">
        <v>575.17999999999995</v>
      </c>
      <c r="D24" s="131">
        <v>479.71</v>
      </c>
      <c r="E24" s="131">
        <v>95.47</v>
      </c>
      <c r="F24" s="131">
        <v>562.55999999999995</v>
      </c>
      <c r="G24" s="131">
        <v>476.34</v>
      </c>
      <c r="H24" s="131">
        <v>86.22</v>
      </c>
      <c r="I24" s="131">
        <v>552.69000000000005</v>
      </c>
      <c r="J24" s="131">
        <v>487.46</v>
      </c>
      <c r="K24" s="131">
        <v>65.23</v>
      </c>
      <c r="L24" s="131">
        <v>543.20000000000005</v>
      </c>
      <c r="M24" s="131">
        <v>483.4</v>
      </c>
      <c r="N24" s="131">
        <v>59.8</v>
      </c>
      <c r="O24" s="131">
        <v>532.20000000000005</v>
      </c>
      <c r="P24" s="131">
        <v>480.04</v>
      </c>
      <c r="Q24" s="131">
        <v>52.16</v>
      </c>
      <c r="R24" s="131">
        <v>735.51</v>
      </c>
      <c r="S24" s="131">
        <v>623.76</v>
      </c>
      <c r="T24" s="131">
        <v>111.75</v>
      </c>
      <c r="U24" s="131">
        <v>0</v>
      </c>
      <c r="V24" s="131">
        <v>722.33</v>
      </c>
      <c r="W24" s="131">
        <v>617.29</v>
      </c>
      <c r="X24" s="131">
        <v>105.04</v>
      </c>
      <c r="Y24" s="131">
        <v>0</v>
      </c>
      <c r="Z24" s="131">
        <v>714.21</v>
      </c>
      <c r="AA24" s="131">
        <v>613.91999999999996</v>
      </c>
      <c r="AB24" s="131">
        <v>100.28</v>
      </c>
      <c r="AC24" s="131">
        <v>0</v>
      </c>
      <c r="AD24" s="131">
        <v>698.22</v>
      </c>
      <c r="AE24" s="131">
        <v>604.96</v>
      </c>
      <c r="AF24" s="131">
        <v>93.26</v>
      </c>
      <c r="AG24" s="131">
        <v>0</v>
      </c>
      <c r="AH24" s="131">
        <v>680.16</v>
      </c>
      <c r="AI24" s="131">
        <v>593.64</v>
      </c>
      <c r="AJ24" s="131">
        <v>85.8</v>
      </c>
      <c r="AK24" s="131">
        <v>0.72</v>
      </c>
      <c r="AL24" s="131">
        <v>147.76</v>
      </c>
      <c r="AM24" s="131">
        <v>138.51</v>
      </c>
      <c r="AN24" s="131">
        <v>9.26</v>
      </c>
      <c r="AO24" s="131">
        <v>0</v>
      </c>
      <c r="AP24" s="131">
        <v>148.37</v>
      </c>
      <c r="AQ24" s="131">
        <v>139.72</v>
      </c>
      <c r="AR24" s="131">
        <v>8.65</v>
      </c>
      <c r="AS24" s="131">
        <v>0</v>
      </c>
      <c r="AT24" s="131">
        <v>147.63999999999999</v>
      </c>
      <c r="AU24" s="131">
        <v>138.80000000000001</v>
      </c>
      <c r="AV24" s="131">
        <v>8.48</v>
      </c>
      <c r="AW24" s="131">
        <v>0.36</v>
      </c>
      <c r="AX24" s="131">
        <v>147.11000000000001</v>
      </c>
      <c r="AY24" s="131">
        <v>138.52000000000001</v>
      </c>
      <c r="AZ24" s="131">
        <v>8.1199999999999992</v>
      </c>
      <c r="BA24" s="131">
        <v>0.47</v>
      </c>
      <c r="BB24" s="131">
        <v>145.27000000000001</v>
      </c>
      <c r="BC24" s="131">
        <v>137.07</v>
      </c>
      <c r="BD24" s="131">
        <v>7.76</v>
      </c>
      <c r="BE24" s="131">
        <v>0.45</v>
      </c>
    </row>
    <row r="25" spans="2:57">
      <c r="B25" s="103" t="s">
        <v>232</v>
      </c>
      <c r="C25" s="131">
        <v>526.91999999999996</v>
      </c>
      <c r="D25" s="131">
        <v>445.3</v>
      </c>
      <c r="E25" s="131">
        <v>81.62</v>
      </c>
      <c r="F25" s="131">
        <v>514.92999999999995</v>
      </c>
      <c r="G25" s="131">
        <v>438.41</v>
      </c>
      <c r="H25" s="131">
        <v>76.52</v>
      </c>
      <c r="I25" s="131">
        <v>504.76</v>
      </c>
      <c r="J25" s="131">
        <v>434.77</v>
      </c>
      <c r="K25" s="131">
        <v>69.989999999999995</v>
      </c>
      <c r="L25" s="131">
        <v>495.17</v>
      </c>
      <c r="M25" s="131">
        <v>430.88</v>
      </c>
      <c r="N25" s="131">
        <v>64.290000000000006</v>
      </c>
      <c r="O25" s="131">
        <v>483.63</v>
      </c>
      <c r="P25" s="131">
        <v>424.46</v>
      </c>
      <c r="Q25" s="131">
        <v>59.17</v>
      </c>
      <c r="R25" s="131">
        <v>584.09</v>
      </c>
      <c r="S25" s="131">
        <v>523.88</v>
      </c>
      <c r="T25" s="131">
        <v>60.21</v>
      </c>
      <c r="U25" s="131">
        <v>0</v>
      </c>
      <c r="V25" s="131">
        <v>571.34</v>
      </c>
      <c r="W25" s="131">
        <v>515.82000000000005</v>
      </c>
      <c r="X25" s="131">
        <v>55.52</v>
      </c>
      <c r="Y25" s="131">
        <v>0</v>
      </c>
      <c r="Z25" s="131">
        <v>567.15</v>
      </c>
      <c r="AA25" s="131">
        <v>519.95000000000005</v>
      </c>
      <c r="AB25" s="131">
        <v>47.2</v>
      </c>
      <c r="AC25" s="131">
        <v>0</v>
      </c>
      <c r="AD25" s="131">
        <v>554.29</v>
      </c>
      <c r="AE25" s="131">
        <v>511.6</v>
      </c>
      <c r="AF25" s="131">
        <v>42.7</v>
      </c>
      <c r="AG25" s="131">
        <v>0</v>
      </c>
      <c r="AH25" s="131">
        <v>538.33000000000004</v>
      </c>
      <c r="AI25" s="131">
        <v>501.36</v>
      </c>
      <c r="AJ25" s="131">
        <v>36.96</v>
      </c>
      <c r="AK25" s="131">
        <v>0</v>
      </c>
      <c r="AL25" s="131">
        <v>155.16999999999999</v>
      </c>
      <c r="AM25" s="131">
        <v>142.53</v>
      </c>
      <c r="AN25" s="131">
        <v>8.83</v>
      </c>
      <c r="AO25" s="131">
        <v>3.82</v>
      </c>
      <c r="AP25" s="131">
        <v>154.54</v>
      </c>
      <c r="AQ25" s="131">
        <v>142.68</v>
      </c>
      <c r="AR25" s="131">
        <v>8.1300000000000008</v>
      </c>
      <c r="AS25" s="131">
        <v>3.73</v>
      </c>
      <c r="AT25" s="131">
        <v>150.30000000000001</v>
      </c>
      <c r="AU25" s="131">
        <v>138.88</v>
      </c>
      <c r="AV25" s="131">
        <v>7.75</v>
      </c>
      <c r="AW25" s="131">
        <v>3.67</v>
      </c>
      <c r="AX25" s="131">
        <v>147.37</v>
      </c>
      <c r="AY25" s="131">
        <v>130.56</v>
      </c>
      <c r="AZ25" s="131">
        <v>6.89</v>
      </c>
      <c r="BA25" s="131">
        <v>9.92</v>
      </c>
      <c r="BB25" s="131">
        <v>142.86000000000001</v>
      </c>
      <c r="BC25" s="131">
        <v>126.77</v>
      </c>
      <c r="BD25" s="131">
        <v>6.34</v>
      </c>
      <c r="BE25" s="131">
        <v>9.75</v>
      </c>
    </row>
    <row r="26" spans="2:57">
      <c r="B26" s="103" t="s">
        <v>233</v>
      </c>
      <c r="C26" s="131">
        <v>541.34</v>
      </c>
      <c r="D26" s="131">
        <v>471.47</v>
      </c>
      <c r="E26" s="131">
        <v>69.87</v>
      </c>
      <c r="F26" s="131">
        <v>528.5</v>
      </c>
      <c r="G26" s="131">
        <v>464.06</v>
      </c>
      <c r="H26" s="131">
        <v>64.430000000000007</v>
      </c>
      <c r="I26" s="131">
        <v>512.92999999999995</v>
      </c>
      <c r="J26" s="131">
        <v>458.43</v>
      </c>
      <c r="K26" s="131">
        <v>54.5</v>
      </c>
      <c r="L26" s="131">
        <v>501.87</v>
      </c>
      <c r="M26" s="131">
        <v>455.46</v>
      </c>
      <c r="N26" s="131">
        <v>46.41</v>
      </c>
      <c r="O26" s="131">
        <v>490.94</v>
      </c>
      <c r="P26" s="131">
        <v>448.82</v>
      </c>
      <c r="Q26" s="131">
        <v>42.12</v>
      </c>
      <c r="R26" s="131">
        <v>775.15</v>
      </c>
      <c r="S26" s="131">
        <v>692</v>
      </c>
      <c r="T26" s="131">
        <v>83.15</v>
      </c>
      <c r="U26" s="131">
        <v>0</v>
      </c>
      <c r="V26" s="131">
        <v>751.05</v>
      </c>
      <c r="W26" s="131">
        <v>676.77</v>
      </c>
      <c r="X26" s="131">
        <v>74.28</v>
      </c>
      <c r="Y26" s="131">
        <v>0</v>
      </c>
      <c r="Z26" s="131">
        <v>687.64</v>
      </c>
      <c r="AA26" s="131">
        <v>652.91999999999996</v>
      </c>
      <c r="AB26" s="131">
        <v>34.72</v>
      </c>
      <c r="AC26" s="131">
        <v>0</v>
      </c>
      <c r="AD26" s="131">
        <v>673.78</v>
      </c>
      <c r="AE26" s="131">
        <v>640.84</v>
      </c>
      <c r="AF26" s="131">
        <v>32.94</v>
      </c>
      <c r="AG26" s="131">
        <v>0</v>
      </c>
      <c r="AH26" s="131">
        <v>668.54</v>
      </c>
      <c r="AI26" s="131">
        <v>639.29999999999995</v>
      </c>
      <c r="AJ26" s="131">
        <v>29.25</v>
      </c>
      <c r="AK26" s="131">
        <v>0</v>
      </c>
      <c r="AL26" s="131">
        <v>161.38999999999999</v>
      </c>
      <c r="AM26" s="131">
        <v>145.86000000000001</v>
      </c>
      <c r="AN26" s="131">
        <v>15.54</v>
      </c>
      <c r="AO26" s="131">
        <v>0</v>
      </c>
      <c r="AP26" s="131">
        <v>157.85</v>
      </c>
      <c r="AQ26" s="131">
        <v>142.84</v>
      </c>
      <c r="AR26" s="131">
        <v>15.01</v>
      </c>
      <c r="AS26" s="131">
        <v>0</v>
      </c>
      <c r="AT26" s="131">
        <v>154.08000000000001</v>
      </c>
      <c r="AU26" s="131">
        <v>138.87</v>
      </c>
      <c r="AV26" s="131">
        <v>15.21</v>
      </c>
      <c r="AW26" s="131">
        <v>0</v>
      </c>
      <c r="AX26" s="131">
        <v>150.68</v>
      </c>
      <c r="AY26" s="131">
        <v>137.38999999999999</v>
      </c>
      <c r="AZ26" s="131">
        <v>13.29</v>
      </c>
      <c r="BA26" s="131">
        <v>0</v>
      </c>
      <c r="BB26" s="131">
        <v>147.06</v>
      </c>
      <c r="BC26" s="131">
        <v>133.27000000000001</v>
      </c>
      <c r="BD26" s="131">
        <v>13.43</v>
      </c>
      <c r="BE26" s="131">
        <v>0.37</v>
      </c>
    </row>
    <row r="27" spans="2:57">
      <c r="B27" s="103" t="s">
        <v>234</v>
      </c>
      <c r="C27" s="131">
        <v>529.17999999999995</v>
      </c>
      <c r="D27" s="131">
        <v>452.52</v>
      </c>
      <c r="E27" s="131">
        <v>76.650000000000006</v>
      </c>
      <c r="F27" s="131">
        <v>522.62</v>
      </c>
      <c r="G27" s="131">
        <v>450.6</v>
      </c>
      <c r="H27" s="131">
        <v>72.02</v>
      </c>
      <c r="I27" s="131">
        <v>510.48</v>
      </c>
      <c r="J27" s="131">
        <v>444.74</v>
      </c>
      <c r="K27" s="131">
        <v>65.73</v>
      </c>
      <c r="L27" s="131">
        <v>499</v>
      </c>
      <c r="M27" s="131">
        <v>436.77</v>
      </c>
      <c r="N27" s="131">
        <v>62.23</v>
      </c>
      <c r="O27" s="131">
        <v>488.36</v>
      </c>
      <c r="P27" s="131">
        <v>430.21</v>
      </c>
      <c r="Q27" s="131">
        <v>58.15</v>
      </c>
      <c r="R27" s="131">
        <v>542.46</v>
      </c>
      <c r="S27" s="131">
        <v>492.53</v>
      </c>
      <c r="T27" s="131">
        <v>22.87</v>
      </c>
      <c r="U27" s="131">
        <v>27.06</v>
      </c>
      <c r="V27" s="131">
        <v>537.16999999999996</v>
      </c>
      <c r="W27" s="131">
        <v>525.1</v>
      </c>
      <c r="X27" s="131">
        <v>12.07</v>
      </c>
      <c r="Y27" s="131">
        <v>0</v>
      </c>
      <c r="Z27" s="131">
        <v>529.09</v>
      </c>
      <c r="AA27" s="131">
        <v>520.16999999999996</v>
      </c>
      <c r="AB27" s="131">
        <v>8.92</v>
      </c>
      <c r="AC27" s="131">
        <v>0</v>
      </c>
      <c r="AD27" s="131">
        <v>522.99</v>
      </c>
      <c r="AE27" s="131">
        <v>514.75</v>
      </c>
      <c r="AF27" s="131">
        <v>8.24</v>
      </c>
      <c r="AG27" s="131">
        <v>0</v>
      </c>
      <c r="AH27" s="131">
        <v>515.14</v>
      </c>
      <c r="AI27" s="131">
        <v>507.39</v>
      </c>
      <c r="AJ27" s="131">
        <v>7.75</v>
      </c>
      <c r="AK27" s="131">
        <v>0</v>
      </c>
      <c r="AL27" s="131">
        <v>192.25</v>
      </c>
      <c r="AM27" s="131">
        <v>170.52</v>
      </c>
      <c r="AN27" s="131">
        <v>15.84</v>
      </c>
      <c r="AO27" s="131">
        <v>5.89</v>
      </c>
      <c r="AP27" s="131">
        <v>189.75</v>
      </c>
      <c r="AQ27" s="131">
        <v>167.73</v>
      </c>
      <c r="AR27" s="131">
        <v>15.06</v>
      </c>
      <c r="AS27" s="131">
        <v>6.96</v>
      </c>
      <c r="AT27" s="131">
        <v>186.06</v>
      </c>
      <c r="AU27" s="131">
        <v>165.34</v>
      </c>
      <c r="AV27" s="131">
        <v>14.55</v>
      </c>
      <c r="AW27" s="131">
        <v>6.18</v>
      </c>
      <c r="AX27" s="131">
        <v>183.38</v>
      </c>
      <c r="AY27" s="131">
        <v>164.17</v>
      </c>
      <c r="AZ27" s="131">
        <v>14.9</v>
      </c>
      <c r="BA27" s="131">
        <v>4.3099999999999996</v>
      </c>
      <c r="BB27" s="131">
        <v>179.45</v>
      </c>
      <c r="BC27" s="131">
        <v>160.19999999999999</v>
      </c>
      <c r="BD27" s="131">
        <v>14.8</v>
      </c>
      <c r="BE27" s="131">
        <v>4.45</v>
      </c>
    </row>
    <row r="28" spans="2:57">
      <c r="B28" s="103" t="s">
        <v>321</v>
      </c>
      <c r="C28" s="140">
        <v>681.47</v>
      </c>
      <c r="D28" s="140">
        <v>602.64</v>
      </c>
      <c r="E28" s="140">
        <v>78.83</v>
      </c>
      <c r="F28" s="140">
        <v>677.2</v>
      </c>
      <c r="G28" s="140">
        <v>602.69000000000005</v>
      </c>
      <c r="H28" s="140">
        <v>74.5</v>
      </c>
      <c r="I28" s="140">
        <v>670.47</v>
      </c>
      <c r="J28" s="140">
        <v>599.75</v>
      </c>
      <c r="K28" s="140">
        <v>70.72</v>
      </c>
      <c r="L28" s="140">
        <v>660.65</v>
      </c>
      <c r="M28" s="140">
        <v>594.22</v>
      </c>
      <c r="N28" s="140">
        <v>66.430000000000007</v>
      </c>
      <c r="O28" s="140">
        <v>652.29</v>
      </c>
      <c r="P28" s="140">
        <v>590.66</v>
      </c>
      <c r="Q28" s="140">
        <v>61.63</v>
      </c>
      <c r="R28" s="140">
        <v>791.04</v>
      </c>
      <c r="S28" s="140">
        <v>667.69</v>
      </c>
      <c r="T28" s="140">
        <v>123.35</v>
      </c>
      <c r="U28" s="140">
        <v>0</v>
      </c>
      <c r="V28" s="140">
        <v>794.46</v>
      </c>
      <c r="W28" s="140">
        <v>667.43</v>
      </c>
      <c r="X28" s="140">
        <v>127.03</v>
      </c>
      <c r="Y28" s="140">
        <v>0</v>
      </c>
      <c r="Z28" s="140">
        <v>786.5</v>
      </c>
      <c r="AA28" s="140">
        <v>669.65</v>
      </c>
      <c r="AB28" s="140">
        <v>116.86</v>
      </c>
      <c r="AC28" s="140">
        <v>0</v>
      </c>
      <c r="AD28" s="140">
        <v>788.42</v>
      </c>
      <c r="AE28" s="140">
        <v>675.76</v>
      </c>
      <c r="AF28" s="140">
        <v>112.66</v>
      </c>
      <c r="AG28" s="140">
        <v>0</v>
      </c>
      <c r="AH28" s="140">
        <v>769.24</v>
      </c>
      <c r="AI28" s="140">
        <v>664.21</v>
      </c>
      <c r="AJ28" s="140">
        <v>105.03</v>
      </c>
      <c r="AK28" s="140">
        <v>0</v>
      </c>
      <c r="AL28" s="140">
        <v>195.89</v>
      </c>
      <c r="AM28" s="140">
        <v>195.89</v>
      </c>
      <c r="AN28" s="140">
        <v>0</v>
      </c>
      <c r="AO28" s="140">
        <v>0</v>
      </c>
      <c r="AP28" s="140">
        <v>195.16</v>
      </c>
      <c r="AQ28" s="140">
        <v>195.16</v>
      </c>
      <c r="AR28" s="140">
        <v>0</v>
      </c>
      <c r="AS28" s="140">
        <v>0</v>
      </c>
      <c r="AT28" s="140">
        <v>194.41</v>
      </c>
      <c r="AU28" s="140">
        <v>194.41</v>
      </c>
      <c r="AV28" s="140">
        <v>0</v>
      </c>
      <c r="AW28" s="140">
        <v>0</v>
      </c>
      <c r="AX28" s="140">
        <v>190.64</v>
      </c>
      <c r="AY28" s="140">
        <v>172.4</v>
      </c>
      <c r="AZ28" s="140">
        <v>18.239999999999998</v>
      </c>
      <c r="BA28" s="140">
        <v>0</v>
      </c>
      <c r="BB28" s="140">
        <v>187.69</v>
      </c>
      <c r="BC28" s="140">
        <v>169.34</v>
      </c>
      <c r="BD28" s="140">
        <v>18.36</v>
      </c>
      <c r="BE28" s="140">
        <v>0</v>
      </c>
    </row>
    <row r="29" spans="2:57" ht="14.5" customHeight="1">
      <c r="B29" s="103" t="s">
        <v>322</v>
      </c>
      <c r="C29" s="131">
        <v>511.41</v>
      </c>
      <c r="D29" s="131">
        <v>459.65</v>
      </c>
      <c r="E29" s="131">
        <v>51.76</v>
      </c>
      <c r="F29" s="131">
        <v>498.95</v>
      </c>
      <c r="G29" s="131">
        <v>450.89</v>
      </c>
      <c r="H29" s="131">
        <v>48.06</v>
      </c>
      <c r="I29" s="131">
        <v>488.34</v>
      </c>
      <c r="J29" s="131">
        <v>444.62</v>
      </c>
      <c r="K29" s="131">
        <v>43.73</v>
      </c>
      <c r="L29" s="131">
        <v>474.49</v>
      </c>
      <c r="M29" s="131">
        <v>433.36</v>
      </c>
      <c r="N29" s="131">
        <v>41.13</v>
      </c>
      <c r="O29" s="131">
        <v>464.34</v>
      </c>
      <c r="P29" s="131">
        <v>426.92</v>
      </c>
      <c r="Q29" s="131">
        <v>37.42</v>
      </c>
      <c r="R29" s="131">
        <v>458.66</v>
      </c>
      <c r="S29" s="131">
        <v>458.66</v>
      </c>
      <c r="T29" s="131">
        <v>0</v>
      </c>
      <c r="U29" s="131">
        <v>0</v>
      </c>
      <c r="V29" s="131">
        <v>443.24</v>
      </c>
      <c r="W29" s="131">
        <v>443.24</v>
      </c>
      <c r="X29" s="131">
        <v>0</v>
      </c>
      <c r="Y29" s="131">
        <v>0</v>
      </c>
      <c r="Z29" s="131">
        <v>429.97</v>
      </c>
      <c r="AA29" s="131">
        <v>429.97</v>
      </c>
      <c r="AB29" s="131">
        <v>0</v>
      </c>
      <c r="AC29" s="131">
        <v>0</v>
      </c>
      <c r="AD29" s="131">
        <v>415.82</v>
      </c>
      <c r="AE29" s="131">
        <v>415.82</v>
      </c>
      <c r="AF29" s="131">
        <v>0</v>
      </c>
      <c r="AG29" s="131">
        <v>0</v>
      </c>
      <c r="AH29" s="131">
        <v>399.33</v>
      </c>
      <c r="AI29" s="131">
        <v>399.33</v>
      </c>
      <c r="AJ29" s="131">
        <v>0</v>
      </c>
      <c r="AK29" s="131">
        <v>0</v>
      </c>
      <c r="AL29" s="131">
        <v>122.59</v>
      </c>
      <c r="AM29" s="131">
        <v>112.36</v>
      </c>
      <c r="AN29" s="131">
        <v>10.23</v>
      </c>
      <c r="AO29" s="131">
        <v>0</v>
      </c>
      <c r="AP29" s="131">
        <v>122.02</v>
      </c>
      <c r="AQ29" s="131">
        <v>112.42</v>
      </c>
      <c r="AR29" s="131">
        <v>9.6</v>
      </c>
      <c r="AS29" s="131">
        <v>0</v>
      </c>
      <c r="AT29" s="131">
        <v>119.66</v>
      </c>
      <c r="AU29" s="131">
        <v>110.65</v>
      </c>
      <c r="AV29" s="131">
        <v>9.02</v>
      </c>
      <c r="AW29" s="131">
        <v>0</v>
      </c>
      <c r="AX29" s="131">
        <v>117.48</v>
      </c>
      <c r="AY29" s="131">
        <v>108.44</v>
      </c>
      <c r="AZ29" s="131">
        <v>9.0399999999999991</v>
      </c>
      <c r="BA29" s="131">
        <v>0</v>
      </c>
      <c r="BB29" s="131">
        <v>115.27</v>
      </c>
      <c r="BC29" s="131">
        <v>107.07</v>
      </c>
      <c r="BD29" s="131">
        <v>8.19</v>
      </c>
      <c r="BE29" s="131">
        <v>0</v>
      </c>
    </row>
    <row r="30" spans="2:57">
      <c r="B30" s="103" t="s">
        <v>323</v>
      </c>
      <c r="C30" s="131">
        <v>649.27</v>
      </c>
      <c r="D30" s="131">
        <v>542.15</v>
      </c>
      <c r="E30" s="131">
        <v>107.12</v>
      </c>
      <c r="F30" s="131">
        <v>640.83000000000004</v>
      </c>
      <c r="G30" s="131">
        <v>541.66999999999996</v>
      </c>
      <c r="H30" s="131">
        <v>99.16</v>
      </c>
      <c r="I30" s="131">
        <v>633.36</v>
      </c>
      <c r="J30" s="131">
        <v>544.46</v>
      </c>
      <c r="K30" s="131">
        <v>88.9</v>
      </c>
      <c r="L30" s="131">
        <v>627.77</v>
      </c>
      <c r="M30" s="131">
        <v>543.72</v>
      </c>
      <c r="N30" s="131">
        <v>84.05</v>
      </c>
      <c r="O30" s="131">
        <v>616</v>
      </c>
      <c r="P30" s="131">
        <v>540.85</v>
      </c>
      <c r="Q30" s="131">
        <v>75.150000000000006</v>
      </c>
      <c r="R30" s="131">
        <v>1047.93</v>
      </c>
      <c r="S30" s="131">
        <v>859.71</v>
      </c>
      <c r="T30" s="131">
        <v>188.22</v>
      </c>
      <c r="U30" s="131">
        <v>0</v>
      </c>
      <c r="V30" s="131">
        <v>1040.3699999999999</v>
      </c>
      <c r="W30" s="131">
        <v>864.01</v>
      </c>
      <c r="X30" s="131">
        <v>176.36</v>
      </c>
      <c r="Y30" s="131">
        <v>0</v>
      </c>
      <c r="Z30" s="131">
        <v>1048.04</v>
      </c>
      <c r="AA30" s="131">
        <v>868.05</v>
      </c>
      <c r="AB30" s="131">
        <v>179.98</v>
      </c>
      <c r="AC30" s="131">
        <v>0</v>
      </c>
      <c r="AD30" s="131">
        <v>858.31</v>
      </c>
      <c r="AE30" s="131">
        <v>858.31</v>
      </c>
      <c r="AF30" s="131">
        <v>0</v>
      </c>
      <c r="AG30" s="131">
        <v>0</v>
      </c>
      <c r="AH30" s="131">
        <v>856.08</v>
      </c>
      <c r="AI30" s="131">
        <v>856.08</v>
      </c>
      <c r="AJ30" s="131">
        <v>0</v>
      </c>
      <c r="AK30" s="131">
        <v>0</v>
      </c>
      <c r="AL30" s="131">
        <v>229.61</v>
      </c>
      <c r="AM30" s="131">
        <v>214.55</v>
      </c>
      <c r="AN30" s="131">
        <v>15.06</v>
      </c>
      <c r="AO30" s="131">
        <v>0</v>
      </c>
      <c r="AP30" s="131">
        <v>228.55</v>
      </c>
      <c r="AQ30" s="131">
        <v>213.51</v>
      </c>
      <c r="AR30" s="131">
        <v>15.04</v>
      </c>
      <c r="AS30" s="131">
        <v>0</v>
      </c>
      <c r="AT30" s="131">
        <v>227.85</v>
      </c>
      <c r="AU30" s="131">
        <v>212.47</v>
      </c>
      <c r="AV30" s="131">
        <v>15.39</v>
      </c>
      <c r="AW30" s="131">
        <v>0</v>
      </c>
      <c r="AX30" s="131">
        <v>227.57</v>
      </c>
      <c r="AY30" s="131">
        <v>212.7</v>
      </c>
      <c r="AZ30" s="131">
        <v>14.87</v>
      </c>
      <c r="BA30" s="131">
        <v>0</v>
      </c>
      <c r="BB30" s="131">
        <v>227.5</v>
      </c>
      <c r="BC30" s="131">
        <v>213.82</v>
      </c>
      <c r="BD30" s="131">
        <v>13.68</v>
      </c>
      <c r="BE30" s="131">
        <v>0</v>
      </c>
    </row>
    <row r="31" spans="2:57">
      <c r="B31" s="103" t="s">
        <v>237</v>
      </c>
      <c r="C31" s="131">
        <v>652.62</v>
      </c>
      <c r="D31" s="131">
        <v>549.4</v>
      </c>
      <c r="E31" s="131">
        <v>103.22</v>
      </c>
      <c r="F31" s="131">
        <v>636.22</v>
      </c>
      <c r="G31" s="131">
        <v>548.13</v>
      </c>
      <c r="H31" s="131">
        <v>88.09</v>
      </c>
      <c r="I31" s="131">
        <v>623.13</v>
      </c>
      <c r="J31" s="131">
        <v>543.35</v>
      </c>
      <c r="K31" s="131">
        <v>79.78</v>
      </c>
      <c r="L31" s="131">
        <v>611.83000000000004</v>
      </c>
      <c r="M31" s="131">
        <v>541</v>
      </c>
      <c r="N31" s="131">
        <v>70.819999999999993</v>
      </c>
      <c r="O31" s="131">
        <v>603.6</v>
      </c>
      <c r="P31" s="131">
        <v>539.95000000000005</v>
      </c>
      <c r="Q31" s="131">
        <v>63.65</v>
      </c>
      <c r="R31" s="131">
        <v>767.79</v>
      </c>
      <c r="S31" s="131">
        <v>767.47</v>
      </c>
      <c r="T31" s="131">
        <v>0.32</v>
      </c>
      <c r="U31" s="131">
        <v>0</v>
      </c>
      <c r="V31" s="131">
        <v>760.95</v>
      </c>
      <c r="W31" s="131">
        <v>760.59</v>
      </c>
      <c r="X31" s="131">
        <v>0.37</v>
      </c>
      <c r="Y31" s="131">
        <v>0</v>
      </c>
      <c r="Z31" s="131">
        <v>754.46</v>
      </c>
      <c r="AA31" s="131">
        <v>754.1</v>
      </c>
      <c r="AB31" s="131">
        <v>0.37</v>
      </c>
      <c r="AC31" s="131">
        <v>0</v>
      </c>
      <c r="AD31" s="131">
        <v>747.81</v>
      </c>
      <c r="AE31" s="131">
        <v>747.25</v>
      </c>
      <c r="AF31" s="131">
        <v>0.55000000000000004</v>
      </c>
      <c r="AG31" s="131">
        <v>0</v>
      </c>
      <c r="AH31" s="131">
        <v>739.65</v>
      </c>
      <c r="AI31" s="131">
        <v>738.87</v>
      </c>
      <c r="AJ31" s="131">
        <v>0.79</v>
      </c>
      <c r="AK31" s="131">
        <v>0</v>
      </c>
      <c r="AL31" s="131">
        <v>159.63999999999999</v>
      </c>
      <c r="AM31" s="131">
        <v>145.78</v>
      </c>
      <c r="AN31" s="131">
        <v>11.63</v>
      </c>
      <c r="AO31" s="131">
        <v>2.23</v>
      </c>
      <c r="AP31" s="131">
        <v>159.16999999999999</v>
      </c>
      <c r="AQ31" s="131">
        <v>145.78</v>
      </c>
      <c r="AR31" s="131">
        <v>11.37</v>
      </c>
      <c r="AS31" s="131">
        <v>2.02</v>
      </c>
      <c r="AT31" s="131">
        <v>156.43</v>
      </c>
      <c r="AU31" s="131">
        <v>143.77000000000001</v>
      </c>
      <c r="AV31" s="131">
        <v>10.54</v>
      </c>
      <c r="AW31" s="131">
        <v>2.12</v>
      </c>
      <c r="AX31" s="131">
        <v>154.1</v>
      </c>
      <c r="AY31" s="131">
        <v>142.19999999999999</v>
      </c>
      <c r="AZ31" s="131">
        <v>9.7799999999999994</v>
      </c>
      <c r="BA31" s="131">
        <v>2.12</v>
      </c>
      <c r="BB31" s="131">
        <v>150.36000000000001</v>
      </c>
      <c r="BC31" s="131">
        <v>138.83000000000001</v>
      </c>
      <c r="BD31" s="131">
        <v>8.8000000000000007</v>
      </c>
      <c r="BE31" s="131">
        <v>2.73</v>
      </c>
    </row>
    <row r="32" spans="2:57">
      <c r="B32" s="103" t="s">
        <v>324</v>
      </c>
      <c r="C32" s="131">
        <v>554.04</v>
      </c>
      <c r="D32" s="131">
        <v>457.44</v>
      </c>
      <c r="E32" s="131">
        <v>96.6</v>
      </c>
      <c r="F32" s="131">
        <v>542.04</v>
      </c>
      <c r="G32" s="131">
        <v>455.1</v>
      </c>
      <c r="H32" s="131">
        <v>86.94</v>
      </c>
      <c r="I32" s="131">
        <v>527.04</v>
      </c>
      <c r="J32" s="131">
        <v>447.09</v>
      </c>
      <c r="K32" s="131">
        <v>79.95</v>
      </c>
      <c r="L32" s="131">
        <v>515.71</v>
      </c>
      <c r="M32" s="131">
        <v>443</v>
      </c>
      <c r="N32" s="131">
        <v>72.709999999999994</v>
      </c>
      <c r="O32" s="131">
        <v>503.88</v>
      </c>
      <c r="P32" s="131">
        <v>436.93</v>
      </c>
      <c r="Q32" s="131">
        <v>66.95</v>
      </c>
      <c r="R32" s="131">
        <v>646.23</v>
      </c>
      <c r="S32" s="131">
        <v>0</v>
      </c>
      <c r="T32" s="131">
        <v>0</v>
      </c>
      <c r="U32" s="131">
        <v>646.23</v>
      </c>
      <c r="V32" s="131">
        <v>640.77</v>
      </c>
      <c r="W32" s="131">
        <v>0</v>
      </c>
      <c r="X32" s="131">
        <v>0</v>
      </c>
      <c r="Y32" s="131">
        <v>640.77</v>
      </c>
      <c r="Z32" s="131">
        <v>645.04999999999995</v>
      </c>
      <c r="AA32" s="131">
        <v>0</v>
      </c>
      <c r="AB32" s="131">
        <v>0</v>
      </c>
      <c r="AC32" s="131">
        <v>645.04999999999995</v>
      </c>
      <c r="AD32" s="131">
        <v>642.87</v>
      </c>
      <c r="AE32" s="131">
        <v>0</v>
      </c>
      <c r="AF32" s="131">
        <v>0</v>
      </c>
      <c r="AG32" s="131">
        <v>642.87</v>
      </c>
      <c r="AH32" s="131">
        <v>636.80999999999995</v>
      </c>
      <c r="AI32" s="131">
        <v>0</v>
      </c>
      <c r="AJ32" s="131">
        <v>0</v>
      </c>
      <c r="AK32" s="131">
        <v>636.80999999999995</v>
      </c>
      <c r="AL32" s="131">
        <v>146.47999999999999</v>
      </c>
      <c r="AM32" s="131">
        <v>135.75</v>
      </c>
      <c r="AN32" s="131">
        <v>10.73</v>
      </c>
      <c r="AO32" s="131">
        <v>0</v>
      </c>
      <c r="AP32" s="131">
        <v>146.82</v>
      </c>
      <c r="AQ32" s="131">
        <v>136.31</v>
      </c>
      <c r="AR32" s="131">
        <v>10.51</v>
      </c>
      <c r="AS32" s="131">
        <v>0</v>
      </c>
      <c r="AT32" s="131">
        <v>144.87</v>
      </c>
      <c r="AU32" s="131">
        <v>132.08000000000001</v>
      </c>
      <c r="AV32" s="131">
        <v>9.91</v>
      </c>
      <c r="AW32" s="131">
        <v>2.88</v>
      </c>
      <c r="AX32" s="131">
        <v>143.18</v>
      </c>
      <c r="AY32" s="131">
        <v>129.09</v>
      </c>
      <c r="AZ32" s="131">
        <v>10.57</v>
      </c>
      <c r="BA32" s="131">
        <v>3.52</v>
      </c>
      <c r="BB32" s="131">
        <v>142.55000000000001</v>
      </c>
      <c r="BC32" s="131">
        <v>131.97999999999999</v>
      </c>
      <c r="BD32" s="131">
        <v>10.57</v>
      </c>
      <c r="BE32" s="131">
        <v>0</v>
      </c>
    </row>
    <row r="33" spans="2:57">
      <c r="B33" s="103" t="s">
        <v>239</v>
      </c>
      <c r="C33" s="131">
        <v>393.92</v>
      </c>
      <c r="D33" s="131">
        <v>354.77</v>
      </c>
      <c r="E33" s="131">
        <v>39.15</v>
      </c>
      <c r="F33" s="131">
        <v>391.78</v>
      </c>
      <c r="G33" s="131">
        <v>360.11</v>
      </c>
      <c r="H33" s="131">
        <v>31.67</v>
      </c>
      <c r="I33" s="131">
        <v>384.97</v>
      </c>
      <c r="J33" s="131">
        <v>354.45</v>
      </c>
      <c r="K33" s="131">
        <v>30.52</v>
      </c>
      <c r="L33" s="131">
        <v>377.9</v>
      </c>
      <c r="M33" s="131">
        <v>344.84</v>
      </c>
      <c r="N33" s="131">
        <v>33.07</v>
      </c>
      <c r="O33" s="131">
        <v>384.04</v>
      </c>
      <c r="P33" s="131">
        <v>354.4</v>
      </c>
      <c r="Q33" s="131">
        <v>29.63</v>
      </c>
      <c r="R33" s="131">
        <v>653.77</v>
      </c>
      <c r="S33" s="131">
        <v>614.61</v>
      </c>
      <c r="T33" s="131">
        <v>39.15</v>
      </c>
      <c r="U33" s="131">
        <v>0</v>
      </c>
      <c r="V33" s="131">
        <v>686.2</v>
      </c>
      <c r="W33" s="131">
        <v>641.63</v>
      </c>
      <c r="X33" s="131">
        <v>44.57</v>
      </c>
      <c r="Y33" s="131">
        <v>0</v>
      </c>
      <c r="Z33" s="131">
        <v>626.74</v>
      </c>
      <c r="AA33" s="131">
        <v>590.36</v>
      </c>
      <c r="AB33" s="131">
        <v>36.380000000000003</v>
      </c>
      <c r="AC33" s="131">
        <v>0</v>
      </c>
      <c r="AD33" s="131">
        <v>610.54999999999995</v>
      </c>
      <c r="AE33" s="131">
        <v>577.48</v>
      </c>
      <c r="AF33" s="131">
        <v>33.07</v>
      </c>
      <c r="AG33" s="131">
        <v>0</v>
      </c>
      <c r="AH33" s="131">
        <v>581.98</v>
      </c>
      <c r="AI33" s="131">
        <v>553.53</v>
      </c>
      <c r="AJ33" s="131">
        <v>28.45</v>
      </c>
      <c r="AK33" s="131">
        <v>0</v>
      </c>
      <c r="AL33" s="131">
        <v>109.16</v>
      </c>
      <c r="AM33" s="131">
        <v>105.6</v>
      </c>
      <c r="AN33" s="131">
        <v>3.56</v>
      </c>
      <c r="AO33" s="131">
        <v>0</v>
      </c>
      <c r="AP33" s="131">
        <v>106.74</v>
      </c>
      <c r="AQ33" s="131">
        <v>103.22</v>
      </c>
      <c r="AR33" s="131">
        <v>3.52</v>
      </c>
      <c r="AS33" s="131">
        <v>0</v>
      </c>
      <c r="AT33" s="131">
        <v>91.55</v>
      </c>
      <c r="AU33" s="131">
        <v>89.2</v>
      </c>
      <c r="AV33" s="131">
        <v>2.35</v>
      </c>
      <c r="AW33" s="131">
        <v>0</v>
      </c>
      <c r="AX33" s="131">
        <v>86.21</v>
      </c>
      <c r="AY33" s="131">
        <v>83.85</v>
      </c>
      <c r="AZ33" s="131">
        <v>2.36</v>
      </c>
      <c r="BA33" s="131">
        <v>0</v>
      </c>
      <c r="BB33" s="131">
        <v>91.27</v>
      </c>
      <c r="BC33" s="131">
        <v>87.71</v>
      </c>
      <c r="BD33" s="131">
        <v>3.56</v>
      </c>
      <c r="BE33" s="131">
        <v>0</v>
      </c>
    </row>
    <row r="34" spans="2:57">
      <c r="B34" s="103" t="s">
        <v>240</v>
      </c>
      <c r="C34" s="131">
        <v>378.87</v>
      </c>
      <c r="D34" s="131">
        <v>346.03</v>
      </c>
      <c r="E34" s="131">
        <v>32.840000000000003</v>
      </c>
      <c r="F34" s="131">
        <v>347.29</v>
      </c>
      <c r="G34" s="131">
        <v>316.77999999999997</v>
      </c>
      <c r="H34" s="131">
        <v>30.5</v>
      </c>
      <c r="I34" s="131">
        <v>339.25</v>
      </c>
      <c r="J34" s="131">
        <v>314.60000000000002</v>
      </c>
      <c r="K34" s="131">
        <v>24.65</v>
      </c>
      <c r="L34" s="131">
        <v>342.17</v>
      </c>
      <c r="M34" s="131">
        <v>319.75</v>
      </c>
      <c r="N34" s="131">
        <v>22.42</v>
      </c>
      <c r="O34" s="131">
        <v>335.47</v>
      </c>
      <c r="P34" s="131">
        <v>314.2</v>
      </c>
      <c r="Q34" s="131">
        <v>21.26</v>
      </c>
      <c r="R34" s="131">
        <v>707.31</v>
      </c>
      <c r="S34" s="131">
        <v>707.31</v>
      </c>
      <c r="T34" s="131">
        <v>0</v>
      </c>
      <c r="U34" s="131">
        <v>0</v>
      </c>
      <c r="V34" s="131">
        <v>691.05</v>
      </c>
      <c r="W34" s="131">
        <v>691.05</v>
      </c>
      <c r="X34" s="131">
        <v>0</v>
      </c>
      <c r="Y34" s="131">
        <v>0</v>
      </c>
      <c r="Z34" s="131">
        <v>660.89</v>
      </c>
      <c r="AA34" s="131">
        <v>660.89</v>
      </c>
      <c r="AB34" s="131">
        <v>0</v>
      </c>
      <c r="AC34" s="131">
        <v>0</v>
      </c>
      <c r="AD34" s="131">
        <v>647.75</v>
      </c>
      <c r="AE34" s="131">
        <v>647.75</v>
      </c>
      <c r="AF34" s="131">
        <v>0</v>
      </c>
      <c r="AG34" s="131">
        <v>0</v>
      </c>
      <c r="AH34" s="131">
        <v>654.4</v>
      </c>
      <c r="AI34" s="131">
        <v>654.4</v>
      </c>
      <c r="AJ34" s="131">
        <v>0</v>
      </c>
      <c r="AK34" s="131">
        <v>0</v>
      </c>
      <c r="AL34" s="131">
        <v>104.4</v>
      </c>
      <c r="AM34" s="131">
        <v>99.7</v>
      </c>
      <c r="AN34" s="131">
        <v>4.6900000000000004</v>
      </c>
      <c r="AO34" s="131">
        <v>0</v>
      </c>
      <c r="AP34" s="131">
        <v>100.9</v>
      </c>
      <c r="AQ34" s="131">
        <v>97.38</v>
      </c>
      <c r="AR34" s="131">
        <v>3.52</v>
      </c>
      <c r="AS34" s="131">
        <v>0</v>
      </c>
      <c r="AT34" s="131">
        <v>96.26</v>
      </c>
      <c r="AU34" s="131">
        <v>93.91</v>
      </c>
      <c r="AV34" s="131">
        <v>2.35</v>
      </c>
      <c r="AW34" s="131">
        <v>0</v>
      </c>
      <c r="AX34" s="131">
        <v>88.49</v>
      </c>
      <c r="AY34" s="131">
        <v>84.95</v>
      </c>
      <c r="AZ34" s="131">
        <v>2.36</v>
      </c>
      <c r="BA34" s="131">
        <v>1.18</v>
      </c>
      <c r="BB34" s="131">
        <v>93.32</v>
      </c>
      <c r="BC34" s="131">
        <v>90.95</v>
      </c>
      <c r="BD34" s="131">
        <v>2.36</v>
      </c>
      <c r="BE34" s="131">
        <v>0</v>
      </c>
    </row>
    <row r="37" spans="2:57">
      <c r="AB37" s="131"/>
    </row>
    <row r="38" spans="2:57" s="619" customFormat="1" ht="34" customHeight="1">
      <c r="B38" s="932" t="s">
        <v>1777</v>
      </c>
      <c r="C38" s="1032"/>
      <c r="D38" s="1032"/>
      <c r="E38" s="1032"/>
      <c r="F38" s="1032"/>
      <c r="G38" s="1032"/>
      <c r="H38" s="932" t="s">
        <v>1778</v>
      </c>
      <c r="I38" s="1032"/>
      <c r="J38" s="1032"/>
      <c r="K38" s="1032"/>
      <c r="L38" s="1032"/>
      <c r="M38" s="1032"/>
      <c r="AB38" s="620"/>
    </row>
    <row r="39" spans="2:57" s="421" customFormat="1" ht="18" customHeight="1">
      <c r="B39" s="599"/>
      <c r="C39" s="600" t="s">
        <v>304</v>
      </c>
      <c r="D39" s="600" t="s">
        <v>303</v>
      </c>
      <c r="E39" s="600" t="s">
        <v>302</v>
      </c>
      <c r="F39" s="600" t="s">
        <v>295</v>
      </c>
      <c r="G39" s="621" t="s">
        <v>294</v>
      </c>
      <c r="H39" s="622"/>
      <c r="I39" s="596" t="s">
        <v>304</v>
      </c>
      <c r="J39" s="596" t="s">
        <v>303</v>
      </c>
      <c r="K39" s="596" t="s">
        <v>302</v>
      </c>
      <c r="L39" s="596" t="s">
        <v>295</v>
      </c>
      <c r="M39" s="596" t="s">
        <v>294</v>
      </c>
    </row>
    <row r="40" spans="2:57" s="81" customFormat="1" ht="14" customHeight="1">
      <c r="B40" s="451" t="s">
        <v>660</v>
      </c>
      <c r="C40" s="575">
        <v>523.05999999999995</v>
      </c>
      <c r="D40" s="575">
        <v>533.04</v>
      </c>
      <c r="E40" s="575">
        <v>544.15</v>
      </c>
      <c r="F40" s="575">
        <v>554.66</v>
      </c>
      <c r="G40" s="623">
        <v>566.04</v>
      </c>
      <c r="H40" s="451" t="s">
        <v>660</v>
      </c>
      <c r="I40" s="575">
        <f>P15</f>
        <v>464.03</v>
      </c>
      <c r="J40" s="575">
        <f>M15</f>
        <v>467.75</v>
      </c>
      <c r="K40" s="575">
        <f>J15</f>
        <v>474</v>
      </c>
      <c r="L40" s="575">
        <f>G15</f>
        <v>476.99</v>
      </c>
      <c r="M40" s="575">
        <f>D15</f>
        <v>481.18</v>
      </c>
    </row>
    <row r="41" spans="2:57" s="81" customFormat="1" ht="25" customHeight="1">
      <c r="B41" s="451" t="s">
        <v>98</v>
      </c>
      <c r="C41" s="624">
        <v>652.29</v>
      </c>
      <c r="D41" s="624">
        <v>660.65</v>
      </c>
      <c r="E41" s="624">
        <v>670.47</v>
      </c>
      <c r="F41" s="624">
        <v>677.2</v>
      </c>
      <c r="G41" s="625">
        <v>681.47</v>
      </c>
      <c r="H41" s="451" t="s">
        <v>98</v>
      </c>
      <c r="I41" s="624">
        <f>P28</f>
        <v>590.66</v>
      </c>
      <c r="J41" s="624">
        <f>M28</f>
        <v>594.22</v>
      </c>
      <c r="K41" s="624">
        <f>J28</f>
        <v>599.75</v>
      </c>
      <c r="L41" s="624">
        <f>G28</f>
        <v>602.69000000000005</v>
      </c>
      <c r="M41" s="624">
        <f>D28</f>
        <v>602.64</v>
      </c>
    </row>
    <row r="61" spans="2:13" ht="34" customHeight="1">
      <c r="B61" s="932" t="s">
        <v>1779</v>
      </c>
      <c r="C61" s="932"/>
      <c r="D61" s="932"/>
      <c r="E61" s="932"/>
      <c r="F61" s="932"/>
      <c r="G61" s="932"/>
      <c r="H61" s="932" t="s">
        <v>1780</v>
      </c>
      <c r="I61" s="1032"/>
      <c r="J61" s="1032"/>
      <c r="K61" s="1032"/>
      <c r="L61" s="1032"/>
      <c r="M61" s="1032"/>
    </row>
    <row r="62" spans="2:13" s="421" customFormat="1" ht="18" customHeight="1">
      <c r="B62" s="599"/>
      <c r="C62" s="600" t="s">
        <v>304</v>
      </c>
      <c r="D62" s="600" t="s">
        <v>303</v>
      </c>
      <c r="E62" s="600" t="s">
        <v>302</v>
      </c>
      <c r="F62" s="600" t="s">
        <v>295</v>
      </c>
      <c r="G62" s="621" t="s">
        <v>294</v>
      </c>
      <c r="H62" s="622"/>
      <c r="I62" s="596" t="s">
        <v>304</v>
      </c>
      <c r="J62" s="596" t="s">
        <v>303</v>
      </c>
      <c r="K62" s="596" t="s">
        <v>302</v>
      </c>
      <c r="L62" s="596" t="s">
        <v>295</v>
      </c>
      <c r="M62" s="596" t="s">
        <v>294</v>
      </c>
    </row>
    <row r="63" spans="2:13" s="81" customFormat="1" ht="14" customHeight="1">
      <c r="B63" s="451" t="s">
        <v>660</v>
      </c>
      <c r="C63" s="575">
        <v>610.87</v>
      </c>
      <c r="D63" s="575">
        <v>626.21</v>
      </c>
      <c r="E63" s="575">
        <v>642.84</v>
      </c>
      <c r="F63" s="575">
        <v>655.07000000000005</v>
      </c>
      <c r="G63" s="623">
        <v>667.63</v>
      </c>
      <c r="H63" s="451" t="s">
        <v>660</v>
      </c>
      <c r="I63" s="575">
        <f>AI15</f>
        <v>535.78</v>
      </c>
      <c r="J63" s="575">
        <f>AE15</f>
        <v>549.20000000000005</v>
      </c>
      <c r="K63" s="575">
        <f>AA15</f>
        <v>558.32000000000005</v>
      </c>
      <c r="L63" s="575">
        <f>W15</f>
        <v>560.29999999999995</v>
      </c>
      <c r="M63" s="575">
        <f>S15</f>
        <v>565.75</v>
      </c>
    </row>
    <row r="64" spans="2:13" s="81" customFormat="1" ht="24.5" customHeight="1">
      <c r="B64" s="451" t="s">
        <v>98</v>
      </c>
      <c r="C64" s="624">
        <v>769.24</v>
      </c>
      <c r="D64" s="624">
        <v>788.42</v>
      </c>
      <c r="E64" s="624">
        <v>786.5</v>
      </c>
      <c r="F64" s="624">
        <v>794.46</v>
      </c>
      <c r="G64" s="625">
        <v>791.04</v>
      </c>
      <c r="H64" s="451" t="s">
        <v>98</v>
      </c>
      <c r="I64" s="624">
        <f>AI28</f>
        <v>664.21</v>
      </c>
      <c r="J64" s="624">
        <f>AE28</f>
        <v>675.76</v>
      </c>
      <c r="K64" s="624">
        <f>AA28</f>
        <v>669.65</v>
      </c>
      <c r="L64" s="624">
        <f>W28</f>
        <v>667.43</v>
      </c>
      <c r="M64" s="624">
        <f>S28</f>
        <v>667.69</v>
      </c>
    </row>
    <row r="84" spans="2:13" ht="34" customHeight="1">
      <c r="B84" s="932" t="s">
        <v>1781</v>
      </c>
      <c r="C84" s="932"/>
      <c r="D84" s="932"/>
      <c r="E84" s="932"/>
      <c r="F84" s="932"/>
      <c r="G84" s="932"/>
      <c r="H84" s="932" t="s">
        <v>1782</v>
      </c>
      <c r="I84" s="1032"/>
      <c r="J84" s="1032"/>
      <c r="K84" s="1032"/>
      <c r="L84" s="1032"/>
      <c r="M84" s="1032"/>
    </row>
    <row r="85" spans="2:13" ht="18" customHeight="1">
      <c r="B85" s="599"/>
      <c r="C85" s="600" t="s">
        <v>304</v>
      </c>
      <c r="D85" s="600" t="s">
        <v>303</v>
      </c>
      <c r="E85" s="600" t="s">
        <v>302</v>
      </c>
      <c r="F85" s="600" t="s">
        <v>295</v>
      </c>
      <c r="G85" s="621" t="s">
        <v>294</v>
      </c>
      <c r="H85" s="622"/>
      <c r="I85" s="596" t="s">
        <v>304</v>
      </c>
      <c r="J85" s="596" t="s">
        <v>303</v>
      </c>
      <c r="K85" s="596" t="s">
        <v>302</v>
      </c>
      <c r="L85" s="596" t="s">
        <v>295</v>
      </c>
      <c r="M85" s="596" t="s">
        <v>294</v>
      </c>
    </row>
    <row r="86" spans="2:13">
      <c r="B86" s="451" t="s">
        <v>660</v>
      </c>
      <c r="C86" s="575">
        <v>150.29</v>
      </c>
      <c r="D86" s="575">
        <v>152.88999999999999</v>
      </c>
      <c r="E86" s="575">
        <v>155.44</v>
      </c>
      <c r="F86" s="575">
        <v>157.6</v>
      </c>
      <c r="G86" s="623">
        <v>158.96</v>
      </c>
      <c r="H86" s="451" t="s">
        <v>660</v>
      </c>
      <c r="I86" s="575">
        <f>BC15</f>
        <v>138.29</v>
      </c>
      <c r="J86" s="575">
        <f>AY15</f>
        <v>140.51</v>
      </c>
      <c r="K86" s="575">
        <f>AU15</f>
        <v>145.46</v>
      </c>
      <c r="L86" s="575">
        <f>AQ15</f>
        <v>147.4</v>
      </c>
      <c r="M86" s="575">
        <f>AM15</f>
        <v>148.38</v>
      </c>
    </row>
    <row r="87" spans="2:13" ht="25" customHeight="1">
      <c r="B87" s="451" t="s">
        <v>98</v>
      </c>
      <c r="C87" s="624">
        <v>187.69</v>
      </c>
      <c r="D87" s="624">
        <v>190.64</v>
      </c>
      <c r="E87" s="624">
        <v>194.41</v>
      </c>
      <c r="F87" s="624">
        <v>195.16</v>
      </c>
      <c r="G87" s="625">
        <v>195.89</v>
      </c>
      <c r="H87" s="451" t="s">
        <v>98</v>
      </c>
      <c r="I87" s="624">
        <f>BC28</f>
        <v>169.34</v>
      </c>
      <c r="J87" s="624">
        <f>AY28</f>
        <v>172.4</v>
      </c>
      <c r="K87" s="624">
        <f>AU28</f>
        <v>194.41</v>
      </c>
      <c r="L87" s="624">
        <f>AQ28</f>
        <v>195.16</v>
      </c>
      <c r="M87" s="624">
        <f>AM28</f>
        <v>195.89</v>
      </c>
    </row>
    <row r="107" spans="2:4" ht="17" customHeight="1">
      <c r="B107" s="406" t="s">
        <v>943</v>
      </c>
    </row>
    <row r="108" spans="2:4" s="421" customFormat="1" ht="31.75" customHeight="1">
      <c r="B108" s="596"/>
      <c r="C108" s="596" t="s">
        <v>98</v>
      </c>
      <c r="D108" s="596" t="s">
        <v>660</v>
      </c>
    </row>
    <row r="109" spans="2:4">
      <c r="B109" s="132"/>
      <c r="C109" s="163"/>
      <c r="D109" s="163"/>
    </row>
    <row r="110" spans="2:4" ht="37.5">
      <c r="B110" s="451" t="s">
        <v>944</v>
      </c>
      <c r="C110" s="575">
        <f>M41</f>
        <v>602.64</v>
      </c>
      <c r="D110" s="575">
        <f>M40</f>
        <v>481.18</v>
      </c>
    </row>
    <row r="111" spans="2:4" ht="37.5">
      <c r="B111" s="451" t="s">
        <v>945</v>
      </c>
      <c r="C111" s="575">
        <f>M64</f>
        <v>667.69</v>
      </c>
      <c r="D111" s="575">
        <f>M63</f>
        <v>565.75</v>
      </c>
    </row>
    <row r="112" spans="2:4" ht="37.5">
      <c r="B112" s="451" t="s">
        <v>946</v>
      </c>
      <c r="C112" s="575">
        <f>M87</f>
        <v>195.89</v>
      </c>
      <c r="D112" s="575">
        <f>M86</f>
        <v>148.38</v>
      </c>
    </row>
    <row r="113" spans="2:4" ht="37.5">
      <c r="B113" s="451" t="s">
        <v>947</v>
      </c>
      <c r="C113" s="575">
        <f>'3.6.3'!F40</f>
        <v>2.74</v>
      </c>
      <c r="D113" s="575">
        <f>'3.6.3'!F39</f>
        <v>2.98</v>
      </c>
    </row>
    <row r="114" spans="2:4" ht="25">
      <c r="B114" s="451" t="s">
        <v>948</v>
      </c>
      <c r="C114" s="575">
        <f>'3.6.3'!F63</f>
        <v>0.46</v>
      </c>
      <c r="D114" s="575">
        <f>'3.6.3'!F62</f>
        <v>0.46</v>
      </c>
    </row>
    <row r="115" spans="2:4" ht="37.5">
      <c r="B115" s="451" t="s">
        <v>949</v>
      </c>
      <c r="C115" s="575">
        <f>'3.6.3'!F86</f>
        <v>10.52</v>
      </c>
      <c r="D115" s="575">
        <f>'3.6.3'!F85</f>
        <v>9.7899999999999991</v>
      </c>
    </row>
  </sheetData>
  <mergeCells count="39">
    <mergeCell ref="AX13:BA13"/>
    <mergeCell ref="BB13:BE13"/>
    <mergeCell ref="Z13:AC13"/>
    <mergeCell ref="AD13:AG13"/>
    <mergeCell ref="AH13:AK13"/>
    <mergeCell ref="AL13:AO13"/>
    <mergeCell ref="AP13:AS13"/>
    <mergeCell ref="AT13:AW13"/>
    <mergeCell ref="AP12:AS12"/>
    <mergeCell ref="AT12:AW12"/>
    <mergeCell ref="AX12:BA12"/>
    <mergeCell ref="BB12:BE12"/>
    <mergeCell ref="C13:E13"/>
    <mergeCell ref="F13:H13"/>
    <mergeCell ref="I13:K13"/>
    <mergeCell ref="L13:N13"/>
    <mergeCell ref="O13:Q13"/>
    <mergeCell ref="R13:U13"/>
    <mergeCell ref="V13:Y13"/>
    <mergeCell ref="V12:Y12"/>
    <mergeCell ref="Z12:AC12"/>
    <mergeCell ref="AD12:AG12"/>
    <mergeCell ref="AH12:AK12"/>
    <mergeCell ref="AL12:AO12"/>
    <mergeCell ref="F2:G2"/>
    <mergeCell ref="F3:G3"/>
    <mergeCell ref="R12:U12"/>
    <mergeCell ref="C12:E12"/>
    <mergeCell ref="F12:H12"/>
    <mergeCell ref="I12:K12"/>
    <mergeCell ref="L12:N12"/>
    <mergeCell ref="O12:Q12"/>
    <mergeCell ref="B61:G61"/>
    <mergeCell ref="H61:M61"/>
    <mergeCell ref="B84:G84"/>
    <mergeCell ref="H84:M84"/>
    <mergeCell ref="B12:B14"/>
    <mergeCell ref="B38:G38"/>
    <mergeCell ref="H38:M38"/>
  </mergeCells>
  <hyperlinks>
    <hyperlink ref="F3" r:id="rId1" location="'Índice Digitalizacion Acelerada'!A1"/>
    <hyperlink ref="F2" r:id="rId2" location="'Índice ámbitos y subámbitos'!A1"/>
    <hyperlink ref="F2:G2" location="'Índice Cambios Sociales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N86"/>
  <sheetViews>
    <sheetView showGridLines="0" zoomScaleNormal="100" workbookViewId="0">
      <selection activeCell="B1" sqref="B1"/>
    </sheetView>
  </sheetViews>
  <sheetFormatPr baseColWidth="10" defaultColWidth="11.54296875" defaultRowHeight="12.5"/>
  <cols>
    <col min="1" max="1" width="1.81640625" style="57" customWidth="1"/>
    <col min="2" max="2" width="40.453125" style="57" customWidth="1"/>
    <col min="3" max="14" width="17.1796875" style="57" customWidth="1"/>
    <col min="15" max="37" width="22.81640625" style="57" customWidth="1"/>
    <col min="38" max="16384" width="11.54296875" style="57"/>
  </cols>
  <sheetData>
    <row r="1" spans="2:14" ht="15" customHeight="1"/>
    <row r="2" spans="2:14" ht="15" customHeight="1">
      <c r="F2" s="893" t="s">
        <v>245</v>
      </c>
      <c r="G2" s="893"/>
    </row>
    <row r="3" spans="2:14" ht="15" customHeight="1">
      <c r="F3" s="893" t="s">
        <v>248</v>
      </c>
      <c r="G3" s="893"/>
    </row>
    <row r="4" spans="2:14" s="405" customFormat="1" ht="13.4" customHeight="1">
      <c r="B4" s="403"/>
      <c r="C4" s="403"/>
      <c r="D4" s="404"/>
      <c r="E4" s="403"/>
    </row>
    <row r="5" spans="2:14" s="411" customFormat="1" ht="15.5">
      <c r="B5" s="414" t="s">
        <v>246</v>
      </c>
      <c r="C5" s="411" t="s">
        <v>733</v>
      </c>
      <c r="H5" s="413"/>
    </row>
    <row r="6" spans="2:14" s="415" customFormat="1" ht="15.5">
      <c r="B6" s="416" t="s">
        <v>247</v>
      </c>
      <c r="C6" s="415" t="s">
        <v>1580</v>
      </c>
    </row>
    <row r="7" spans="2:14" s="415" customFormat="1" ht="15.5">
      <c r="B7" s="416" t="s">
        <v>84</v>
      </c>
      <c r="C7" s="417" t="s">
        <v>950</v>
      </c>
    </row>
    <row r="8" spans="2:14" s="415" customFormat="1" ht="15.5">
      <c r="B8" s="416" t="s">
        <v>220</v>
      </c>
      <c r="C8" s="417" t="s">
        <v>120</v>
      </c>
    </row>
    <row r="9" spans="2:14" s="415" customFormat="1" ht="15.5">
      <c r="B9" s="416" t="s">
        <v>127</v>
      </c>
      <c r="C9" s="417" t="s">
        <v>729</v>
      </c>
    </row>
    <row r="10" spans="2:14" s="415" customFormat="1" ht="15.5">
      <c r="B10" s="416" t="s">
        <v>244</v>
      </c>
      <c r="C10" s="415" t="s">
        <v>951</v>
      </c>
    </row>
    <row r="12" spans="2:14" s="628" customFormat="1" ht="18" customHeight="1">
      <c r="B12" s="1037"/>
      <c r="C12" s="1039" t="s">
        <v>952</v>
      </c>
      <c r="D12" s="1039"/>
      <c r="E12" s="1039"/>
      <c r="F12" s="1039"/>
      <c r="G12" s="1039" t="s">
        <v>953</v>
      </c>
      <c r="H12" s="1039"/>
      <c r="I12" s="1039"/>
      <c r="J12" s="1039"/>
      <c r="K12" s="1039" t="s">
        <v>954</v>
      </c>
      <c r="L12" s="1039"/>
      <c r="M12" s="1039"/>
      <c r="N12" s="1039"/>
    </row>
    <row r="13" spans="2:14" s="628" customFormat="1" ht="18" customHeight="1">
      <c r="B13" s="1038"/>
      <c r="C13" s="626">
        <v>2018</v>
      </c>
      <c r="D13" s="626">
        <v>2017</v>
      </c>
      <c r="E13" s="626">
        <v>2016</v>
      </c>
      <c r="F13" s="626">
        <v>2015</v>
      </c>
      <c r="G13" s="626">
        <v>2018</v>
      </c>
      <c r="H13" s="626">
        <v>2017</v>
      </c>
      <c r="I13" s="626">
        <v>2016</v>
      </c>
      <c r="J13" s="626">
        <v>2015</v>
      </c>
      <c r="K13" s="626">
        <v>2018</v>
      </c>
      <c r="L13" s="626">
        <v>2017</v>
      </c>
      <c r="M13" s="626">
        <v>2016</v>
      </c>
      <c r="N13" s="626">
        <v>2015</v>
      </c>
    </row>
    <row r="14" spans="2:14">
      <c r="B14" s="103" t="s">
        <v>955</v>
      </c>
      <c r="C14" s="131">
        <v>2.98</v>
      </c>
      <c r="D14" s="131">
        <v>2.98</v>
      </c>
      <c r="E14" s="131">
        <v>2.97</v>
      </c>
      <c r="F14" s="131">
        <v>2.97</v>
      </c>
      <c r="G14" s="131">
        <v>0.46</v>
      </c>
      <c r="H14" s="131">
        <v>0.44</v>
      </c>
      <c r="I14" s="131">
        <v>0.44</v>
      </c>
      <c r="J14" s="131">
        <v>0.43</v>
      </c>
      <c r="K14" s="131">
        <v>9.7899999999999991</v>
      </c>
      <c r="L14" s="131">
        <v>9.74</v>
      </c>
      <c r="M14" s="131">
        <v>9.58</v>
      </c>
      <c r="N14" s="131">
        <v>9.49</v>
      </c>
    </row>
    <row r="15" spans="2:14">
      <c r="B15" s="103" t="s">
        <v>956</v>
      </c>
      <c r="C15" s="131">
        <v>2.19</v>
      </c>
      <c r="D15" s="131">
        <v>2.2000000000000002</v>
      </c>
      <c r="E15" s="131">
        <v>2.17</v>
      </c>
      <c r="F15" s="131">
        <v>2.2000000000000002</v>
      </c>
      <c r="G15" s="131">
        <v>0.4</v>
      </c>
      <c r="H15" s="131">
        <v>0.38</v>
      </c>
      <c r="I15" s="131">
        <v>0.37</v>
      </c>
      <c r="J15" s="131">
        <v>0.36</v>
      </c>
      <c r="K15" s="131">
        <v>8.9700000000000006</v>
      </c>
      <c r="L15" s="131">
        <v>8.8800000000000008</v>
      </c>
      <c r="M15" s="131">
        <v>8.61</v>
      </c>
      <c r="N15" s="131">
        <v>8.51</v>
      </c>
    </row>
    <row r="16" spans="2:14">
      <c r="B16" s="103" t="s">
        <v>957</v>
      </c>
      <c r="C16" s="131">
        <v>3.75</v>
      </c>
      <c r="D16" s="131">
        <v>3.75</v>
      </c>
      <c r="E16" s="131">
        <v>3.71</v>
      </c>
      <c r="F16" s="131">
        <v>3.68</v>
      </c>
      <c r="G16" s="131">
        <v>0.36</v>
      </c>
      <c r="H16" s="131">
        <v>0.32</v>
      </c>
      <c r="I16" s="131">
        <v>0.31</v>
      </c>
      <c r="J16" s="131">
        <v>0.3</v>
      </c>
      <c r="K16" s="131">
        <v>9.57</v>
      </c>
      <c r="L16" s="131">
        <v>9.8800000000000008</v>
      </c>
      <c r="M16" s="131">
        <v>9.9499999999999993</v>
      </c>
      <c r="N16" s="131">
        <v>9.6</v>
      </c>
    </row>
    <row r="17" spans="2:14">
      <c r="B17" s="103" t="s">
        <v>865</v>
      </c>
      <c r="C17" s="131">
        <v>3.4</v>
      </c>
      <c r="D17" s="131">
        <v>3.38</v>
      </c>
      <c r="E17" s="131">
        <v>3.28</v>
      </c>
      <c r="F17" s="131">
        <v>3.26</v>
      </c>
      <c r="G17" s="131">
        <v>0.46</v>
      </c>
      <c r="H17" s="131">
        <v>0.47</v>
      </c>
      <c r="I17" s="131">
        <v>0.46</v>
      </c>
      <c r="J17" s="131">
        <v>0.44</v>
      </c>
      <c r="K17" s="131">
        <v>10.64</v>
      </c>
      <c r="L17" s="131">
        <v>10.19</v>
      </c>
      <c r="M17" s="131">
        <v>9.5500000000000007</v>
      </c>
      <c r="N17" s="131">
        <v>9.57</v>
      </c>
    </row>
    <row r="18" spans="2:14">
      <c r="B18" s="103" t="s">
        <v>958</v>
      </c>
      <c r="C18" s="131">
        <v>3</v>
      </c>
      <c r="D18" s="131">
        <v>3</v>
      </c>
      <c r="E18" s="131">
        <v>3.09</v>
      </c>
      <c r="F18" s="131">
        <v>3.1</v>
      </c>
      <c r="G18" s="131">
        <v>0.38</v>
      </c>
      <c r="H18" s="131">
        <v>0.37</v>
      </c>
      <c r="I18" s="131">
        <v>0.38</v>
      </c>
      <c r="J18" s="131">
        <v>0.39</v>
      </c>
      <c r="K18" s="131">
        <v>10.54</v>
      </c>
      <c r="L18" s="131">
        <v>10.62</v>
      </c>
      <c r="M18" s="131">
        <v>10.41</v>
      </c>
      <c r="N18" s="131">
        <v>10.01</v>
      </c>
    </row>
    <row r="19" spans="2:14">
      <c r="B19" s="103" t="s">
        <v>959</v>
      </c>
      <c r="C19" s="131">
        <v>3.11</v>
      </c>
      <c r="D19" s="131">
        <v>3.11</v>
      </c>
      <c r="E19" s="131">
        <v>3.1</v>
      </c>
      <c r="F19" s="131">
        <v>3.15</v>
      </c>
      <c r="G19" s="131">
        <v>0.28000000000000003</v>
      </c>
      <c r="H19" s="131">
        <v>0.28000000000000003</v>
      </c>
      <c r="I19" s="131">
        <v>0.27</v>
      </c>
      <c r="J19" s="131">
        <v>0.25</v>
      </c>
      <c r="K19" s="131">
        <v>8.18</v>
      </c>
      <c r="L19" s="131">
        <v>8.32</v>
      </c>
      <c r="M19" s="131">
        <v>8.26</v>
      </c>
      <c r="N19" s="131">
        <v>8.18</v>
      </c>
    </row>
    <row r="20" spans="2:14">
      <c r="B20" s="103" t="s">
        <v>960</v>
      </c>
      <c r="C20" s="131">
        <v>3.28</v>
      </c>
      <c r="D20" s="131">
        <v>3.27</v>
      </c>
      <c r="E20" s="131">
        <v>3.29</v>
      </c>
      <c r="F20" s="131">
        <v>3.3</v>
      </c>
      <c r="G20" s="131">
        <v>0.85</v>
      </c>
      <c r="H20" s="131">
        <v>0.84</v>
      </c>
      <c r="I20" s="131">
        <v>0.81</v>
      </c>
      <c r="J20" s="131">
        <v>0.82</v>
      </c>
      <c r="K20" s="131">
        <v>10.15</v>
      </c>
      <c r="L20" s="131">
        <v>10.16</v>
      </c>
      <c r="M20" s="131">
        <v>9.8000000000000007</v>
      </c>
      <c r="N20" s="131">
        <v>9.76</v>
      </c>
    </row>
    <row r="21" spans="2:14">
      <c r="B21" s="103" t="s">
        <v>961</v>
      </c>
      <c r="C21" s="131">
        <v>3.52</v>
      </c>
      <c r="D21" s="131">
        <v>3.47</v>
      </c>
      <c r="E21" s="131">
        <v>3.43</v>
      </c>
      <c r="F21" s="131">
        <v>3.48</v>
      </c>
      <c r="G21" s="131">
        <v>0.36</v>
      </c>
      <c r="H21" s="131">
        <v>0.34</v>
      </c>
      <c r="I21" s="131">
        <v>0.33</v>
      </c>
      <c r="J21" s="131">
        <v>0.31</v>
      </c>
      <c r="K21" s="131">
        <v>9.75</v>
      </c>
      <c r="L21" s="131">
        <v>9.49</v>
      </c>
      <c r="M21" s="131">
        <v>9.2899999999999991</v>
      </c>
      <c r="N21" s="131">
        <v>9.16</v>
      </c>
    </row>
    <row r="22" spans="2:14">
      <c r="B22" s="103" t="s">
        <v>962</v>
      </c>
      <c r="C22" s="131">
        <v>2.33</v>
      </c>
      <c r="D22" s="131">
        <v>2.35</v>
      </c>
      <c r="E22" s="131">
        <v>2.36</v>
      </c>
      <c r="F22" s="131">
        <v>2.2999999999999998</v>
      </c>
      <c r="G22" s="131">
        <v>0.33</v>
      </c>
      <c r="H22" s="131">
        <v>0.33</v>
      </c>
      <c r="I22" s="131">
        <v>0.32</v>
      </c>
      <c r="J22" s="131">
        <v>0.3</v>
      </c>
      <c r="K22" s="131">
        <v>7.09</v>
      </c>
      <c r="L22" s="131">
        <v>7.08</v>
      </c>
      <c r="M22" s="131">
        <v>6.95</v>
      </c>
      <c r="N22" s="131">
        <v>7.01</v>
      </c>
    </row>
    <row r="23" spans="2:14">
      <c r="B23" s="103" t="s">
        <v>963</v>
      </c>
      <c r="C23" s="131">
        <v>3.88</v>
      </c>
      <c r="D23" s="131">
        <v>3.89</v>
      </c>
      <c r="E23" s="131">
        <v>3.85</v>
      </c>
      <c r="F23" s="131">
        <v>3.83</v>
      </c>
      <c r="G23" s="131">
        <v>0.77</v>
      </c>
      <c r="H23" s="131">
        <v>0.76</v>
      </c>
      <c r="I23" s="131">
        <v>0.76</v>
      </c>
      <c r="J23" s="131">
        <v>0.76</v>
      </c>
      <c r="K23" s="131">
        <v>10.26</v>
      </c>
      <c r="L23" s="131">
        <v>10.25</v>
      </c>
      <c r="M23" s="131">
        <v>10.14</v>
      </c>
      <c r="N23" s="131">
        <v>9.9700000000000006</v>
      </c>
    </row>
    <row r="24" spans="2:14">
      <c r="B24" s="103" t="s">
        <v>964</v>
      </c>
      <c r="C24" s="131">
        <v>2.37</v>
      </c>
      <c r="D24" s="131">
        <v>2.37</v>
      </c>
      <c r="E24" s="131">
        <v>2.36</v>
      </c>
      <c r="F24" s="131">
        <v>2.36</v>
      </c>
      <c r="G24" s="131">
        <v>0.3</v>
      </c>
      <c r="H24" s="131">
        <v>0.3</v>
      </c>
      <c r="I24" s="131">
        <v>0.28999999999999998</v>
      </c>
      <c r="J24" s="131">
        <v>0.28000000000000003</v>
      </c>
      <c r="K24" s="131">
        <v>9.94</v>
      </c>
      <c r="L24" s="131">
        <v>10.02</v>
      </c>
      <c r="M24" s="131">
        <v>9.7799999999999994</v>
      </c>
      <c r="N24" s="131">
        <v>9.81</v>
      </c>
    </row>
    <row r="25" spans="2:14">
      <c r="B25" s="103" t="s">
        <v>965</v>
      </c>
      <c r="C25" s="131">
        <v>3.3</v>
      </c>
      <c r="D25" s="131">
        <v>3.27</v>
      </c>
      <c r="E25" s="131">
        <v>3.26</v>
      </c>
      <c r="F25" s="131">
        <v>3.3</v>
      </c>
      <c r="G25" s="131">
        <v>0.38</v>
      </c>
      <c r="H25" s="131">
        <v>0.32</v>
      </c>
      <c r="I25" s="131">
        <v>0.31</v>
      </c>
      <c r="J25" s="131">
        <v>0.3</v>
      </c>
      <c r="K25" s="131">
        <v>10.210000000000001</v>
      </c>
      <c r="L25" s="131">
        <v>10.72</v>
      </c>
      <c r="M25" s="131">
        <v>10.64</v>
      </c>
      <c r="N25" s="131">
        <v>10.48</v>
      </c>
    </row>
    <row r="26" spans="2:14">
      <c r="B26" s="103" t="s">
        <v>966</v>
      </c>
      <c r="C26" s="131">
        <v>3.32</v>
      </c>
      <c r="D26" s="131">
        <v>3.33</v>
      </c>
      <c r="E26" s="131">
        <v>3.33</v>
      </c>
      <c r="F26" s="131">
        <v>3.35</v>
      </c>
      <c r="G26" s="131">
        <v>0.35</v>
      </c>
      <c r="H26" s="131">
        <v>0.34</v>
      </c>
      <c r="I26" s="131">
        <v>0.34</v>
      </c>
      <c r="J26" s="131">
        <v>0.34</v>
      </c>
      <c r="K26" s="131">
        <v>10.48</v>
      </c>
      <c r="L26" s="131">
        <v>10.43</v>
      </c>
      <c r="M26" s="131">
        <v>10.210000000000001</v>
      </c>
      <c r="N26" s="131">
        <v>10.16</v>
      </c>
    </row>
    <row r="27" spans="2:14">
      <c r="B27" s="103" t="s">
        <v>967</v>
      </c>
      <c r="C27" s="140">
        <v>2.74</v>
      </c>
      <c r="D27" s="140">
        <v>2.76</v>
      </c>
      <c r="E27" s="140">
        <v>2.77</v>
      </c>
      <c r="F27" s="140">
        <v>2.75</v>
      </c>
      <c r="G27" s="140">
        <v>0.46</v>
      </c>
      <c r="H27" s="140">
        <v>0.45</v>
      </c>
      <c r="I27" s="140">
        <v>0.44</v>
      </c>
      <c r="J27" s="140">
        <v>0.43</v>
      </c>
      <c r="K27" s="140">
        <v>10.52</v>
      </c>
      <c r="L27" s="140">
        <v>10.44</v>
      </c>
      <c r="M27" s="140">
        <v>10.49</v>
      </c>
      <c r="N27" s="140">
        <v>10.33</v>
      </c>
    </row>
    <row r="28" spans="2:14">
      <c r="B28" s="103" t="s">
        <v>968</v>
      </c>
      <c r="C28" s="131">
        <v>3.22</v>
      </c>
      <c r="D28" s="131">
        <v>3.18</v>
      </c>
      <c r="E28" s="131">
        <v>3.24</v>
      </c>
      <c r="F28" s="131">
        <v>3.24</v>
      </c>
      <c r="G28" s="131">
        <v>0.3</v>
      </c>
      <c r="H28" s="131">
        <v>0.3</v>
      </c>
      <c r="I28" s="131">
        <v>0.3</v>
      </c>
      <c r="J28" s="131">
        <v>0.3</v>
      </c>
      <c r="K28" s="131">
        <v>10.28</v>
      </c>
      <c r="L28" s="131">
        <v>9.84</v>
      </c>
      <c r="M28" s="131">
        <v>9.74</v>
      </c>
      <c r="N28" s="131">
        <v>10.029999999999999</v>
      </c>
    </row>
    <row r="29" spans="2:14">
      <c r="B29" s="103" t="s">
        <v>969</v>
      </c>
      <c r="C29" s="131">
        <v>3.31</v>
      </c>
      <c r="D29" s="131">
        <v>3.32</v>
      </c>
      <c r="E29" s="131">
        <v>3.33</v>
      </c>
      <c r="F29" s="131">
        <v>3.33</v>
      </c>
      <c r="G29" s="131">
        <v>0.5</v>
      </c>
      <c r="H29" s="131">
        <v>0.44</v>
      </c>
      <c r="I29" s="131">
        <v>0.62</v>
      </c>
      <c r="J29" s="131">
        <v>0.62</v>
      </c>
      <c r="K29" s="131">
        <v>12.07</v>
      </c>
      <c r="L29" s="131">
        <v>12.17</v>
      </c>
      <c r="M29" s="131">
        <v>11.44</v>
      </c>
      <c r="N29" s="131">
        <v>11.32</v>
      </c>
    </row>
    <row r="30" spans="2:14">
      <c r="B30" s="103" t="s">
        <v>970</v>
      </c>
      <c r="C30" s="131">
        <v>3.23</v>
      </c>
      <c r="D30" s="131">
        <v>3.3</v>
      </c>
      <c r="E30" s="131">
        <v>3.3</v>
      </c>
      <c r="F30" s="131">
        <v>3.35</v>
      </c>
      <c r="G30" s="131">
        <v>0.63</v>
      </c>
      <c r="H30" s="131">
        <v>0.62</v>
      </c>
      <c r="I30" s="131">
        <v>0.61</v>
      </c>
      <c r="J30" s="131">
        <v>0.56999999999999995</v>
      </c>
      <c r="K30" s="131">
        <v>10.59</v>
      </c>
      <c r="L30" s="131">
        <v>10.43</v>
      </c>
      <c r="M30" s="131">
        <v>10.210000000000001</v>
      </c>
      <c r="N30" s="131">
        <v>10.210000000000001</v>
      </c>
    </row>
    <row r="31" spans="2:14">
      <c r="B31" s="103" t="s">
        <v>971</v>
      </c>
      <c r="C31" s="131">
        <v>3.19</v>
      </c>
      <c r="D31" s="131">
        <v>3.25</v>
      </c>
      <c r="E31" s="131">
        <v>3.24</v>
      </c>
      <c r="F31" s="131">
        <v>3.21</v>
      </c>
      <c r="G31" s="131">
        <v>0.31</v>
      </c>
      <c r="H31" s="131">
        <v>0.35</v>
      </c>
      <c r="I31" s="131">
        <v>0.37</v>
      </c>
      <c r="J31" s="131">
        <v>0.37</v>
      </c>
      <c r="K31" s="131">
        <v>8.31</v>
      </c>
      <c r="L31" s="131">
        <v>7.36</v>
      </c>
      <c r="M31" s="131">
        <v>7.36</v>
      </c>
      <c r="N31" s="131">
        <v>8</v>
      </c>
    </row>
    <row r="32" spans="2:14">
      <c r="B32" s="103" t="s">
        <v>972</v>
      </c>
      <c r="C32" s="131">
        <v>2.08</v>
      </c>
      <c r="D32" s="131">
        <v>2.08</v>
      </c>
      <c r="E32" s="131">
        <v>2.1</v>
      </c>
      <c r="F32" s="131">
        <v>2.11</v>
      </c>
      <c r="G32" s="131">
        <v>0.55000000000000004</v>
      </c>
      <c r="H32" s="131">
        <v>0.55000000000000004</v>
      </c>
      <c r="I32" s="131">
        <v>0.55000000000000004</v>
      </c>
      <c r="J32" s="131">
        <v>0.56000000000000005</v>
      </c>
      <c r="K32" s="131">
        <v>7.07</v>
      </c>
      <c r="L32" s="131">
        <v>7.06</v>
      </c>
      <c r="M32" s="131">
        <v>7.08</v>
      </c>
      <c r="N32" s="131">
        <v>7.1</v>
      </c>
    </row>
    <row r="33" spans="2:14">
      <c r="B33" s="103" t="s">
        <v>973</v>
      </c>
      <c r="C33" s="131">
        <v>1.9</v>
      </c>
      <c r="D33" s="131">
        <v>1.92</v>
      </c>
      <c r="E33" s="131">
        <v>1.9</v>
      </c>
      <c r="F33" s="131">
        <v>1.94</v>
      </c>
      <c r="G33" s="131">
        <v>7.0000000000000007E-2</v>
      </c>
      <c r="H33" s="131">
        <v>7.0000000000000007E-2</v>
      </c>
      <c r="I33" s="131">
        <v>7.0000000000000007E-2</v>
      </c>
      <c r="J33" s="131">
        <v>7.0000000000000007E-2</v>
      </c>
      <c r="K33" s="131">
        <v>3.54</v>
      </c>
      <c r="L33" s="131">
        <v>4.72</v>
      </c>
      <c r="M33" s="131">
        <v>4.72</v>
      </c>
      <c r="N33" s="131">
        <v>4.71</v>
      </c>
    </row>
    <row r="37" spans="2:14" ht="18" customHeight="1">
      <c r="B37" s="406" t="s">
        <v>1783</v>
      </c>
      <c r="D37" s="101"/>
    </row>
    <row r="38" spans="2:14" ht="18" customHeight="1">
      <c r="B38" s="600" t="s">
        <v>293</v>
      </c>
      <c r="C38" s="607">
        <v>2015</v>
      </c>
      <c r="D38" s="607">
        <v>2016</v>
      </c>
      <c r="E38" s="607">
        <v>2017</v>
      </c>
      <c r="F38" s="607">
        <v>2018</v>
      </c>
    </row>
    <row r="39" spans="2:14" s="81" customFormat="1" ht="15" customHeight="1">
      <c r="B39" s="451" t="s">
        <v>955</v>
      </c>
      <c r="C39" s="575">
        <v>2.97</v>
      </c>
      <c r="D39" s="575">
        <v>2.97</v>
      </c>
      <c r="E39" s="575">
        <v>2.98</v>
      </c>
      <c r="F39" s="575">
        <v>2.98</v>
      </c>
    </row>
    <row r="40" spans="2:14" s="81" customFormat="1" ht="15" customHeight="1">
      <c r="B40" s="451" t="s">
        <v>967</v>
      </c>
      <c r="C40" s="575">
        <v>2.75</v>
      </c>
      <c r="D40" s="575">
        <v>2.77</v>
      </c>
      <c r="E40" s="575">
        <v>2.76</v>
      </c>
      <c r="F40" s="575">
        <v>2.74</v>
      </c>
    </row>
    <row r="41" spans="2:14">
      <c r="B41" s="132"/>
      <c r="C41" s="131"/>
      <c r="D41" s="131"/>
    </row>
    <row r="42" spans="2:14">
      <c r="B42" s="132"/>
      <c r="C42" s="131"/>
      <c r="D42" s="131"/>
    </row>
    <row r="43" spans="2:14">
      <c r="B43" s="132"/>
      <c r="C43" s="131"/>
      <c r="D43" s="131"/>
    </row>
    <row r="44" spans="2:14">
      <c r="B44" s="132"/>
      <c r="C44" s="131"/>
      <c r="D44" s="131"/>
    </row>
    <row r="45" spans="2:14">
      <c r="B45" s="132"/>
      <c r="C45" s="131"/>
      <c r="D45" s="131"/>
    </row>
    <row r="46" spans="2:14">
      <c r="B46" s="132"/>
      <c r="C46" s="131"/>
      <c r="D46" s="131"/>
    </row>
    <row r="47" spans="2:14">
      <c r="B47" s="132"/>
      <c r="C47" s="131"/>
      <c r="D47" s="131"/>
    </row>
    <row r="60" spans="2:6" ht="18" customHeight="1">
      <c r="B60" s="406" t="s">
        <v>1784</v>
      </c>
      <c r="D60" s="101"/>
    </row>
    <row r="61" spans="2:6" ht="18" customHeight="1">
      <c r="B61" s="600"/>
      <c r="C61" s="607">
        <v>2015</v>
      </c>
      <c r="D61" s="607">
        <v>2016</v>
      </c>
      <c r="E61" s="607">
        <v>2017</v>
      </c>
      <c r="F61" s="607">
        <v>2018</v>
      </c>
    </row>
    <row r="62" spans="2:6" ht="15" customHeight="1">
      <c r="B62" s="103" t="s">
        <v>955</v>
      </c>
      <c r="C62" s="131">
        <v>0.43</v>
      </c>
      <c r="D62" s="131">
        <v>0.44</v>
      </c>
      <c r="E62" s="131">
        <v>0.44</v>
      </c>
      <c r="F62" s="131">
        <v>0.46</v>
      </c>
    </row>
    <row r="63" spans="2:6" ht="15" customHeight="1">
      <c r="B63" s="103" t="s">
        <v>967</v>
      </c>
      <c r="C63" s="131">
        <v>0.43</v>
      </c>
      <c r="D63" s="131">
        <v>0.44</v>
      </c>
      <c r="E63" s="131">
        <v>0.45</v>
      </c>
      <c r="F63" s="131">
        <v>0.46</v>
      </c>
    </row>
    <row r="64" spans="2:6">
      <c r="B64" s="132"/>
    </row>
    <row r="83" spans="2:6" ht="18" customHeight="1">
      <c r="B83" s="406" t="s">
        <v>1785</v>
      </c>
      <c r="D83" s="101"/>
    </row>
    <row r="84" spans="2:6" ht="18" customHeight="1">
      <c r="B84" s="600"/>
      <c r="C84" s="607" t="s">
        <v>304</v>
      </c>
      <c r="D84" s="607" t="s">
        <v>303</v>
      </c>
      <c r="E84" s="607" t="s">
        <v>302</v>
      </c>
      <c r="F84" s="607" t="s">
        <v>295</v>
      </c>
    </row>
    <row r="85" spans="2:6" ht="15" customHeight="1">
      <c r="B85" s="103" t="s">
        <v>955</v>
      </c>
      <c r="C85" s="131">
        <v>9.49</v>
      </c>
      <c r="D85" s="131">
        <v>9.58</v>
      </c>
      <c r="E85" s="131">
        <v>9.74</v>
      </c>
      <c r="F85" s="131">
        <v>9.7899999999999991</v>
      </c>
    </row>
    <row r="86" spans="2:6" ht="15" customHeight="1">
      <c r="B86" s="103" t="s">
        <v>967</v>
      </c>
      <c r="C86" s="131">
        <v>10.33</v>
      </c>
      <c r="D86" s="131">
        <v>10.49</v>
      </c>
      <c r="E86" s="131">
        <v>10.44</v>
      </c>
      <c r="F86" s="131">
        <v>10.52</v>
      </c>
    </row>
  </sheetData>
  <mergeCells count="6">
    <mergeCell ref="B12:B13"/>
    <mergeCell ref="C12:F12"/>
    <mergeCell ref="G12:J12"/>
    <mergeCell ref="K12:N12"/>
    <mergeCell ref="F2:G2"/>
    <mergeCell ref="F3:G3"/>
  </mergeCells>
  <hyperlinks>
    <hyperlink ref="F3" r:id="rId1" location="'Índice Digitalizacion Acelerada'!A1"/>
    <hyperlink ref="F2" r:id="rId2" location="'Índice ámbitos y subámbitos'!A1"/>
    <hyperlink ref="F2:G2" location="'Índice Cambios Sociales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AK43"/>
  <sheetViews>
    <sheetView showGridLines="0" zoomScaleNormal="100" workbookViewId="0">
      <selection activeCell="C2" sqref="C2"/>
    </sheetView>
  </sheetViews>
  <sheetFormatPr baseColWidth="10" defaultColWidth="11.54296875" defaultRowHeight="12.5"/>
  <cols>
    <col min="1" max="1" width="1.81640625" style="57" customWidth="1"/>
    <col min="2" max="2" width="40.453125" style="57" customWidth="1"/>
    <col min="3" max="4" width="20.81640625" style="57" customWidth="1"/>
    <col min="5" max="5" width="21.453125" style="57" customWidth="1"/>
    <col min="6" max="6" width="22.54296875" style="57" customWidth="1"/>
    <col min="7" max="7" width="22" style="57" customWidth="1"/>
    <col min="8" max="37" width="22.81640625" style="57" customWidth="1"/>
    <col min="38" max="16384" width="11.54296875" style="57"/>
  </cols>
  <sheetData>
    <row r="1" spans="2:37" ht="15" customHeight="1"/>
    <row r="2" spans="2:37" ht="15" customHeight="1">
      <c r="F2" s="893" t="s">
        <v>245</v>
      </c>
      <c r="G2" s="893"/>
    </row>
    <row r="3" spans="2:37" ht="15" customHeight="1">
      <c r="F3" s="893" t="s">
        <v>248</v>
      </c>
      <c r="G3" s="893"/>
    </row>
    <row r="4" spans="2:37" s="405" customFormat="1" ht="13.4" customHeight="1">
      <c r="B4" s="403"/>
      <c r="C4" s="403"/>
      <c r="D4" s="404"/>
      <c r="E4" s="403"/>
    </row>
    <row r="5" spans="2:37" s="411" customFormat="1" ht="15.5">
      <c r="B5" s="414" t="s">
        <v>246</v>
      </c>
      <c r="C5" s="411" t="s">
        <v>733</v>
      </c>
      <c r="H5" s="413"/>
    </row>
    <row r="6" spans="2:37" s="415" customFormat="1" ht="15.5">
      <c r="B6" s="416" t="s">
        <v>247</v>
      </c>
      <c r="C6" s="415" t="s">
        <v>1580</v>
      </c>
    </row>
    <row r="7" spans="2:37" s="415" customFormat="1" ht="15.5">
      <c r="B7" s="416" t="s">
        <v>84</v>
      </c>
      <c r="C7" s="417" t="s">
        <v>974</v>
      </c>
    </row>
    <row r="8" spans="2:37" s="415" customFormat="1" ht="15.5">
      <c r="B8" s="416" t="s">
        <v>220</v>
      </c>
      <c r="C8" s="417" t="s">
        <v>731</v>
      </c>
    </row>
    <row r="9" spans="2:37" s="415" customFormat="1" ht="15.5">
      <c r="B9" s="416" t="s">
        <v>127</v>
      </c>
      <c r="C9" s="417" t="s">
        <v>37</v>
      </c>
    </row>
    <row r="10" spans="2:37" s="415" customFormat="1" ht="15.5">
      <c r="B10" s="416" t="s">
        <v>244</v>
      </c>
      <c r="C10" s="415" t="s">
        <v>975</v>
      </c>
    </row>
    <row r="12" spans="2:37" s="421" customFormat="1" ht="18" customHeight="1">
      <c r="B12" s="1040" t="s">
        <v>293</v>
      </c>
      <c r="C12" s="943" t="s">
        <v>976</v>
      </c>
      <c r="D12" s="943"/>
      <c r="E12" s="943"/>
      <c r="F12" s="943" t="s">
        <v>977</v>
      </c>
      <c r="G12" s="943"/>
      <c r="H12" s="943"/>
      <c r="I12" s="943" t="s">
        <v>978</v>
      </c>
      <c r="J12" s="943"/>
      <c r="K12" s="943"/>
      <c r="L12" s="943" t="s">
        <v>979</v>
      </c>
      <c r="M12" s="943"/>
      <c r="N12" s="943"/>
      <c r="O12" s="943" t="s">
        <v>980</v>
      </c>
      <c r="P12" s="943"/>
      <c r="Q12" s="943"/>
      <c r="R12" s="943" t="s">
        <v>981</v>
      </c>
      <c r="S12" s="943"/>
      <c r="T12" s="943"/>
      <c r="U12" s="447"/>
      <c r="V12" s="447"/>
      <c r="W12" s="598"/>
      <c r="X12" s="598"/>
      <c r="Y12" s="598"/>
      <c r="Z12" s="598"/>
      <c r="AA12" s="598"/>
      <c r="AB12" s="598"/>
      <c r="AC12" s="598"/>
      <c r="AD12" s="598"/>
      <c r="AE12" s="598"/>
      <c r="AF12" s="598"/>
      <c r="AG12" s="598"/>
      <c r="AH12" s="598"/>
      <c r="AI12" s="598"/>
      <c r="AJ12" s="598"/>
      <c r="AK12" s="598"/>
    </row>
    <row r="13" spans="2:37" s="421" customFormat="1" ht="18" customHeight="1">
      <c r="B13" s="1041"/>
      <c r="C13" s="596" t="s">
        <v>982</v>
      </c>
      <c r="D13" s="596" t="s">
        <v>983</v>
      </c>
      <c r="E13" s="596" t="s">
        <v>984</v>
      </c>
      <c r="F13" s="596" t="s">
        <v>982</v>
      </c>
      <c r="G13" s="596" t="s">
        <v>983</v>
      </c>
      <c r="H13" s="596" t="s">
        <v>984</v>
      </c>
      <c r="I13" s="596" t="s">
        <v>982</v>
      </c>
      <c r="J13" s="596" t="s">
        <v>983</v>
      </c>
      <c r="K13" s="596" t="s">
        <v>984</v>
      </c>
      <c r="L13" s="596" t="s">
        <v>982</v>
      </c>
      <c r="M13" s="596" t="s">
        <v>983</v>
      </c>
      <c r="N13" s="596" t="s">
        <v>984</v>
      </c>
      <c r="O13" s="596" t="s">
        <v>982</v>
      </c>
      <c r="P13" s="596" t="s">
        <v>983</v>
      </c>
      <c r="Q13" s="596" t="s">
        <v>984</v>
      </c>
      <c r="R13" s="596" t="s">
        <v>982</v>
      </c>
      <c r="S13" s="596" t="s">
        <v>983</v>
      </c>
      <c r="T13" s="596" t="s">
        <v>984</v>
      </c>
      <c r="U13" s="552"/>
      <c r="V13" s="552"/>
    </row>
    <row r="14" spans="2:37">
      <c r="B14" s="103" t="s">
        <v>660</v>
      </c>
      <c r="C14" s="119">
        <v>11.4</v>
      </c>
      <c r="D14" s="119">
        <v>10.7</v>
      </c>
      <c r="E14" s="119">
        <v>13.1</v>
      </c>
      <c r="F14" s="119">
        <v>11.5</v>
      </c>
      <c r="G14" s="119">
        <v>10.8</v>
      </c>
      <c r="H14" s="119">
        <v>13</v>
      </c>
      <c r="I14" s="119">
        <v>11.7</v>
      </c>
      <c r="J14" s="119">
        <v>11.1</v>
      </c>
      <c r="K14" s="119">
        <v>13.1</v>
      </c>
      <c r="L14" s="119">
        <v>11.8</v>
      </c>
      <c r="M14" s="119">
        <v>11.3</v>
      </c>
      <c r="N14" s="119">
        <v>13.2</v>
      </c>
      <c r="O14" s="119">
        <v>11.8</v>
      </c>
      <c r="P14" s="119">
        <v>11.2</v>
      </c>
      <c r="Q14" s="119">
        <v>13.2</v>
      </c>
      <c r="R14" s="119">
        <v>12</v>
      </c>
      <c r="S14" s="119">
        <v>11.5</v>
      </c>
      <c r="T14" s="119">
        <v>13.3</v>
      </c>
      <c r="U14" s="38"/>
      <c r="V14" s="38"/>
    </row>
    <row r="15" spans="2:37">
      <c r="B15" s="103" t="s">
        <v>985</v>
      </c>
      <c r="C15" s="119">
        <v>12.2</v>
      </c>
      <c r="D15" s="119">
        <v>11.7</v>
      </c>
      <c r="E15" s="119">
        <v>13.7</v>
      </c>
      <c r="F15" s="119">
        <v>12.1</v>
      </c>
      <c r="G15" s="119">
        <v>11.8</v>
      </c>
      <c r="H15" s="119">
        <v>13.3</v>
      </c>
      <c r="I15" s="119">
        <v>12.5</v>
      </c>
      <c r="J15" s="119">
        <v>12.3</v>
      </c>
      <c r="K15" s="119">
        <v>13.3</v>
      </c>
      <c r="L15" s="119">
        <v>12.7</v>
      </c>
      <c r="M15" s="119">
        <v>12.2</v>
      </c>
      <c r="N15" s="119">
        <v>14.2</v>
      </c>
      <c r="O15" s="119">
        <v>12.2</v>
      </c>
      <c r="P15" s="119">
        <v>11.7</v>
      </c>
      <c r="Q15" s="119">
        <v>13.6</v>
      </c>
      <c r="R15" s="119">
        <v>12.7</v>
      </c>
      <c r="S15" s="119">
        <v>12.5</v>
      </c>
      <c r="T15" s="119">
        <v>13.6</v>
      </c>
    </row>
    <row r="16" spans="2:37">
      <c r="B16" s="103" t="s">
        <v>224</v>
      </c>
      <c r="C16" s="119">
        <v>10.4</v>
      </c>
      <c r="D16" s="119">
        <v>9.6</v>
      </c>
      <c r="E16" s="119">
        <v>12.8</v>
      </c>
      <c r="F16" s="119">
        <v>10.5</v>
      </c>
      <c r="G16" s="119">
        <v>9.8000000000000007</v>
      </c>
      <c r="H16" s="119">
        <v>12.6</v>
      </c>
      <c r="I16" s="119">
        <v>10.6</v>
      </c>
      <c r="J16" s="119">
        <v>9.8000000000000007</v>
      </c>
      <c r="K16" s="119">
        <v>12.9</v>
      </c>
      <c r="L16" s="119">
        <v>10.7</v>
      </c>
      <c r="M16" s="119">
        <v>10</v>
      </c>
      <c r="N16" s="119">
        <v>12.9</v>
      </c>
      <c r="O16" s="119">
        <v>11</v>
      </c>
      <c r="P16" s="119">
        <v>10.3</v>
      </c>
      <c r="Q16" s="119">
        <v>12.9</v>
      </c>
      <c r="R16" s="119">
        <v>11.3</v>
      </c>
      <c r="S16" s="119">
        <v>10.6</v>
      </c>
      <c r="T16" s="119">
        <v>13.2</v>
      </c>
    </row>
    <row r="17" spans="2:20">
      <c r="B17" s="103" t="s">
        <v>317</v>
      </c>
      <c r="C17" s="119">
        <v>9.9</v>
      </c>
      <c r="D17" s="119">
        <v>9.1</v>
      </c>
      <c r="E17" s="119">
        <v>13.1</v>
      </c>
      <c r="F17" s="119">
        <v>10</v>
      </c>
      <c r="G17" s="119">
        <v>9.1</v>
      </c>
      <c r="H17" s="119">
        <v>13.2</v>
      </c>
      <c r="I17" s="119">
        <v>10.1</v>
      </c>
      <c r="J17" s="119">
        <v>9.1999999999999993</v>
      </c>
      <c r="K17" s="119">
        <v>13.4</v>
      </c>
      <c r="L17" s="119">
        <v>10.3</v>
      </c>
      <c r="M17" s="119">
        <v>9.5</v>
      </c>
      <c r="N17" s="119">
        <v>13.6</v>
      </c>
      <c r="O17" s="119">
        <v>10.1</v>
      </c>
      <c r="P17" s="119">
        <v>9.1999999999999993</v>
      </c>
      <c r="Q17" s="119">
        <v>13.3</v>
      </c>
      <c r="R17" s="119">
        <v>10.3</v>
      </c>
      <c r="S17" s="119">
        <v>9.4</v>
      </c>
      <c r="T17" s="119">
        <v>13.4</v>
      </c>
    </row>
    <row r="18" spans="2:20">
      <c r="B18" s="103" t="s">
        <v>318</v>
      </c>
      <c r="C18" s="119">
        <v>10.1</v>
      </c>
      <c r="D18" s="119">
        <v>9.6</v>
      </c>
      <c r="E18" s="119">
        <v>11.4</v>
      </c>
      <c r="F18" s="119">
        <v>10.3</v>
      </c>
      <c r="G18" s="119">
        <v>9.6999999999999993</v>
      </c>
      <c r="H18" s="119">
        <v>11.7</v>
      </c>
      <c r="I18" s="119">
        <v>10.7</v>
      </c>
      <c r="J18" s="119">
        <v>10.1</v>
      </c>
      <c r="K18" s="119">
        <v>12</v>
      </c>
      <c r="L18" s="119">
        <v>10.7</v>
      </c>
      <c r="M18" s="119">
        <v>10.1</v>
      </c>
      <c r="N18" s="119">
        <v>12.1</v>
      </c>
      <c r="O18" s="119">
        <v>10.8</v>
      </c>
      <c r="P18" s="119">
        <v>10.199999999999999</v>
      </c>
      <c r="Q18" s="119">
        <v>12.2</v>
      </c>
      <c r="R18" s="119">
        <v>11.1</v>
      </c>
      <c r="S18" s="119">
        <v>10.5</v>
      </c>
      <c r="T18" s="119">
        <v>12.4</v>
      </c>
    </row>
    <row r="19" spans="2:20">
      <c r="B19" s="103" t="s">
        <v>227</v>
      </c>
      <c r="C19" s="119">
        <v>11.6</v>
      </c>
      <c r="D19" s="119">
        <v>11.1</v>
      </c>
      <c r="E19" s="119">
        <v>13.5</v>
      </c>
      <c r="F19" s="119">
        <v>12</v>
      </c>
      <c r="G19" s="119">
        <v>11.6</v>
      </c>
      <c r="H19" s="119">
        <v>13.4</v>
      </c>
      <c r="I19" s="119">
        <v>12.1</v>
      </c>
      <c r="J19" s="119">
        <v>11.8</v>
      </c>
      <c r="K19" s="119">
        <v>13.2</v>
      </c>
      <c r="L19" s="119">
        <v>12.6</v>
      </c>
      <c r="M19" s="119">
        <v>12.3</v>
      </c>
      <c r="N19" s="119">
        <v>13.6</v>
      </c>
      <c r="O19" s="119">
        <v>12.8</v>
      </c>
      <c r="P19" s="119">
        <v>12.5</v>
      </c>
      <c r="Q19" s="119">
        <v>14</v>
      </c>
      <c r="R19" s="119">
        <v>13.2</v>
      </c>
      <c r="S19" s="119">
        <v>12.9</v>
      </c>
      <c r="T19" s="119">
        <v>14.5</v>
      </c>
    </row>
    <row r="20" spans="2:20">
      <c r="B20" s="103" t="s">
        <v>228</v>
      </c>
      <c r="C20" s="119">
        <v>9.6999999999999993</v>
      </c>
      <c r="D20" s="119">
        <v>8.9</v>
      </c>
      <c r="E20" s="119">
        <v>12.2</v>
      </c>
      <c r="F20" s="119">
        <v>9.6999999999999993</v>
      </c>
      <c r="G20" s="119">
        <v>8.9</v>
      </c>
      <c r="H20" s="119">
        <v>11.9</v>
      </c>
      <c r="I20" s="119">
        <v>10</v>
      </c>
      <c r="J20" s="119">
        <v>9.4</v>
      </c>
      <c r="K20" s="119">
        <v>11.8</v>
      </c>
      <c r="L20" s="119">
        <v>10.1</v>
      </c>
      <c r="M20" s="119">
        <v>9.5</v>
      </c>
      <c r="N20" s="119">
        <v>11.6</v>
      </c>
      <c r="O20" s="119">
        <v>10.1</v>
      </c>
      <c r="P20" s="119">
        <v>9.5</v>
      </c>
      <c r="Q20" s="119">
        <v>11.7</v>
      </c>
      <c r="R20" s="119">
        <v>10.5</v>
      </c>
      <c r="S20" s="119">
        <v>10</v>
      </c>
      <c r="T20" s="119">
        <v>11.9</v>
      </c>
    </row>
    <row r="21" spans="2:20">
      <c r="B21" s="103" t="s">
        <v>229</v>
      </c>
      <c r="C21" s="119">
        <v>10</v>
      </c>
      <c r="D21" s="119">
        <v>9</v>
      </c>
      <c r="E21" s="119">
        <v>13.2</v>
      </c>
      <c r="F21" s="119">
        <v>10</v>
      </c>
      <c r="G21" s="119">
        <v>9</v>
      </c>
      <c r="H21" s="119">
        <v>13.1</v>
      </c>
      <c r="I21" s="119">
        <v>10.1</v>
      </c>
      <c r="J21" s="119">
        <v>9.1</v>
      </c>
      <c r="K21" s="119">
        <v>13.2</v>
      </c>
      <c r="L21" s="119">
        <v>10.199999999999999</v>
      </c>
      <c r="M21" s="119">
        <v>9.1999999999999993</v>
      </c>
      <c r="N21" s="119">
        <v>13</v>
      </c>
      <c r="O21" s="119">
        <v>10.4</v>
      </c>
      <c r="P21" s="119">
        <v>9.4</v>
      </c>
      <c r="Q21" s="119">
        <v>13.2</v>
      </c>
      <c r="R21" s="119">
        <v>10.5</v>
      </c>
      <c r="S21" s="119">
        <v>9.6</v>
      </c>
      <c r="T21" s="119">
        <v>13.2</v>
      </c>
    </row>
    <row r="22" spans="2:20">
      <c r="B22" s="103" t="s">
        <v>230</v>
      </c>
      <c r="C22" s="119">
        <v>10.6</v>
      </c>
      <c r="D22" s="119">
        <v>10</v>
      </c>
      <c r="E22" s="119">
        <v>13.8</v>
      </c>
      <c r="F22" s="119">
        <v>10.7</v>
      </c>
      <c r="G22" s="119">
        <v>10.199999999999999</v>
      </c>
      <c r="H22" s="119">
        <v>13.7</v>
      </c>
      <c r="I22" s="119">
        <v>10.9</v>
      </c>
      <c r="J22" s="119">
        <v>10.3</v>
      </c>
      <c r="K22" s="119">
        <v>14</v>
      </c>
      <c r="L22" s="119">
        <v>11.2</v>
      </c>
      <c r="M22" s="119">
        <v>10.7</v>
      </c>
      <c r="N22" s="119">
        <v>14.1</v>
      </c>
      <c r="O22" s="119">
        <v>11.5</v>
      </c>
      <c r="P22" s="119">
        <v>11</v>
      </c>
      <c r="Q22" s="119">
        <v>14.2</v>
      </c>
      <c r="R22" s="119">
        <v>11.8</v>
      </c>
      <c r="S22" s="119">
        <v>11.4</v>
      </c>
      <c r="T22" s="119">
        <v>14</v>
      </c>
    </row>
    <row r="23" spans="2:20">
      <c r="B23" s="103" t="s">
        <v>231</v>
      </c>
      <c r="C23" s="119">
        <v>11.9</v>
      </c>
      <c r="D23" s="119">
        <v>11.4</v>
      </c>
      <c r="E23" s="119">
        <v>13.1</v>
      </c>
      <c r="F23" s="119">
        <v>11.8</v>
      </c>
      <c r="G23" s="119">
        <v>11.3</v>
      </c>
      <c r="H23" s="119">
        <v>12.6</v>
      </c>
      <c r="I23" s="119">
        <v>12</v>
      </c>
      <c r="J23" s="119">
        <v>11.7</v>
      </c>
      <c r="K23" s="119">
        <v>12.6</v>
      </c>
      <c r="L23" s="119">
        <v>12.3</v>
      </c>
      <c r="M23" s="119">
        <v>12.1</v>
      </c>
      <c r="N23" s="119">
        <v>12.6</v>
      </c>
      <c r="O23" s="119">
        <v>12.2</v>
      </c>
      <c r="P23" s="119">
        <v>12.1</v>
      </c>
      <c r="Q23" s="119">
        <v>12.6</v>
      </c>
      <c r="R23" s="119">
        <v>12.4</v>
      </c>
      <c r="S23" s="119">
        <v>12.2</v>
      </c>
      <c r="T23" s="119">
        <v>12.6</v>
      </c>
    </row>
    <row r="24" spans="2:20">
      <c r="B24" s="103" t="s">
        <v>319</v>
      </c>
      <c r="C24" s="119">
        <v>11.4</v>
      </c>
      <c r="D24" s="119">
        <v>10.8</v>
      </c>
      <c r="E24" s="119">
        <v>13.1</v>
      </c>
      <c r="F24" s="119">
        <v>11.6</v>
      </c>
      <c r="G24" s="119">
        <v>11</v>
      </c>
      <c r="H24" s="119">
        <v>13.3</v>
      </c>
      <c r="I24" s="119">
        <v>11.8</v>
      </c>
      <c r="J24" s="119">
        <v>11.1</v>
      </c>
      <c r="K24" s="119">
        <v>13.4</v>
      </c>
      <c r="L24" s="119">
        <v>12</v>
      </c>
      <c r="M24" s="119">
        <v>11.3</v>
      </c>
      <c r="N24" s="119">
        <v>13.4</v>
      </c>
      <c r="O24" s="119">
        <v>11.9</v>
      </c>
      <c r="P24" s="119">
        <v>11.2</v>
      </c>
      <c r="Q24" s="119">
        <v>13.4</v>
      </c>
      <c r="R24" s="119">
        <v>12.3</v>
      </c>
      <c r="S24" s="119">
        <v>11.7</v>
      </c>
      <c r="T24" s="119">
        <v>13.5</v>
      </c>
    </row>
    <row r="25" spans="2:20">
      <c r="B25" s="103" t="s">
        <v>233</v>
      </c>
      <c r="C25" s="119">
        <v>9.5</v>
      </c>
      <c r="D25" s="119">
        <v>8.8000000000000007</v>
      </c>
      <c r="E25" s="119">
        <v>14</v>
      </c>
      <c r="F25" s="119">
        <v>9.6999999999999993</v>
      </c>
      <c r="G25" s="119">
        <v>9.1</v>
      </c>
      <c r="H25" s="119">
        <v>13.9</v>
      </c>
      <c r="I25" s="119">
        <v>10</v>
      </c>
      <c r="J25" s="119">
        <v>9.3000000000000007</v>
      </c>
      <c r="K25" s="119">
        <v>14.2</v>
      </c>
      <c r="L25" s="119">
        <v>10.199999999999999</v>
      </c>
      <c r="M25" s="119">
        <v>9.5</v>
      </c>
      <c r="N25" s="119">
        <v>14.6</v>
      </c>
      <c r="O25" s="119">
        <v>10.4</v>
      </c>
      <c r="P25" s="119">
        <v>9.6999999999999993</v>
      </c>
      <c r="Q25" s="119">
        <v>15</v>
      </c>
      <c r="R25" s="119">
        <v>10.9</v>
      </c>
      <c r="S25" s="119">
        <v>10.199999999999999</v>
      </c>
      <c r="T25" s="119">
        <v>15.4</v>
      </c>
    </row>
    <row r="26" spans="2:20">
      <c r="B26" s="103" t="s">
        <v>234</v>
      </c>
      <c r="C26" s="119">
        <v>10.199999999999999</v>
      </c>
      <c r="D26" s="119">
        <v>9.6</v>
      </c>
      <c r="E26" s="119">
        <v>11.9</v>
      </c>
      <c r="F26" s="119">
        <v>10.199999999999999</v>
      </c>
      <c r="G26" s="119">
        <v>9.6</v>
      </c>
      <c r="H26" s="119">
        <v>11.9</v>
      </c>
      <c r="I26" s="119">
        <v>10.199999999999999</v>
      </c>
      <c r="J26" s="119">
        <v>9.6</v>
      </c>
      <c r="K26" s="119">
        <v>12</v>
      </c>
      <c r="L26" s="119">
        <v>10.199999999999999</v>
      </c>
      <c r="M26" s="119">
        <v>9.6999999999999993</v>
      </c>
      <c r="N26" s="119">
        <v>11.9</v>
      </c>
      <c r="O26" s="119">
        <v>10.4</v>
      </c>
      <c r="P26" s="119">
        <v>9.8000000000000007</v>
      </c>
      <c r="Q26" s="119">
        <v>12.1</v>
      </c>
      <c r="R26" s="119">
        <v>10.3</v>
      </c>
      <c r="S26" s="119">
        <v>9.8000000000000007</v>
      </c>
      <c r="T26" s="119">
        <v>12.3</v>
      </c>
    </row>
    <row r="27" spans="2:20">
      <c r="B27" s="103" t="s">
        <v>321</v>
      </c>
      <c r="C27" s="164">
        <v>12.8</v>
      </c>
      <c r="D27" s="164">
        <v>12.7</v>
      </c>
      <c r="E27" s="164">
        <v>12.9</v>
      </c>
      <c r="F27" s="164">
        <v>12.7</v>
      </c>
      <c r="G27" s="164">
        <v>12.5</v>
      </c>
      <c r="H27" s="164">
        <v>13</v>
      </c>
      <c r="I27" s="164">
        <v>13</v>
      </c>
      <c r="J27" s="164">
        <v>12.9</v>
      </c>
      <c r="K27" s="164">
        <v>13.1</v>
      </c>
      <c r="L27" s="164">
        <v>13</v>
      </c>
      <c r="M27" s="164">
        <v>13</v>
      </c>
      <c r="N27" s="164">
        <v>13.1</v>
      </c>
      <c r="O27" s="164">
        <v>13.1</v>
      </c>
      <c r="P27" s="164">
        <v>13</v>
      </c>
      <c r="Q27" s="164">
        <v>13.1</v>
      </c>
      <c r="R27" s="164">
        <v>13.2</v>
      </c>
      <c r="S27" s="164">
        <v>13.2</v>
      </c>
      <c r="T27" s="164">
        <v>13.2</v>
      </c>
    </row>
    <row r="28" spans="2:20">
      <c r="B28" s="103" t="s">
        <v>322</v>
      </c>
      <c r="C28" s="119">
        <v>11.5</v>
      </c>
      <c r="D28" s="119">
        <v>10.9</v>
      </c>
      <c r="E28" s="119">
        <v>13.4</v>
      </c>
      <c r="F28" s="119">
        <v>11.5</v>
      </c>
      <c r="G28" s="119">
        <v>10.9</v>
      </c>
      <c r="H28" s="119">
        <v>13</v>
      </c>
      <c r="I28" s="119">
        <v>11.4</v>
      </c>
      <c r="J28" s="119">
        <v>10.9</v>
      </c>
      <c r="K28" s="119">
        <v>13</v>
      </c>
      <c r="L28" s="119">
        <v>11.6</v>
      </c>
      <c r="M28" s="119">
        <v>11</v>
      </c>
      <c r="N28" s="119">
        <v>13.2</v>
      </c>
      <c r="O28" s="119">
        <v>11.7</v>
      </c>
      <c r="P28" s="119">
        <v>11.1</v>
      </c>
      <c r="Q28" s="119">
        <v>13.3</v>
      </c>
      <c r="R28" s="119">
        <v>11.7</v>
      </c>
      <c r="S28" s="119">
        <v>11.1</v>
      </c>
      <c r="T28" s="119">
        <v>13.3</v>
      </c>
    </row>
    <row r="29" spans="2:20">
      <c r="B29" s="103" t="s">
        <v>323</v>
      </c>
      <c r="C29" s="119">
        <v>10.1</v>
      </c>
      <c r="D29" s="119">
        <v>8.9</v>
      </c>
      <c r="E29" s="119">
        <v>13.3</v>
      </c>
      <c r="F29" s="119">
        <v>10.5</v>
      </c>
      <c r="G29" s="119">
        <v>9.4</v>
      </c>
      <c r="H29" s="119">
        <v>13.4</v>
      </c>
      <c r="I29" s="119">
        <v>10.6</v>
      </c>
      <c r="J29" s="119">
        <v>9.5</v>
      </c>
      <c r="K29" s="119">
        <v>13.2</v>
      </c>
      <c r="L29" s="119">
        <v>10.7</v>
      </c>
      <c r="M29" s="119">
        <v>9.6</v>
      </c>
      <c r="N29" s="119">
        <v>13.2</v>
      </c>
      <c r="O29" s="119">
        <v>10.9</v>
      </c>
      <c r="P29" s="119">
        <v>9.9</v>
      </c>
      <c r="Q29" s="119">
        <v>13.4</v>
      </c>
      <c r="R29" s="119">
        <v>10.8</v>
      </c>
      <c r="S29" s="119">
        <v>9.6999999999999993</v>
      </c>
      <c r="T29" s="119">
        <v>13.6</v>
      </c>
    </row>
    <row r="30" spans="2:20">
      <c r="B30" s="103" t="s">
        <v>986</v>
      </c>
      <c r="C30" s="119">
        <v>10.199999999999999</v>
      </c>
      <c r="D30" s="119">
        <v>8.4</v>
      </c>
      <c r="E30" s="119">
        <v>12.9</v>
      </c>
      <c r="F30" s="119">
        <v>10.5</v>
      </c>
      <c r="G30" s="119">
        <v>8.6999999999999993</v>
      </c>
      <c r="H30" s="119">
        <v>13.4</v>
      </c>
      <c r="I30" s="119">
        <v>10.7</v>
      </c>
      <c r="J30" s="119">
        <v>8.9</v>
      </c>
      <c r="K30" s="119">
        <v>13.4</v>
      </c>
      <c r="L30" s="119">
        <v>10.9</v>
      </c>
      <c r="M30" s="119">
        <v>9</v>
      </c>
      <c r="N30" s="119">
        <v>14</v>
      </c>
      <c r="O30" s="119">
        <v>10.9</v>
      </c>
      <c r="P30" s="119">
        <v>9.1</v>
      </c>
      <c r="Q30" s="119">
        <v>13.9</v>
      </c>
      <c r="R30" s="119">
        <v>11</v>
      </c>
      <c r="S30" s="119">
        <v>9.1999999999999993</v>
      </c>
      <c r="T30" s="119">
        <v>14</v>
      </c>
    </row>
    <row r="31" spans="2:20">
      <c r="B31" s="103" t="s">
        <v>324</v>
      </c>
      <c r="C31" s="119">
        <v>10.8</v>
      </c>
      <c r="D31" s="119">
        <v>9.8000000000000007</v>
      </c>
      <c r="E31" s="119">
        <v>13.2</v>
      </c>
      <c r="F31" s="119">
        <v>10.9</v>
      </c>
      <c r="G31" s="119">
        <v>10</v>
      </c>
      <c r="H31" s="119">
        <v>13.1</v>
      </c>
      <c r="I31" s="119">
        <v>11</v>
      </c>
      <c r="J31" s="119">
        <v>10.199999999999999</v>
      </c>
      <c r="K31" s="119">
        <v>13.1</v>
      </c>
      <c r="L31" s="119">
        <v>11.2</v>
      </c>
      <c r="M31" s="119">
        <v>10.4</v>
      </c>
      <c r="N31" s="119">
        <v>13.2</v>
      </c>
      <c r="O31" s="119">
        <v>11.2</v>
      </c>
      <c r="P31" s="119">
        <v>10.4</v>
      </c>
      <c r="Q31" s="119">
        <v>13.2</v>
      </c>
      <c r="R31" s="119">
        <v>11.5</v>
      </c>
      <c r="S31" s="119">
        <v>10.7</v>
      </c>
      <c r="T31" s="119">
        <v>13.3</v>
      </c>
    </row>
    <row r="32" spans="2:20">
      <c r="B32" s="103" t="s">
        <v>239</v>
      </c>
      <c r="C32" s="119">
        <v>12.7</v>
      </c>
      <c r="D32" s="119">
        <v>12.4</v>
      </c>
      <c r="E32" s="119">
        <v>14.1</v>
      </c>
      <c r="F32" s="119">
        <v>12.8</v>
      </c>
      <c r="G32" s="119">
        <v>12.5</v>
      </c>
      <c r="H32" s="119">
        <v>14.3</v>
      </c>
      <c r="I32" s="119">
        <v>13.1</v>
      </c>
      <c r="J32" s="119">
        <v>12.7</v>
      </c>
      <c r="K32" s="119">
        <v>15.2</v>
      </c>
      <c r="L32" s="119">
        <v>13.1</v>
      </c>
      <c r="M32" s="119">
        <v>12.8</v>
      </c>
      <c r="N32" s="119">
        <v>14.6</v>
      </c>
      <c r="O32" s="119">
        <v>13.5</v>
      </c>
      <c r="P32" s="119">
        <v>12.9</v>
      </c>
      <c r="Q32" s="119">
        <v>16.399999999999999</v>
      </c>
      <c r="R32" s="119">
        <v>13.6</v>
      </c>
      <c r="S32" s="119">
        <v>13.1</v>
      </c>
      <c r="T32" s="119">
        <v>15.5</v>
      </c>
    </row>
    <row r="33" spans="2:20">
      <c r="B33" s="103" t="s">
        <v>240</v>
      </c>
      <c r="C33" s="119">
        <v>13.7</v>
      </c>
      <c r="D33" s="119">
        <v>13.3</v>
      </c>
      <c r="E33" s="119">
        <v>16.399999999999999</v>
      </c>
      <c r="F33" s="119">
        <v>13.7</v>
      </c>
      <c r="G33" s="119">
        <v>13.3</v>
      </c>
      <c r="H33" s="119">
        <v>16.100000000000001</v>
      </c>
      <c r="I33" s="119">
        <v>13.4</v>
      </c>
      <c r="J33" s="119">
        <v>12.9</v>
      </c>
      <c r="K33" s="119">
        <v>15.9</v>
      </c>
      <c r="L33" s="119">
        <v>13.7</v>
      </c>
      <c r="M33" s="119">
        <v>13.3</v>
      </c>
      <c r="N33" s="119">
        <v>15.7</v>
      </c>
      <c r="O33" s="119">
        <v>13.7</v>
      </c>
      <c r="P33" s="119">
        <v>13.3</v>
      </c>
      <c r="Q33" s="119">
        <v>15.6</v>
      </c>
      <c r="R33" s="119">
        <v>13.5</v>
      </c>
      <c r="S33" s="119">
        <v>13.2</v>
      </c>
      <c r="T33" s="119">
        <v>14.9</v>
      </c>
    </row>
    <row r="34" spans="2:20">
      <c r="B34" s="165" t="s">
        <v>987</v>
      </c>
    </row>
    <row r="35" spans="2:20">
      <c r="B35" s="166" t="s">
        <v>988</v>
      </c>
    </row>
    <row r="36" spans="2:20">
      <c r="B36" s="166" t="s">
        <v>989</v>
      </c>
    </row>
    <row r="40" spans="2:20" ht="18.5" customHeight="1">
      <c r="B40" s="406" t="s">
        <v>1786</v>
      </c>
      <c r="D40" s="101"/>
    </row>
    <row r="41" spans="2:20" ht="18.5" customHeight="1">
      <c r="B41" s="600"/>
      <c r="C41" s="607" t="s">
        <v>981</v>
      </c>
      <c r="D41" s="607" t="s">
        <v>980</v>
      </c>
      <c r="E41" s="607" t="s">
        <v>979</v>
      </c>
      <c r="F41" s="607" t="s">
        <v>978</v>
      </c>
      <c r="G41" s="148" t="s">
        <v>977</v>
      </c>
      <c r="H41" s="148" t="s">
        <v>990</v>
      </c>
      <c r="Q41" s="167"/>
      <c r="S41" s="167"/>
      <c r="T41" s="167"/>
    </row>
    <row r="42" spans="2:20" ht="15" customHeight="1">
      <c r="B42" s="103" t="s">
        <v>660</v>
      </c>
      <c r="C42" s="119">
        <v>12</v>
      </c>
      <c r="D42" s="119">
        <v>11.8</v>
      </c>
      <c r="E42" s="119">
        <v>11.8</v>
      </c>
      <c r="F42" s="119">
        <v>11.7</v>
      </c>
      <c r="G42" s="119">
        <v>11.5</v>
      </c>
      <c r="H42" s="119">
        <v>11.4</v>
      </c>
      <c r="I42" s="119"/>
      <c r="Q42" s="119"/>
      <c r="S42" s="119"/>
      <c r="T42" s="119"/>
    </row>
    <row r="43" spans="2:20" ht="15" customHeight="1">
      <c r="B43" s="103" t="s">
        <v>321</v>
      </c>
      <c r="C43" s="119">
        <v>13.2</v>
      </c>
      <c r="D43" s="119">
        <v>13.1</v>
      </c>
      <c r="E43" s="119">
        <v>13</v>
      </c>
      <c r="F43" s="119">
        <v>13</v>
      </c>
      <c r="G43" s="119">
        <v>12.7</v>
      </c>
      <c r="H43" s="119">
        <v>12.8</v>
      </c>
      <c r="I43" s="119"/>
      <c r="Q43" s="119"/>
      <c r="S43" s="119"/>
      <c r="T43" s="119"/>
    </row>
  </sheetData>
  <mergeCells count="9">
    <mergeCell ref="B12:B13"/>
    <mergeCell ref="F2:G2"/>
    <mergeCell ref="F3:G3"/>
    <mergeCell ref="R12:T12"/>
    <mergeCell ref="C12:E12"/>
    <mergeCell ref="F12:H12"/>
    <mergeCell ref="I12:K12"/>
    <mergeCell ref="L12:N12"/>
    <mergeCell ref="O12:Q12"/>
  </mergeCells>
  <hyperlinks>
    <hyperlink ref="F3" r:id="rId1" location="'Índice Digitalizacion Acelerada'!A1"/>
    <hyperlink ref="F2" r:id="rId2" location="'Índice ámbitos y subámbitos'!A1"/>
    <hyperlink ref="F2:G2" location="'Índice Cambios Sociales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B1:U93"/>
  <sheetViews>
    <sheetView showGridLines="0" zoomScaleNormal="100" workbookViewId="0">
      <selection activeCell="B3" sqref="B3"/>
    </sheetView>
  </sheetViews>
  <sheetFormatPr baseColWidth="10" defaultColWidth="11.54296875" defaultRowHeight="12.5"/>
  <cols>
    <col min="1" max="1" width="1.81640625" style="3" customWidth="1"/>
    <col min="2" max="2" width="40.453125" style="3" customWidth="1"/>
    <col min="3" max="21" width="20.81640625" style="3" customWidth="1"/>
    <col min="22" max="16384" width="11.54296875" style="3"/>
  </cols>
  <sheetData>
    <row r="1" spans="2:21" ht="15" customHeight="1"/>
    <row r="2" spans="2:21" ht="15" customHeight="1">
      <c r="F2" s="893" t="s">
        <v>245</v>
      </c>
      <c r="G2" s="893"/>
    </row>
    <row r="3" spans="2:21" ht="15" customHeight="1">
      <c r="F3" s="893" t="s">
        <v>248</v>
      </c>
      <c r="G3" s="893"/>
    </row>
    <row r="4" spans="2:21" s="405" customFormat="1" ht="13.4" customHeight="1">
      <c r="B4" s="403"/>
      <c r="C4" s="403"/>
      <c r="D4" s="404"/>
      <c r="E4" s="403"/>
    </row>
    <row r="5" spans="2:21" s="411" customFormat="1" ht="15.5">
      <c r="B5" s="410" t="s">
        <v>246</v>
      </c>
      <c r="C5" s="411" t="s">
        <v>218</v>
      </c>
      <c r="I5" s="413"/>
    </row>
    <row r="6" spans="2:21" s="411" customFormat="1" ht="15.5">
      <c r="B6" s="412" t="s">
        <v>247</v>
      </c>
      <c r="C6" s="411" t="s">
        <v>242</v>
      </c>
    </row>
    <row r="7" spans="2:21" s="411" customFormat="1" ht="15.5">
      <c r="B7" s="412" t="s">
        <v>84</v>
      </c>
      <c r="C7" s="402" t="s">
        <v>510</v>
      </c>
    </row>
    <row r="8" spans="2:21" s="411" customFormat="1" ht="15.5">
      <c r="B8" s="412" t="s">
        <v>220</v>
      </c>
      <c r="C8" s="402" t="s">
        <v>1593</v>
      </c>
    </row>
    <row r="9" spans="2:21" s="411" customFormat="1" ht="15.5">
      <c r="B9" s="412" t="s">
        <v>127</v>
      </c>
      <c r="C9" s="411" t="s">
        <v>6</v>
      </c>
    </row>
    <row r="10" spans="2:21" s="411" customFormat="1" ht="15.5">
      <c r="B10" s="412" t="s">
        <v>244</v>
      </c>
      <c r="C10" s="411" t="s">
        <v>479</v>
      </c>
    </row>
    <row r="11" spans="2:21">
      <c r="I11" s="5"/>
    </row>
    <row r="12" spans="2:21" s="667" customFormat="1" ht="14.5" customHeight="1">
      <c r="B12" s="894"/>
      <c r="C12" s="896">
        <v>2019</v>
      </c>
      <c r="D12" s="896"/>
      <c r="E12" s="896"/>
      <c r="F12" s="896"/>
      <c r="G12" s="896">
        <v>2018</v>
      </c>
      <c r="H12" s="896"/>
      <c r="I12" s="896"/>
      <c r="J12" s="896"/>
      <c r="K12" s="896">
        <v>2017</v>
      </c>
      <c r="L12" s="896"/>
      <c r="M12" s="896"/>
      <c r="N12" s="896"/>
      <c r="O12" s="896">
        <v>2016</v>
      </c>
      <c r="P12" s="896"/>
      <c r="Q12" s="896"/>
      <c r="R12" s="896"/>
      <c r="S12" s="896">
        <v>2015</v>
      </c>
      <c r="T12" s="896"/>
      <c r="U12" s="896"/>
    </row>
    <row r="13" spans="2:21" s="401" customFormat="1" ht="62.5">
      <c r="B13" s="895"/>
      <c r="C13" s="29" t="s">
        <v>315</v>
      </c>
      <c r="D13" s="29" t="s">
        <v>328</v>
      </c>
      <c r="E13" s="29" t="s">
        <v>329</v>
      </c>
      <c r="F13" s="29" t="s">
        <v>316</v>
      </c>
      <c r="G13" s="29" t="s">
        <v>315</v>
      </c>
      <c r="H13" s="29" t="s">
        <v>328</v>
      </c>
      <c r="I13" s="29" t="s">
        <v>329</v>
      </c>
      <c r="J13" s="29" t="s">
        <v>316</v>
      </c>
      <c r="K13" s="29" t="s">
        <v>315</v>
      </c>
      <c r="L13" s="29" t="s">
        <v>328</v>
      </c>
      <c r="M13" s="29" t="s">
        <v>329</v>
      </c>
      <c r="N13" s="29" t="s">
        <v>316</v>
      </c>
      <c r="O13" s="29" t="s">
        <v>315</v>
      </c>
      <c r="P13" s="29" t="s">
        <v>328</v>
      </c>
      <c r="Q13" s="29" t="s">
        <v>329</v>
      </c>
      <c r="R13" s="29" t="s">
        <v>316</v>
      </c>
      <c r="S13" s="29" t="s">
        <v>315</v>
      </c>
      <c r="T13" s="29" t="s">
        <v>328</v>
      </c>
      <c r="U13" s="29" t="s">
        <v>329</v>
      </c>
    </row>
    <row r="14" spans="2:21">
      <c r="B14" s="7" t="s">
        <v>241</v>
      </c>
      <c r="C14" s="2">
        <v>60.37</v>
      </c>
      <c r="D14" s="2">
        <v>52.94</v>
      </c>
      <c r="E14" s="2">
        <v>28.08</v>
      </c>
      <c r="F14" s="2">
        <v>8.31</v>
      </c>
      <c r="G14" s="2">
        <v>60.12</v>
      </c>
      <c r="H14" s="2">
        <v>51.79</v>
      </c>
      <c r="I14" s="2">
        <v>23.24</v>
      </c>
      <c r="J14" s="2">
        <v>11.24</v>
      </c>
      <c r="K14" s="2">
        <v>60.14</v>
      </c>
      <c r="L14" s="2">
        <v>49.57</v>
      </c>
      <c r="M14" s="2">
        <v>24.61</v>
      </c>
      <c r="N14" s="2">
        <v>8.81</v>
      </c>
      <c r="O14" s="2">
        <v>59.63</v>
      </c>
      <c r="P14" s="2">
        <v>42.93</v>
      </c>
      <c r="Q14" s="2">
        <v>19.29</v>
      </c>
      <c r="R14" s="2">
        <v>8.5299999999999994</v>
      </c>
      <c r="S14" s="2">
        <v>59.27</v>
      </c>
      <c r="T14" s="2">
        <v>39.29</v>
      </c>
      <c r="U14" s="2">
        <v>15.42</v>
      </c>
    </row>
    <row r="15" spans="2:21">
      <c r="B15" s="7" t="s">
        <v>223</v>
      </c>
      <c r="C15" s="2">
        <v>51.54</v>
      </c>
      <c r="D15" s="2">
        <v>54.24</v>
      </c>
      <c r="E15" s="2">
        <v>22.23</v>
      </c>
      <c r="F15" s="2">
        <v>7.52</v>
      </c>
      <c r="G15" s="2">
        <v>51.21</v>
      </c>
      <c r="H15" s="2">
        <v>52.1</v>
      </c>
      <c r="I15" s="2">
        <v>19.04</v>
      </c>
      <c r="J15" s="2">
        <v>12.5</v>
      </c>
      <c r="K15" s="2">
        <v>52.2</v>
      </c>
      <c r="L15" s="2">
        <v>48.16</v>
      </c>
      <c r="M15" s="2">
        <v>20.57</v>
      </c>
      <c r="N15" s="2">
        <v>8.17</v>
      </c>
      <c r="O15" s="2">
        <v>53.81</v>
      </c>
      <c r="P15" s="2">
        <v>42.4</v>
      </c>
      <c r="Q15" s="2">
        <v>16.22</v>
      </c>
      <c r="R15" s="2">
        <v>8.9</v>
      </c>
      <c r="S15" s="2">
        <v>50.1</v>
      </c>
      <c r="T15" s="2">
        <v>40</v>
      </c>
      <c r="U15" s="2">
        <v>12.59</v>
      </c>
    </row>
    <row r="16" spans="2:21">
      <c r="B16" s="7" t="s">
        <v>224</v>
      </c>
      <c r="C16" s="2">
        <v>55.52</v>
      </c>
      <c r="D16" s="2">
        <v>49.32</v>
      </c>
      <c r="E16" s="2">
        <v>26.09</v>
      </c>
      <c r="F16" s="2">
        <v>6.69</v>
      </c>
      <c r="G16" s="2">
        <v>55.74</v>
      </c>
      <c r="H16" s="2">
        <v>49.58</v>
      </c>
      <c r="I16" s="2">
        <v>22.31</v>
      </c>
      <c r="J16" s="2">
        <v>9.91</v>
      </c>
      <c r="K16" s="2">
        <v>56.03</v>
      </c>
      <c r="L16" s="2">
        <v>47.96</v>
      </c>
      <c r="M16" s="2">
        <v>24.45</v>
      </c>
      <c r="N16" s="2">
        <v>7.73</v>
      </c>
      <c r="O16" s="2">
        <v>50.66</v>
      </c>
      <c r="P16" s="2">
        <v>39.43</v>
      </c>
      <c r="Q16" s="2">
        <v>15.31</v>
      </c>
      <c r="R16" s="2">
        <v>4.93</v>
      </c>
      <c r="S16" s="2">
        <v>51.52</v>
      </c>
      <c r="T16" s="2">
        <v>36.28</v>
      </c>
      <c r="U16" s="2">
        <v>15.63</v>
      </c>
    </row>
    <row r="17" spans="2:21">
      <c r="B17" s="7" t="s">
        <v>225</v>
      </c>
      <c r="C17" s="2">
        <v>49.25</v>
      </c>
      <c r="D17" s="2">
        <v>48.07</v>
      </c>
      <c r="E17" s="2">
        <v>24.62</v>
      </c>
      <c r="F17" s="2">
        <v>7.01</v>
      </c>
      <c r="G17" s="2">
        <v>43.64</v>
      </c>
      <c r="H17" s="2">
        <v>51.72</v>
      </c>
      <c r="I17" s="2">
        <v>16.63</v>
      </c>
      <c r="J17" s="2">
        <v>9.6</v>
      </c>
      <c r="K17" s="2">
        <v>42.8</v>
      </c>
      <c r="L17" s="2">
        <v>42.93</v>
      </c>
      <c r="M17" s="2">
        <v>20.05</v>
      </c>
      <c r="N17" s="2">
        <v>4.82</v>
      </c>
      <c r="O17" s="2">
        <v>47.33</v>
      </c>
      <c r="P17" s="2">
        <v>41.09</v>
      </c>
      <c r="Q17" s="2">
        <v>12.36</v>
      </c>
      <c r="R17" s="2">
        <v>4.67</v>
      </c>
      <c r="S17" s="2">
        <v>47.68</v>
      </c>
      <c r="T17" s="2">
        <v>36.270000000000003</v>
      </c>
      <c r="U17" s="2">
        <v>11.54</v>
      </c>
    </row>
    <row r="18" spans="2:21">
      <c r="B18" s="7" t="s">
        <v>226</v>
      </c>
      <c r="C18" s="2">
        <v>56.61</v>
      </c>
      <c r="D18" s="2">
        <v>64.16</v>
      </c>
      <c r="E18" s="2">
        <v>26.64</v>
      </c>
      <c r="F18" s="2">
        <v>6.42</v>
      </c>
      <c r="G18" s="2">
        <v>51.13</v>
      </c>
      <c r="H18" s="2">
        <v>50.83</v>
      </c>
      <c r="I18" s="2">
        <v>22.34</v>
      </c>
      <c r="J18" s="2">
        <v>9.51</v>
      </c>
      <c r="K18" s="2">
        <v>49.4</v>
      </c>
      <c r="L18" s="2">
        <v>53.04</v>
      </c>
      <c r="M18" s="2">
        <v>22.2</v>
      </c>
      <c r="N18" s="2">
        <v>7.8</v>
      </c>
      <c r="O18" s="2">
        <v>49.17</v>
      </c>
      <c r="P18" s="2">
        <v>45.2</v>
      </c>
      <c r="Q18" s="2">
        <v>16.05</v>
      </c>
      <c r="R18" s="2">
        <v>8.51</v>
      </c>
      <c r="S18" s="2">
        <v>52.06</v>
      </c>
      <c r="T18" s="2">
        <v>46.79</v>
      </c>
      <c r="U18" s="2">
        <v>13.72</v>
      </c>
    </row>
    <row r="19" spans="2:21">
      <c r="B19" s="7" t="s">
        <v>227</v>
      </c>
      <c r="C19" s="2">
        <v>48.7</v>
      </c>
      <c r="D19" s="2">
        <v>48.08</v>
      </c>
      <c r="E19" s="2">
        <v>23.57</v>
      </c>
      <c r="F19" s="2">
        <v>6.11</v>
      </c>
      <c r="G19" s="2">
        <v>47.84</v>
      </c>
      <c r="H19" s="2">
        <v>56.47</v>
      </c>
      <c r="I19" s="2">
        <v>19.8</v>
      </c>
      <c r="J19" s="2">
        <v>9.32</v>
      </c>
      <c r="K19" s="2">
        <v>47.84</v>
      </c>
      <c r="L19" s="2">
        <v>48.9</v>
      </c>
      <c r="M19" s="2">
        <v>20.37</v>
      </c>
      <c r="N19" s="2">
        <v>6.95</v>
      </c>
      <c r="O19" s="2">
        <v>45.04</v>
      </c>
      <c r="P19" s="2">
        <v>47.49</v>
      </c>
      <c r="Q19" s="2">
        <v>20.440000000000001</v>
      </c>
      <c r="R19" s="2">
        <v>7.2</v>
      </c>
      <c r="S19" s="2">
        <v>45.31</v>
      </c>
      <c r="T19" s="2">
        <v>40.049999999999997</v>
      </c>
      <c r="U19" s="2">
        <v>17.38</v>
      </c>
    </row>
    <row r="20" spans="2:21">
      <c r="B20" s="7" t="s">
        <v>228</v>
      </c>
      <c r="C20" s="2">
        <v>54.12</v>
      </c>
      <c r="D20" s="2">
        <v>49.83</v>
      </c>
      <c r="E20" s="2">
        <v>22.14</v>
      </c>
      <c r="F20" s="2">
        <v>8.92</v>
      </c>
      <c r="G20" s="2">
        <v>55.39</v>
      </c>
      <c r="H20" s="2">
        <v>41.44</v>
      </c>
      <c r="I20" s="2">
        <v>11.84</v>
      </c>
      <c r="J20" s="2">
        <v>10.050000000000001</v>
      </c>
      <c r="K20" s="2">
        <v>54.4</v>
      </c>
      <c r="L20" s="2">
        <v>47.39</v>
      </c>
      <c r="M20" s="2">
        <v>16.649999999999999</v>
      </c>
      <c r="N20" s="2">
        <v>6.54</v>
      </c>
      <c r="O20" s="2">
        <v>52.07</v>
      </c>
      <c r="P20" s="2">
        <v>36.6</v>
      </c>
      <c r="Q20" s="2">
        <v>14.64</v>
      </c>
      <c r="R20" s="2">
        <v>6.61</v>
      </c>
      <c r="S20" s="2">
        <v>56.02</v>
      </c>
      <c r="T20" s="2">
        <v>31.91</v>
      </c>
      <c r="U20" s="2">
        <v>11.66</v>
      </c>
    </row>
    <row r="21" spans="2:21">
      <c r="B21" s="7" t="s">
        <v>229</v>
      </c>
      <c r="C21" s="2">
        <v>50.41</v>
      </c>
      <c r="D21" s="2">
        <v>47.86</v>
      </c>
      <c r="E21" s="2">
        <v>15.84</v>
      </c>
      <c r="F21" s="2">
        <v>6.12</v>
      </c>
      <c r="G21" s="2">
        <v>48.18</v>
      </c>
      <c r="H21" s="2">
        <v>48.77</v>
      </c>
      <c r="I21" s="2">
        <v>12.13</v>
      </c>
      <c r="J21" s="2">
        <v>12.36</v>
      </c>
      <c r="K21" s="2">
        <v>50.01</v>
      </c>
      <c r="L21" s="2">
        <v>46.99</v>
      </c>
      <c r="M21" s="2">
        <v>19.600000000000001</v>
      </c>
      <c r="N21" s="2">
        <v>8.9499999999999993</v>
      </c>
      <c r="O21" s="2">
        <v>48.18</v>
      </c>
      <c r="P21" s="2">
        <v>33.31</v>
      </c>
      <c r="Q21" s="2">
        <v>11.22</v>
      </c>
      <c r="R21" s="2">
        <v>8.65</v>
      </c>
      <c r="S21" s="2">
        <v>46.14</v>
      </c>
      <c r="T21" s="2">
        <v>34</v>
      </c>
      <c r="U21" s="2">
        <v>8.42</v>
      </c>
    </row>
    <row r="22" spans="2:21">
      <c r="B22" s="7" t="s">
        <v>230</v>
      </c>
      <c r="C22" s="2">
        <v>46.19</v>
      </c>
      <c r="D22" s="2">
        <v>46.19</v>
      </c>
      <c r="E22" s="2">
        <v>18.27</v>
      </c>
      <c r="F22" s="2">
        <v>8.8699999999999992</v>
      </c>
      <c r="G22" s="2">
        <v>43.92</v>
      </c>
      <c r="H22" s="2">
        <v>48.04</v>
      </c>
      <c r="I22" s="2">
        <v>11.67</v>
      </c>
      <c r="J22" s="2">
        <v>7.52</v>
      </c>
      <c r="K22" s="2">
        <v>46.22</v>
      </c>
      <c r="L22" s="2">
        <v>37.64</v>
      </c>
      <c r="M22" s="2">
        <v>13.72</v>
      </c>
      <c r="N22" s="2">
        <v>7.21</v>
      </c>
      <c r="O22" s="2">
        <v>44.61</v>
      </c>
      <c r="P22" s="2">
        <v>41.27</v>
      </c>
      <c r="Q22" s="2">
        <v>9.2100000000000009</v>
      </c>
      <c r="R22" s="2">
        <v>5.99</v>
      </c>
      <c r="S22" s="2">
        <v>45.36</v>
      </c>
      <c r="T22" s="2">
        <v>34.44</v>
      </c>
      <c r="U22" s="2">
        <v>7.93</v>
      </c>
    </row>
    <row r="23" spans="2:21">
      <c r="B23" s="7" t="s">
        <v>231</v>
      </c>
      <c r="C23" s="2">
        <v>63.05</v>
      </c>
      <c r="D23" s="2">
        <v>60.63</v>
      </c>
      <c r="E23" s="2">
        <v>36.590000000000003</v>
      </c>
      <c r="F23" s="2">
        <v>9.19</v>
      </c>
      <c r="G23" s="2">
        <v>61.6</v>
      </c>
      <c r="H23" s="2">
        <v>55.03</v>
      </c>
      <c r="I23" s="2">
        <v>31.73</v>
      </c>
      <c r="J23" s="2">
        <v>12.86</v>
      </c>
      <c r="K23" s="2">
        <v>61.6</v>
      </c>
      <c r="L23" s="2">
        <v>53.88</v>
      </c>
      <c r="M23" s="2">
        <v>35.130000000000003</v>
      </c>
      <c r="N23" s="2">
        <v>10.51</v>
      </c>
      <c r="O23" s="2">
        <v>61.69</v>
      </c>
      <c r="P23" s="2">
        <v>46.75</v>
      </c>
      <c r="Q23" s="2">
        <v>25.59</v>
      </c>
      <c r="R23" s="2">
        <v>9.77</v>
      </c>
      <c r="S23" s="2">
        <v>60.15</v>
      </c>
      <c r="T23" s="2">
        <v>43.33</v>
      </c>
      <c r="U23" s="2">
        <v>17.920000000000002</v>
      </c>
    </row>
    <row r="24" spans="2:21">
      <c r="B24" s="7" t="s">
        <v>232</v>
      </c>
      <c r="C24" s="2">
        <v>60.86</v>
      </c>
      <c r="D24" s="2">
        <v>47.42</v>
      </c>
      <c r="E24" s="2">
        <v>24.59</v>
      </c>
      <c r="F24" s="2">
        <v>7.78</v>
      </c>
      <c r="G24" s="2">
        <v>57.8</v>
      </c>
      <c r="H24" s="2">
        <v>54.44</v>
      </c>
      <c r="I24" s="2">
        <v>18.71</v>
      </c>
      <c r="J24" s="2">
        <v>12.58</v>
      </c>
      <c r="K24" s="2">
        <v>57.22</v>
      </c>
      <c r="L24" s="2">
        <v>52.74</v>
      </c>
      <c r="M24" s="2">
        <v>21.06</v>
      </c>
      <c r="N24" s="2">
        <v>7.96</v>
      </c>
      <c r="O24" s="2">
        <v>57.39</v>
      </c>
      <c r="P24" s="2">
        <v>45.53</v>
      </c>
      <c r="Q24" s="2">
        <v>16.45</v>
      </c>
      <c r="R24" s="2">
        <v>8.7799999999999994</v>
      </c>
      <c r="S24" s="2">
        <v>60.5</v>
      </c>
      <c r="T24" s="2">
        <v>40.65</v>
      </c>
      <c r="U24" s="2">
        <v>12.09</v>
      </c>
    </row>
    <row r="25" spans="2:21">
      <c r="B25" s="7" t="s">
        <v>233</v>
      </c>
      <c r="C25" s="2">
        <v>44.18</v>
      </c>
      <c r="D25" s="2">
        <v>47.34</v>
      </c>
      <c r="E25" s="2">
        <v>14.9</v>
      </c>
      <c r="F25" s="2">
        <v>5.6</v>
      </c>
      <c r="G25" s="2">
        <v>46.22</v>
      </c>
      <c r="H25" s="2">
        <v>49.04</v>
      </c>
      <c r="I25" s="2">
        <v>15.97</v>
      </c>
      <c r="J25" s="2">
        <v>8.48</v>
      </c>
      <c r="K25" s="2">
        <v>43.93</v>
      </c>
      <c r="L25" s="2">
        <v>54.03</v>
      </c>
      <c r="M25" s="2">
        <v>12.03</v>
      </c>
      <c r="N25" s="2">
        <v>4.83</v>
      </c>
      <c r="O25" s="2">
        <v>48.89</v>
      </c>
      <c r="P25" s="2">
        <v>38.340000000000003</v>
      </c>
      <c r="Q25" s="2">
        <v>8.4600000000000009</v>
      </c>
      <c r="R25" s="2">
        <v>7.16</v>
      </c>
      <c r="S25" s="2">
        <v>43.14</v>
      </c>
      <c r="T25" s="2">
        <v>31.05</v>
      </c>
      <c r="U25" s="2">
        <v>8.07</v>
      </c>
    </row>
    <row r="26" spans="2:21" s="6" customFormat="1">
      <c r="B26" s="7" t="s">
        <v>234</v>
      </c>
      <c r="C26" s="2">
        <v>52.24</v>
      </c>
      <c r="D26" s="2">
        <v>47.41</v>
      </c>
      <c r="E26" s="2">
        <v>24.28</v>
      </c>
      <c r="F26" s="2">
        <v>6.12</v>
      </c>
      <c r="G26" s="2">
        <v>49.09</v>
      </c>
      <c r="H26" s="2">
        <v>47.16</v>
      </c>
      <c r="I26" s="2">
        <v>14.46</v>
      </c>
      <c r="J26" s="2">
        <v>9.44</v>
      </c>
      <c r="K26" s="2">
        <v>54.92</v>
      </c>
      <c r="L26" s="2">
        <v>42.46</v>
      </c>
      <c r="M26" s="2">
        <v>16.41</v>
      </c>
      <c r="N26" s="2">
        <v>9.67</v>
      </c>
      <c r="O26" s="2">
        <v>50.87</v>
      </c>
      <c r="P26" s="2">
        <v>35.49</v>
      </c>
      <c r="Q26" s="2">
        <v>11.46</v>
      </c>
      <c r="R26" s="2">
        <v>6.8</v>
      </c>
      <c r="S26" s="2">
        <v>48.8</v>
      </c>
      <c r="T26" s="2">
        <v>32.65</v>
      </c>
      <c r="U26" s="2">
        <v>12.81</v>
      </c>
    </row>
    <row r="27" spans="2:21">
      <c r="B27" s="7" t="s">
        <v>320</v>
      </c>
      <c r="C27" s="20">
        <v>67.94</v>
      </c>
      <c r="D27" s="20">
        <v>57.94</v>
      </c>
      <c r="E27" s="20">
        <v>37.85</v>
      </c>
      <c r="F27" s="20">
        <v>11.6</v>
      </c>
      <c r="G27" s="20">
        <v>70.02</v>
      </c>
      <c r="H27" s="20">
        <v>54.32</v>
      </c>
      <c r="I27" s="20">
        <v>32.35</v>
      </c>
      <c r="J27" s="20">
        <v>11.92</v>
      </c>
      <c r="K27" s="20">
        <v>69.900000000000006</v>
      </c>
      <c r="L27" s="20">
        <v>53.93</v>
      </c>
      <c r="M27" s="20">
        <v>31.31</v>
      </c>
      <c r="N27" s="20">
        <v>11.26</v>
      </c>
      <c r="O27" s="20">
        <v>69.11</v>
      </c>
      <c r="P27" s="20">
        <v>45.25</v>
      </c>
      <c r="Q27" s="20">
        <v>27.38</v>
      </c>
      <c r="R27" s="20">
        <v>10.95</v>
      </c>
      <c r="S27" s="20">
        <v>68.33</v>
      </c>
      <c r="T27" s="20">
        <v>42.17</v>
      </c>
      <c r="U27" s="20">
        <v>21.63</v>
      </c>
    </row>
    <row r="28" spans="2:21">
      <c r="B28" s="7" t="s">
        <v>235</v>
      </c>
      <c r="C28" s="2">
        <v>49.79</v>
      </c>
      <c r="D28" s="2">
        <v>47.15</v>
      </c>
      <c r="E28" s="2">
        <v>20.12</v>
      </c>
      <c r="F28" s="2">
        <v>5.48</v>
      </c>
      <c r="G28" s="2">
        <v>42.05</v>
      </c>
      <c r="H28" s="2">
        <v>48.8</v>
      </c>
      <c r="I28" s="2">
        <v>15.15</v>
      </c>
      <c r="J28" s="2">
        <v>12.97</v>
      </c>
      <c r="K28" s="2">
        <v>39.93</v>
      </c>
      <c r="L28" s="2">
        <v>45.71</v>
      </c>
      <c r="M28" s="2">
        <v>16.22</v>
      </c>
      <c r="N28" s="2">
        <v>7.63</v>
      </c>
      <c r="O28" s="2">
        <v>43.21</v>
      </c>
      <c r="P28" s="2">
        <v>42.71</v>
      </c>
      <c r="Q28" s="2">
        <v>13.75</v>
      </c>
      <c r="R28" s="2">
        <v>6.98</v>
      </c>
      <c r="S28" s="2">
        <v>42.86</v>
      </c>
      <c r="T28" s="2">
        <v>35.35</v>
      </c>
      <c r="U28" s="2">
        <v>13.17</v>
      </c>
    </row>
    <row r="29" spans="2:21">
      <c r="B29" s="7" t="s">
        <v>236</v>
      </c>
      <c r="C29" s="2">
        <v>54.92</v>
      </c>
      <c r="D29" s="2">
        <v>40.18</v>
      </c>
      <c r="E29" s="2">
        <v>22.09</v>
      </c>
      <c r="F29" s="2">
        <v>5.97</v>
      </c>
      <c r="G29" s="2">
        <v>52.57</v>
      </c>
      <c r="H29" s="2">
        <v>41.46</v>
      </c>
      <c r="I29" s="2">
        <v>15.99</v>
      </c>
      <c r="J29" s="2">
        <v>9.7899999999999991</v>
      </c>
      <c r="K29" s="2">
        <v>53.18</v>
      </c>
      <c r="L29" s="2">
        <v>43.64</v>
      </c>
      <c r="M29" s="2">
        <v>15.71</v>
      </c>
      <c r="N29" s="2">
        <v>4.74</v>
      </c>
      <c r="O29" s="2">
        <v>52.83</v>
      </c>
      <c r="P29" s="2">
        <v>36.24</v>
      </c>
      <c r="Q29" s="2">
        <v>11.58</v>
      </c>
      <c r="R29" s="2">
        <v>6.29</v>
      </c>
      <c r="S29" s="2">
        <v>52.81</v>
      </c>
      <c r="T29" s="2">
        <v>32.04</v>
      </c>
      <c r="U29" s="2">
        <v>10.76</v>
      </c>
    </row>
    <row r="30" spans="2:21">
      <c r="B30" s="7" t="s">
        <v>237</v>
      </c>
      <c r="C30" s="2">
        <v>59.48</v>
      </c>
      <c r="D30" s="2">
        <v>43.37</v>
      </c>
      <c r="E30" s="2">
        <v>24.97</v>
      </c>
      <c r="F30" s="2">
        <v>8.6300000000000008</v>
      </c>
      <c r="G30" s="2">
        <v>61.46</v>
      </c>
      <c r="H30" s="2">
        <v>42.77</v>
      </c>
      <c r="I30" s="2">
        <v>23.12</v>
      </c>
      <c r="J30" s="2">
        <v>5.95</v>
      </c>
      <c r="K30" s="2">
        <v>59.47</v>
      </c>
      <c r="L30" s="2">
        <v>40.450000000000003</v>
      </c>
      <c r="M30" s="2">
        <v>19.57</v>
      </c>
      <c r="N30" s="2">
        <v>6.3</v>
      </c>
      <c r="O30" s="2">
        <v>59.66</v>
      </c>
      <c r="P30" s="2">
        <v>36.86</v>
      </c>
      <c r="Q30" s="2">
        <v>18.05</v>
      </c>
      <c r="R30" s="2">
        <v>5.03</v>
      </c>
      <c r="S30" s="2">
        <v>58.22</v>
      </c>
      <c r="T30" s="2">
        <v>33.39</v>
      </c>
      <c r="U30" s="2">
        <v>18.03</v>
      </c>
    </row>
    <row r="31" spans="2:21">
      <c r="B31" s="7" t="s">
        <v>324</v>
      </c>
      <c r="C31" s="2">
        <v>50.49</v>
      </c>
      <c r="D31" s="2">
        <v>42.56</v>
      </c>
      <c r="E31" s="2">
        <v>19.53</v>
      </c>
      <c r="F31" s="2">
        <v>5.25</v>
      </c>
      <c r="G31" s="2">
        <v>51.06</v>
      </c>
      <c r="H31" s="2">
        <v>45.5</v>
      </c>
      <c r="I31" s="2">
        <v>18.38</v>
      </c>
      <c r="J31" s="2">
        <v>8.39</v>
      </c>
      <c r="K31" s="2">
        <v>46.61</v>
      </c>
      <c r="L31" s="2">
        <v>44.5</v>
      </c>
      <c r="M31" s="2">
        <v>15.82</v>
      </c>
      <c r="N31" s="2">
        <v>4.12</v>
      </c>
      <c r="O31" s="2">
        <v>47.34</v>
      </c>
      <c r="P31" s="2">
        <v>43.24</v>
      </c>
      <c r="Q31" s="2">
        <v>11.65</v>
      </c>
      <c r="R31" s="2">
        <v>8.3000000000000007</v>
      </c>
      <c r="S31" s="2">
        <v>50.57</v>
      </c>
      <c r="T31" s="2">
        <v>35.29</v>
      </c>
      <c r="U31" s="2">
        <v>9.94</v>
      </c>
    </row>
    <row r="32" spans="2:21">
      <c r="B32" s="7" t="s">
        <v>239</v>
      </c>
      <c r="C32" s="2">
        <v>35.909999999999997</v>
      </c>
      <c r="D32" s="2">
        <v>33.86</v>
      </c>
      <c r="E32" s="2">
        <v>13.1</v>
      </c>
      <c r="F32" s="2">
        <v>1.98</v>
      </c>
      <c r="G32" s="2">
        <v>39.840000000000003</v>
      </c>
      <c r="H32" s="2">
        <v>50.51</v>
      </c>
      <c r="I32" s="2">
        <v>11.38</v>
      </c>
      <c r="J32" s="2">
        <v>0.81</v>
      </c>
      <c r="K32" s="2">
        <v>39.47</v>
      </c>
      <c r="L32" s="2">
        <v>38.64</v>
      </c>
      <c r="M32" s="2">
        <v>26.25</v>
      </c>
      <c r="N32" s="2">
        <v>6.64</v>
      </c>
      <c r="O32" s="2">
        <v>39.28</v>
      </c>
      <c r="P32" s="2">
        <v>25.42</v>
      </c>
      <c r="Q32" s="2">
        <v>10.34</v>
      </c>
      <c r="R32" s="2">
        <v>3.81</v>
      </c>
      <c r="S32" s="2">
        <v>46.85</v>
      </c>
      <c r="T32" s="2">
        <v>30.8</v>
      </c>
      <c r="U32" s="2">
        <v>13.72</v>
      </c>
    </row>
    <row r="33" spans="2:21">
      <c r="B33" s="7" t="s">
        <v>240</v>
      </c>
      <c r="C33" s="2">
        <v>40.98</v>
      </c>
      <c r="D33" s="2">
        <v>19.3</v>
      </c>
      <c r="E33" s="2">
        <v>7.38</v>
      </c>
      <c r="F33" s="2">
        <v>3.05</v>
      </c>
      <c r="G33" s="2">
        <v>42.88</v>
      </c>
      <c r="H33" s="2">
        <v>29.1</v>
      </c>
      <c r="I33" s="2">
        <v>8.51</v>
      </c>
      <c r="J33" s="2">
        <v>3.78</v>
      </c>
      <c r="K33" s="2">
        <v>35.08</v>
      </c>
      <c r="L33" s="2">
        <v>21.18</v>
      </c>
      <c r="M33" s="2">
        <v>6.91</v>
      </c>
      <c r="N33" s="2">
        <v>1.17</v>
      </c>
      <c r="O33" s="2">
        <v>45.94</v>
      </c>
      <c r="P33" s="2">
        <v>35.81</v>
      </c>
      <c r="Q33" s="2">
        <v>9.3000000000000007</v>
      </c>
      <c r="R33" s="2">
        <v>17.21</v>
      </c>
      <c r="S33" s="2">
        <v>35.479999999999997</v>
      </c>
      <c r="T33" s="2">
        <v>33.94</v>
      </c>
      <c r="U33" s="2">
        <v>24.31</v>
      </c>
    </row>
    <row r="34" spans="2:21">
      <c r="B34" s="31" t="s">
        <v>327</v>
      </c>
    </row>
    <row r="37" spans="2:21" s="480" customFormat="1" ht="20.149999999999999" customHeight="1">
      <c r="B37" s="406" t="s">
        <v>1619</v>
      </c>
      <c r="D37" s="481"/>
      <c r="E37" s="481"/>
      <c r="F37" s="482"/>
      <c r="G37" s="482"/>
    </row>
    <row r="38" spans="2:21" ht="20.149999999999999" customHeight="1">
      <c r="B38" s="227"/>
      <c r="C38" s="407" t="s">
        <v>241</v>
      </c>
      <c r="D38" s="407" t="s">
        <v>320</v>
      </c>
    </row>
    <row r="39" spans="2:21">
      <c r="B39" s="668">
        <v>2016</v>
      </c>
      <c r="C39" s="2">
        <v>8.5299999999999994</v>
      </c>
      <c r="D39" s="2">
        <v>10.95</v>
      </c>
    </row>
    <row r="40" spans="2:21">
      <c r="B40" s="668">
        <v>2017</v>
      </c>
      <c r="C40" s="2">
        <v>8.81</v>
      </c>
      <c r="D40" s="2">
        <v>11.26</v>
      </c>
    </row>
    <row r="41" spans="2:21">
      <c r="B41" s="668">
        <v>2018</v>
      </c>
      <c r="C41" s="2">
        <v>11.24</v>
      </c>
      <c r="D41" s="2">
        <v>11.92</v>
      </c>
    </row>
    <row r="42" spans="2:21">
      <c r="B42" s="668">
        <v>2019</v>
      </c>
      <c r="C42" s="2">
        <v>8.31</v>
      </c>
      <c r="D42" s="2">
        <v>11.6</v>
      </c>
    </row>
    <row r="43" spans="2:21">
      <c r="B43" s="56"/>
      <c r="C43" s="2"/>
      <c r="D43" s="2"/>
    </row>
    <row r="44" spans="2:21">
      <c r="B44" s="56"/>
      <c r="C44" s="2"/>
      <c r="D44" s="2"/>
    </row>
    <row r="45" spans="2:21">
      <c r="B45" s="56"/>
      <c r="C45" s="2"/>
      <c r="D45" s="2"/>
    </row>
    <row r="46" spans="2:21">
      <c r="B46" s="56"/>
      <c r="C46" s="2"/>
      <c r="D46" s="2"/>
    </row>
    <row r="47" spans="2:21">
      <c r="B47" s="56"/>
      <c r="C47" s="2"/>
      <c r="D47" s="2"/>
    </row>
    <row r="48" spans="2:21">
      <c r="B48" s="56"/>
      <c r="C48" s="2"/>
      <c r="D48" s="2"/>
    </row>
    <row r="49" spans="2:5">
      <c r="B49" s="56"/>
      <c r="C49" s="2"/>
      <c r="D49" s="2"/>
    </row>
    <row r="50" spans="2:5">
      <c r="B50" s="56"/>
      <c r="C50" s="2"/>
      <c r="D50" s="2"/>
    </row>
    <row r="51" spans="2:5">
      <c r="B51" s="56"/>
      <c r="C51" s="2"/>
      <c r="D51" s="2"/>
    </row>
    <row r="52" spans="2:5">
      <c r="B52" s="353"/>
      <c r="C52" s="2"/>
      <c r="D52" s="2"/>
    </row>
    <row r="53" spans="2:5">
      <c r="B53" s="56"/>
      <c r="C53" s="2"/>
      <c r="D53" s="2"/>
    </row>
    <row r="54" spans="2:5" s="480" customFormat="1" ht="18" customHeight="1">
      <c r="B54" s="406" t="s">
        <v>1621</v>
      </c>
      <c r="C54" s="483"/>
      <c r="E54" s="484"/>
    </row>
    <row r="55" spans="2:5" ht="18" customHeight="1">
      <c r="B55" s="24"/>
      <c r="C55" s="329" t="s">
        <v>241</v>
      </c>
      <c r="D55" s="27" t="s">
        <v>320</v>
      </c>
      <c r="E55" s="2"/>
    </row>
    <row r="56" spans="2:5">
      <c r="B56" s="668">
        <v>2015</v>
      </c>
      <c r="C56" s="2">
        <v>15.42</v>
      </c>
      <c r="D56" s="2">
        <v>21.63</v>
      </c>
    </row>
    <row r="57" spans="2:5">
      <c r="B57" s="668">
        <v>2016</v>
      </c>
      <c r="C57" s="2">
        <v>19.29</v>
      </c>
      <c r="D57" s="2">
        <v>27.38</v>
      </c>
    </row>
    <row r="58" spans="2:5">
      <c r="B58" s="668">
        <v>2017</v>
      </c>
      <c r="C58" s="2">
        <v>24.61</v>
      </c>
      <c r="D58" s="2">
        <v>31.31</v>
      </c>
    </row>
    <row r="59" spans="2:5">
      <c r="B59" s="668">
        <v>2018</v>
      </c>
      <c r="C59" s="2">
        <v>23.24</v>
      </c>
      <c r="D59" s="2">
        <v>32.35</v>
      </c>
    </row>
    <row r="60" spans="2:5">
      <c r="B60" s="668">
        <v>2019</v>
      </c>
      <c r="C60" s="2">
        <v>28.08</v>
      </c>
      <c r="D60" s="2">
        <v>37.85</v>
      </c>
    </row>
    <row r="61" spans="2:5">
      <c r="B61" s="31" t="s">
        <v>327</v>
      </c>
      <c r="C61" s="59"/>
    </row>
    <row r="62" spans="2:5">
      <c r="B62" s="56"/>
      <c r="C62" s="59"/>
    </row>
    <row r="63" spans="2:5">
      <c r="B63" s="56"/>
      <c r="C63" s="59"/>
    </row>
    <row r="64" spans="2:5">
      <c r="B64" s="56"/>
      <c r="C64" s="59"/>
    </row>
    <row r="65" spans="2:5">
      <c r="B65" s="56"/>
      <c r="C65" s="59"/>
    </row>
    <row r="66" spans="2:5">
      <c r="B66" s="56"/>
      <c r="C66" s="59"/>
    </row>
    <row r="67" spans="2:5">
      <c r="B67" s="56"/>
      <c r="C67" s="59"/>
    </row>
    <row r="68" spans="2:5">
      <c r="B68" s="56"/>
      <c r="C68" s="2"/>
      <c r="D68" s="2"/>
    </row>
    <row r="69" spans="2:5">
      <c r="B69" s="56"/>
      <c r="C69" s="2"/>
      <c r="D69" s="2"/>
    </row>
    <row r="70" spans="2:5" s="480" customFormat="1" ht="18" customHeight="1">
      <c r="B70" s="406" t="s">
        <v>1620</v>
      </c>
      <c r="E70" s="484"/>
    </row>
    <row r="71" spans="2:5" ht="18" customHeight="1">
      <c r="B71" s="24"/>
      <c r="C71" s="61" t="s">
        <v>241</v>
      </c>
      <c r="D71" s="27" t="s">
        <v>320</v>
      </c>
      <c r="E71" s="2"/>
    </row>
    <row r="72" spans="2:5">
      <c r="B72" s="668">
        <v>2015</v>
      </c>
      <c r="C72" s="2">
        <v>39.29</v>
      </c>
      <c r="D72" s="2">
        <v>42.17</v>
      </c>
    </row>
    <row r="73" spans="2:5">
      <c r="B73" s="668">
        <v>2016</v>
      </c>
      <c r="C73" s="2">
        <v>42.93</v>
      </c>
      <c r="D73" s="2">
        <v>45.25</v>
      </c>
    </row>
    <row r="74" spans="2:5">
      <c r="B74" s="668">
        <v>2017</v>
      </c>
      <c r="C74" s="2">
        <v>49.57</v>
      </c>
      <c r="D74" s="2">
        <v>53.93</v>
      </c>
    </row>
    <row r="75" spans="2:5">
      <c r="B75" s="668">
        <v>2018</v>
      </c>
      <c r="C75" s="2">
        <v>51.79</v>
      </c>
      <c r="D75" s="2">
        <v>54.32</v>
      </c>
    </row>
    <row r="76" spans="2:5">
      <c r="B76" s="668">
        <v>2019</v>
      </c>
      <c r="C76" s="2">
        <v>52.94</v>
      </c>
      <c r="D76" s="2">
        <v>57.94</v>
      </c>
    </row>
    <row r="77" spans="2:5">
      <c r="B77" s="31" t="s">
        <v>327</v>
      </c>
      <c r="C77" s="59"/>
    </row>
    <row r="78" spans="2:5">
      <c r="B78" s="56"/>
      <c r="C78" s="59"/>
    </row>
    <row r="79" spans="2:5">
      <c r="B79" s="56"/>
      <c r="C79" s="59"/>
    </row>
    <row r="80" spans="2:5">
      <c r="B80" s="56"/>
      <c r="C80" s="59"/>
    </row>
    <row r="81" spans="2:5">
      <c r="B81" s="56"/>
      <c r="C81" s="59"/>
    </row>
    <row r="82" spans="2:5">
      <c r="B82" s="56"/>
      <c r="C82" s="59"/>
    </row>
    <row r="83" spans="2:5">
      <c r="B83" s="56"/>
      <c r="C83" s="59"/>
    </row>
    <row r="84" spans="2:5" ht="13">
      <c r="B84" s="58"/>
      <c r="C84" s="60"/>
      <c r="D84" s="2"/>
      <c r="E84" s="2"/>
    </row>
    <row r="85" spans="2:5" ht="13">
      <c r="B85" s="58"/>
      <c r="C85" s="9"/>
      <c r="D85" s="2"/>
      <c r="E85" s="2"/>
    </row>
    <row r="86" spans="2:5" ht="13">
      <c r="B86" s="58"/>
      <c r="C86" s="9"/>
      <c r="D86" s="2"/>
      <c r="E86" s="2"/>
    </row>
    <row r="87" spans="2:5" s="480" customFormat="1" ht="18" customHeight="1">
      <c r="B87" s="406" t="s">
        <v>1622</v>
      </c>
      <c r="E87" s="484"/>
    </row>
    <row r="88" spans="2:5" ht="18" customHeight="1">
      <c r="B88" s="24"/>
      <c r="C88" s="61" t="s">
        <v>241</v>
      </c>
      <c r="D88" s="27" t="s">
        <v>320</v>
      </c>
      <c r="E88" s="2"/>
    </row>
    <row r="89" spans="2:5">
      <c r="B89" s="668">
        <v>2015</v>
      </c>
      <c r="C89" s="2">
        <v>59.27</v>
      </c>
      <c r="D89" s="2">
        <v>68.33</v>
      </c>
    </row>
    <row r="90" spans="2:5">
      <c r="B90" s="668">
        <v>2016</v>
      </c>
      <c r="C90" s="2">
        <v>59.63</v>
      </c>
      <c r="D90" s="2">
        <v>69.11</v>
      </c>
    </row>
    <row r="91" spans="2:5">
      <c r="B91" s="668">
        <v>2017</v>
      </c>
      <c r="C91" s="2">
        <v>60.14</v>
      </c>
      <c r="D91" s="2">
        <v>69.900000000000006</v>
      </c>
    </row>
    <row r="92" spans="2:5">
      <c r="B92" s="668">
        <v>2018</v>
      </c>
      <c r="C92" s="2">
        <v>60.12</v>
      </c>
      <c r="D92" s="2">
        <v>70.02</v>
      </c>
    </row>
    <row r="93" spans="2:5">
      <c r="B93" s="668">
        <v>2019</v>
      </c>
      <c r="C93" s="2">
        <v>60.37</v>
      </c>
      <c r="D93" s="2">
        <v>67.94</v>
      </c>
    </row>
  </sheetData>
  <mergeCells count="8">
    <mergeCell ref="F2:G2"/>
    <mergeCell ref="F3:G3"/>
    <mergeCell ref="B12:B13"/>
    <mergeCell ref="O12:R12"/>
    <mergeCell ref="S12:U12"/>
    <mergeCell ref="C12:F12"/>
    <mergeCell ref="G12:J12"/>
    <mergeCell ref="K12:N12"/>
  </mergeCells>
  <hyperlinks>
    <hyperlink ref="F3" r:id="rId1" location="'Índice Digitalizacion Acelerada'!A1"/>
    <hyperlink ref="F2" r:id="rId2" location="'Índice ámbitos y subámbitos'!A1"/>
    <hyperlink ref="F2:G2" location="'Índice Digitalizacion Acelerada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AK479"/>
  <sheetViews>
    <sheetView showGridLines="0" zoomScaleNormal="100" workbookViewId="0">
      <selection activeCell="B1" sqref="B1"/>
    </sheetView>
  </sheetViews>
  <sheetFormatPr baseColWidth="10" defaultColWidth="11.54296875" defaultRowHeight="12.5"/>
  <cols>
    <col min="1" max="1" width="1.81640625" style="57" customWidth="1"/>
    <col min="2" max="2" width="40.453125" style="446" customWidth="1"/>
    <col min="3" max="4" width="20.81640625" style="57" customWidth="1"/>
    <col min="5" max="5" width="21.453125" style="57" customWidth="1"/>
    <col min="6" max="6" width="22.54296875" style="57" customWidth="1"/>
    <col min="7" max="7" width="22" style="57" customWidth="1"/>
    <col min="8" max="37" width="22.81640625" style="57" customWidth="1"/>
    <col min="38" max="16384" width="11.54296875" style="57"/>
  </cols>
  <sheetData>
    <row r="1" spans="2:37" ht="15" customHeight="1"/>
    <row r="2" spans="2:37" ht="15" customHeight="1">
      <c r="F2" s="893" t="s">
        <v>245</v>
      </c>
      <c r="G2" s="893"/>
    </row>
    <row r="3" spans="2:37" ht="15" customHeight="1">
      <c r="F3" s="893" t="s">
        <v>248</v>
      </c>
      <c r="G3" s="893"/>
    </row>
    <row r="4" spans="2:37" s="405" customFormat="1" ht="13.4" customHeight="1">
      <c r="B4" s="403"/>
      <c r="C4" s="403"/>
      <c r="D4" s="404"/>
      <c r="E4" s="403"/>
    </row>
    <row r="5" spans="2:37" s="411" customFormat="1" ht="15.5">
      <c r="B5" s="414" t="s">
        <v>246</v>
      </c>
      <c r="C5" s="411" t="s">
        <v>1581</v>
      </c>
      <c r="H5" s="413"/>
    </row>
    <row r="6" spans="2:37" s="415" customFormat="1" ht="15.5">
      <c r="B6" s="416" t="s">
        <v>247</v>
      </c>
      <c r="C6" s="415" t="s">
        <v>1582</v>
      </c>
    </row>
    <row r="7" spans="2:37" s="415" customFormat="1" ht="15.5">
      <c r="B7" s="416" t="s">
        <v>84</v>
      </c>
      <c r="C7" s="415" t="s">
        <v>1083</v>
      </c>
    </row>
    <row r="8" spans="2:37" s="415" customFormat="1" ht="15.5">
      <c r="B8" s="416" t="s">
        <v>220</v>
      </c>
      <c r="C8" s="417" t="s">
        <v>1032</v>
      </c>
    </row>
    <row r="9" spans="2:37" s="415" customFormat="1" ht="15.5">
      <c r="B9" s="416" t="s">
        <v>127</v>
      </c>
      <c r="C9" s="417" t="s">
        <v>1033</v>
      </c>
    </row>
    <row r="10" spans="2:37" s="415" customFormat="1" ht="15.5">
      <c r="B10" s="416" t="s">
        <v>244</v>
      </c>
      <c r="C10" s="415" t="s">
        <v>479</v>
      </c>
    </row>
    <row r="12" spans="2:37" s="421" customFormat="1" ht="34" customHeight="1">
      <c r="B12" s="601" t="s">
        <v>98</v>
      </c>
      <c r="C12" s="1044" t="s">
        <v>1084</v>
      </c>
      <c r="D12" s="1044"/>
      <c r="E12" s="1044"/>
      <c r="F12" s="1044"/>
      <c r="G12" s="1044"/>
      <c r="H12" s="1044"/>
      <c r="I12" s="597"/>
      <c r="J12" s="597"/>
      <c r="K12" s="447"/>
      <c r="L12" s="447"/>
      <c r="M12" s="447"/>
      <c r="N12" s="447"/>
      <c r="O12" s="447"/>
      <c r="P12" s="447"/>
      <c r="Q12" s="447"/>
      <c r="R12" s="447"/>
      <c r="S12" s="447"/>
      <c r="T12" s="447"/>
      <c r="U12" s="447"/>
      <c r="V12" s="447"/>
      <c r="W12" s="598"/>
      <c r="X12" s="598"/>
      <c r="Y12" s="598"/>
      <c r="Z12" s="598"/>
      <c r="AA12" s="598"/>
      <c r="AB12" s="598"/>
      <c r="AC12" s="598"/>
      <c r="AD12" s="598"/>
      <c r="AE12" s="598"/>
      <c r="AF12" s="598"/>
      <c r="AG12" s="598"/>
      <c r="AH12" s="598"/>
      <c r="AI12" s="598"/>
      <c r="AJ12" s="598"/>
      <c r="AK12" s="598"/>
    </row>
    <row r="13" spans="2:37" s="421" customFormat="1" ht="34" customHeight="1">
      <c r="B13" s="599" t="s">
        <v>1085</v>
      </c>
      <c r="C13" s="635" t="s">
        <v>1086</v>
      </c>
      <c r="D13" s="635" t="s">
        <v>1087</v>
      </c>
      <c r="E13" s="635" t="s">
        <v>1088</v>
      </c>
      <c r="F13" s="635" t="s">
        <v>1089</v>
      </c>
      <c r="G13" s="635" t="s">
        <v>1090</v>
      </c>
      <c r="H13" s="635" t="s">
        <v>1091</v>
      </c>
      <c r="I13" s="447"/>
      <c r="J13" s="447"/>
      <c r="K13" s="551"/>
      <c r="L13" s="552"/>
      <c r="M13" s="552"/>
      <c r="N13" s="552"/>
      <c r="O13" s="552"/>
      <c r="P13" s="552"/>
      <c r="Q13" s="552"/>
      <c r="R13" s="552"/>
      <c r="S13" s="552"/>
      <c r="T13" s="552"/>
      <c r="U13" s="552"/>
      <c r="V13" s="552"/>
    </row>
    <row r="14" spans="2:37">
      <c r="B14" s="632">
        <v>43876</v>
      </c>
      <c r="C14" s="630">
        <v>-1</v>
      </c>
      <c r="D14" s="630">
        <v>-2</v>
      </c>
      <c r="E14" s="630">
        <v>31</v>
      </c>
      <c r="F14" s="630">
        <v>7</v>
      </c>
      <c r="G14" s="630">
        <v>-1</v>
      </c>
      <c r="H14" s="630">
        <v>-2</v>
      </c>
      <c r="I14" s="131"/>
      <c r="J14" s="131"/>
      <c r="K14" s="209"/>
      <c r="L14" s="209"/>
      <c r="M14" s="209"/>
      <c r="N14" s="209"/>
      <c r="O14" s="209"/>
      <c r="P14" s="209"/>
      <c r="Q14" s="209"/>
      <c r="R14" s="209"/>
      <c r="S14" s="209"/>
      <c r="T14" s="209"/>
      <c r="U14" s="209"/>
      <c r="V14" s="209"/>
    </row>
    <row r="15" spans="2:37">
      <c r="B15" s="632">
        <v>43877</v>
      </c>
      <c r="C15" s="630">
        <v>3</v>
      </c>
      <c r="D15" s="630">
        <v>4</v>
      </c>
      <c r="E15" s="630">
        <v>34</v>
      </c>
      <c r="F15" s="630">
        <v>4</v>
      </c>
      <c r="G15" s="630">
        <v>0</v>
      </c>
      <c r="H15" s="630">
        <v>-2</v>
      </c>
      <c r="I15" s="131"/>
      <c r="J15" s="131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</row>
    <row r="16" spans="2:37">
      <c r="B16" s="632">
        <v>43878</v>
      </c>
      <c r="C16" s="630">
        <v>1</v>
      </c>
      <c r="D16" s="630">
        <v>3</v>
      </c>
      <c r="E16" s="630">
        <v>10</v>
      </c>
      <c r="F16" s="630">
        <v>4</v>
      </c>
      <c r="G16" s="630">
        <v>4</v>
      </c>
      <c r="H16" s="630">
        <v>-1</v>
      </c>
      <c r="I16" s="131"/>
      <c r="J16" s="131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</row>
    <row r="17" spans="2:22">
      <c r="B17" s="632">
        <v>43879</v>
      </c>
      <c r="C17" s="630">
        <v>-1</v>
      </c>
      <c r="D17" s="630">
        <v>1</v>
      </c>
      <c r="E17" s="630">
        <v>11</v>
      </c>
      <c r="F17" s="630">
        <v>4</v>
      </c>
      <c r="G17" s="630">
        <v>4</v>
      </c>
      <c r="H17" s="630">
        <v>-1</v>
      </c>
      <c r="I17" s="131"/>
      <c r="J17" s="131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</row>
    <row r="18" spans="2:22">
      <c r="B18" s="632">
        <v>43880</v>
      </c>
      <c r="C18" s="630">
        <v>-1</v>
      </c>
      <c r="D18" s="630">
        <v>1</v>
      </c>
      <c r="E18" s="630">
        <v>18</v>
      </c>
      <c r="F18" s="630">
        <v>2</v>
      </c>
      <c r="G18" s="630">
        <v>4</v>
      </c>
      <c r="H18" s="630">
        <v>-1</v>
      </c>
      <c r="I18" s="131"/>
      <c r="J18" s="131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</row>
    <row r="19" spans="2:22">
      <c r="B19" s="632">
        <v>43881</v>
      </c>
      <c r="C19" s="630">
        <v>-2</v>
      </c>
      <c r="D19" s="630">
        <v>1</v>
      </c>
      <c r="E19" s="630">
        <v>18</v>
      </c>
      <c r="F19" s="630">
        <v>3</v>
      </c>
      <c r="G19" s="630">
        <v>3</v>
      </c>
      <c r="H19" s="630">
        <v>-1</v>
      </c>
      <c r="I19" s="131"/>
      <c r="J19" s="131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</row>
    <row r="20" spans="2:22">
      <c r="B20" s="632">
        <v>43882</v>
      </c>
      <c r="C20" s="630">
        <v>-2</v>
      </c>
      <c r="D20" s="630">
        <v>1</v>
      </c>
      <c r="E20" s="630">
        <v>22</v>
      </c>
      <c r="F20" s="630">
        <v>5</v>
      </c>
      <c r="G20" s="630">
        <v>4</v>
      </c>
      <c r="H20" s="630">
        <v>-2</v>
      </c>
      <c r="I20" s="131"/>
      <c r="J20" s="131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</row>
    <row r="21" spans="2:22">
      <c r="B21" s="632">
        <v>43883</v>
      </c>
      <c r="C21" s="630">
        <v>-3</v>
      </c>
      <c r="D21" s="630">
        <v>-1</v>
      </c>
      <c r="E21" s="630">
        <v>53</v>
      </c>
      <c r="F21" s="630">
        <v>10</v>
      </c>
      <c r="G21" s="630">
        <v>1</v>
      </c>
      <c r="H21" s="630">
        <v>-2</v>
      </c>
      <c r="I21" s="131"/>
      <c r="J21" s="131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</row>
    <row r="22" spans="2:22">
      <c r="B22" s="632">
        <v>43884</v>
      </c>
      <c r="C22" s="630">
        <v>4</v>
      </c>
      <c r="D22" s="630">
        <v>6</v>
      </c>
      <c r="E22" s="630">
        <v>56</v>
      </c>
      <c r="F22" s="630">
        <v>6</v>
      </c>
      <c r="G22" s="630">
        <v>2</v>
      </c>
      <c r="H22" s="630">
        <v>-4</v>
      </c>
      <c r="I22" s="131"/>
      <c r="J22" s="131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</row>
    <row r="23" spans="2:22">
      <c r="B23" s="632">
        <v>43885</v>
      </c>
      <c r="C23" s="630">
        <v>4</v>
      </c>
      <c r="D23" s="630">
        <v>6</v>
      </c>
      <c r="E23" s="630">
        <v>35</v>
      </c>
      <c r="F23" s="630">
        <v>6</v>
      </c>
      <c r="G23" s="630">
        <v>4</v>
      </c>
      <c r="H23" s="630">
        <v>-2</v>
      </c>
      <c r="I23" s="131"/>
      <c r="J23" s="131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</row>
    <row r="24" spans="2:22">
      <c r="B24" s="632">
        <v>43886</v>
      </c>
      <c r="C24" s="630">
        <v>-2</v>
      </c>
      <c r="D24" s="630">
        <v>6</v>
      </c>
      <c r="E24" s="630">
        <v>15</v>
      </c>
      <c r="F24" s="630">
        <v>4</v>
      </c>
      <c r="G24" s="630">
        <v>4</v>
      </c>
      <c r="H24" s="630">
        <v>-1</v>
      </c>
      <c r="I24" s="131"/>
      <c r="J24" s="131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</row>
    <row r="25" spans="2:22">
      <c r="B25" s="632">
        <v>43887</v>
      </c>
      <c r="C25" s="630">
        <v>2</v>
      </c>
      <c r="D25" s="630">
        <v>6</v>
      </c>
      <c r="E25" s="630">
        <v>17</v>
      </c>
      <c r="F25" s="630">
        <v>3</v>
      </c>
      <c r="G25" s="630">
        <v>4</v>
      </c>
      <c r="H25" s="630">
        <v>-1</v>
      </c>
      <c r="I25" s="131"/>
      <c r="J25" s="131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</row>
    <row r="26" spans="2:22">
      <c r="B26" s="632">
        <v>43888</v>
      </c>
      <c r="C26" s="630">
        <v>4</v>
      </c>
      <c r="D26" s="630">
        <v>6</v>
      </c>
      <c r="E26" s="630">
        <v>22</v>
      </c>
      <c r="F26" s="630">
        <v>6</v>
      </c>
      <c r="G26" s="630">
        <v>3</v>
      </c>
      <c r="H26" s="630">
        <v>-2</v>
      </c>
      <c r="I26" s="131"/>
      <c r="J26" s="131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</row>
    <row r="27" spans="2:22">
      <c r="B27" s="632">
        <v>43889</v>
      </c>
      <c r="C27" s="630">
        <v>0</v>
      </c>
      <c r="D27" s="630">
        <v>3</v>
      </c>
      <c r="E27" s="630">
        <v>29</v>
      </c>
      <c r="F27" s="630">
        <v>1</v>
      </c>
      <c r="G27" s="630">
        <v>-12</v>
      </c>
      <c r="H27" s="630">
        <v>0</v>
      </c>
      <c r="I27" s="131"/>
      <c r="J27" s="131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</row>
    <row r="28" spans="2:22">
      <c r="B28" s="632">
        <v>43890</v>
      </c>
      <c r="C28" s="630">
        <v>-9</v>
      </c>
      <c r="D28" s="630">
        <v>-1</v>
      </c>
      <c r="E28" s="630">
        <v>-6</v>
      </c>
      <c r="F28" s="630">
        <v>-3</v>
      </c>
      <c r="G28" s="630">
        <v>-2</v>
      </c>
      <c r="H28" s="630">
        <v>-1</v>
      </c>
      <c r="I28" s="131"/>
      <c r="J28" s="131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</row>
    <row r="29" spans="2:22">
      <c r="B29" s="632">
        <v>43891</v>
      </c>
      <c r="C29" s="630">
        <v>-4</v>
      </c>
      <c r="D29" s="630">
        <v>1</v>
      </c>
      <c r="E29" s="630">
        <v>-18</v>
      </c>
      <c r="F29" s="630">
        <v>-4</v>
      </c>
      <c r="G29" s="630">
        <v>1</v>
      </c>
      <c r="H29" s="630">
        <v>-2</v>
      </c>
      <c r="I29" s="131"/>
      <c r="J29" s="131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</row>
    <row r="30" spans="2:22">
      <c r="B30" s="632">
        <v>43892</v>
      </c>
      <c r="C30" s="630">
        <v>0</v>
      </c>
      <c r="D30" s="630">
        <v>2</v>
      </c>
      <c r="E30" s="630">
        <v>-13</v>
      </c>
      <c r="F30" s="630">
        <v>-5</v>
      </c>
      <c r="G30" s="630">
        <v>-15</v>
      </c>
      <c r="H30" s="630">
        <v>1</v>
      </c>
    </row>
    <row r="31" spans="2:22">
      <c r="B31" s="632">
        <v>43893</v>
      </c>
      <c r="C31" s="630">
        <v>-6</v>
      </c>
      <c r="D31" s="630">
        <v>4</v>
      </c>
      <c r="E31" s="630">
        <v>-6</v>
      </c>
      <c r="F31" s="630">
        <v>0</v>
      </c>
      <c r="G31" s="630">
        <v>3</v>
      </c>
      <c r="H31" s="630">
        <v>-1</v>
      </c>
    </row>
    <row r="32" spans="2:22">
      <c r="B32" s="632">
        <v>43894</v>
      </c>
      <c r="C32" s="630">
        <v>-2</v>
      </c>
      <c r="D32" s="630">
        <v>5</v>
      </c>
      <c r="E32" s="630">
        <v>10</v>
      </c>
      <c r="F32" s="630">
        <v>1</v>
      </c>
      <c r="G32" s="630">
        <v>3</v>
      </c>
      <c r="H32" s="630">
        <v>-1</v>
      </c>
    </row>
    <row r="33" spans="2:8">
      <c r="B33" s="632">
        <v>43895</v>
      </c>
      <c r="C33" s="630">
        <v>-4</v>
      </c>
      <c r="D33" s="630">
        <v>3</v>
      </c>
      <c r="E33" s="630">
        <v>-5</v>
      </c>
      <c r="F33" s="630">
        <v>-2</v>
      </c>
      <c r="G33" s="630">
        <v>3</v>
      </c>
      <c r="H33" s="630">
        <v>0</v>
      </c>
    </row>
    <row r="34" spans="2:8">
      <c r="B34" s="632">
        <v>43896</v>
      </c>
      <c r="C34" s="630">
        <v>-4</v>
      </c>
      <c r="D34" s="630">
        <v>4</v>
      </c>
      <c r="E34" s="630">
        <v>-3</v>
      </c>
      <c r="F34" s="630">
        <v>-1</v>
      </c>
      <c r="G34" s="630">
        <v>1</v>
      </c>
      <c r="H34" s="630">
        <v>0</v>
      </c>
    </row>
    <row r="35" spans="2:8">
      <c r="B35" s="632">
        <v>43897</v>
      </c>
      <c r="C35" s="630">
        <v>-4</v>
      </c>
      <c r="D35" s="630">
        <v>1</v>
      </c>
      <c r="E35" s="630">
        <v>17</v>
      </c>
      <c r="F35" s="630">
        <v>2</v>
      </c>
      <c r="G35" s="630">
        <v>-1</v>
      </c>
      <c r="H35" s="630">
        <v>-1</v>
      </c>
    </row>
    <row r="36" spans="2:8">
      <c r="B36" s="632">
        <v>43898</v>
      </c>
      <c r="C36" s="630">
        <v>-1</v>
      </c>
      <c r="D36" s="630">
        <v>5</v>
      </c>
      <c r="E36" s="630">
        <v>24</v>
      </c>
      <c r="F36" s="630">
        <v>2</v>
      </c>
      <c r="G36" s="630">
        <v>-1</v>
      </c>
      <c r="H36" s="630">
        <v>-1</v>
      </c>
    </row>
    <row r="37" spans="2:8">
      <c r="B37" s="632">
        <v>43899</v>
      </c>
      <c r="C37" s="630">
        <v>-1</v>
      </c>
      <c r="D37" s="630">
        <v>13</v>
      </c>
      <c r="E37" s="630">
        <v>19</v>
      </c>
      <c r="F37" s="630">
        <v>0</v>
      </c>
      <c r="G37" s="630">
        <v>1</v>
      </c>
      <c r="H37" s="630">
        <v>-1</v>
      </c>
    </row>
    <row r="38" spans="2:8">
      <c r="B38" s="632">
        <v>43900</v>
      </c>
      <c r="C38" s="630">
        <v>-7</v>
      </c>
      <c r="D38" s="630">
        <v>46</v>
      </c>
      <c r="E38" s="630">
        <v>15</v>
      </c>
      <c r="F38" s="630">
        <v>-7</v>
      </c>
      <c r="G38" s="630">
        <v>-1</v>
      </c>
      <c r="H38" s="630">
        <v>0</v>
      </c>
    </row>
    <row r="39" spans="2:8">
      <c r="B39" s="632">
        <v>43901</v>
      </c>
      <c r="C39" s="630">
        <v>-16</v>
      </c>
      <c r="D39" s="630">
        <v>22</v>
      </c>
      <c r="E39" s="630">
        <v>25</v>
      </c>
      <c r="F39" s="630">
        <v>-21</v>
      </c>
      <c r="G39" s="630">
        <v>-21</v>
      </c>
      <c r="H39" s="630">
        <v>8</v>
      </c>
    </row>
    <row r="40" spans="2:8">
      <c r="B40" s="632">
        <v>43902</v>
      </c>
      <c r="C40" s="630">
        <v>-32</v>
      </c>
      <c r="D40" s="630">
        <v>22</v>
      </c>
      <c r="E40" s="630">
        <v>-1</v>
      </c>
      <c r="F40" s="630">
        <v>-33</v>
      </c>
      <c r="G40" s="630">
        <v>-28</v>
      </c>
      <c r="H40" s="630">
        <v>12</v>
      </c>
    </row>
    <row r="41" spans="2:8">
      <c r="B41" s="632">
        <v>43903</v>
      </c>
      <c r="C41" s="630">
        <v>-47</v>
      </c>
      <c r="D41" s="630">
        <v>29</v>
      </c>
      <c r="E41" s="630">
        <v>-33</v>
      </c>
      <c r="F41" s="630">
        <v>-46</v>
      </c>
      <c r="G41" s="630">
        <v>-37</v>
      </c>
      <c r="H41" s="630">
        <v>17</v>
      </c>
    </row>
    <row r="42" spans="2:8">
      <c r="B42" s="632">
        <v>43904</v>
      </c>
      <c r="C42" s="630">
        <v>-82</v>
      </c>
      <c r="D42" s="630">
        <v>-15</v>
      </c>
      <c r="E42" s="630">
        <v>-56</v>
      </c>
      <c r="F42" s="630">
        <v>-65</v>
      </c>
      <c r="G42" s="630">
        <v>-46</v>
      </c>
      <c r="H42" s="630">
        <v>18</v>
      </c>
    </row>
    <row r="43" spans="2:8">
      <c r="B43" s="632">
        <v>43905</v>
      </c>
      <c r="C43" s="630">
        <v>-89</v>
      </c>
      <c r="D43" s="630">
        <v>-42</v>
      </c>
      <c r="E43" s="630">
        <v>-83</v>
      </c>
      <c r="F43" s="630">
        <v>-77</v>
      </c>
      <c r="G43" s="630">
        <v>-53</v>
      </c>
      <c r="H43" s="630">
        <v>19</v>
      </c>
    </row>
    <row r="44" spans="2:8">
      <c r="B44" s="632">
        <v>43906</v>
      </c>
      <c r="C44" s="630">
        <v>-82</v>
      </c>
      <c r="D44" s="630">
        <v>-35</v>
      </c>
      <c r="E44" s="630">
        <v>-80</v>
      </c>
      <c r="F44" s="630">
        <v>-75</v>
      </c>
      <c r="G44" s="630">
        <v>-65</v>
      </c>
      <c r="H44" s="630">
        <v>29</v>
      </c>
    </row>
    <row r="45" spans="2:8">
      <c r="B45" s="632">
        <v>43907</v>
      </c>
      <c r="C45" s="630">
        <v>-85</v>
      </c>
      <c r="D45" s="630">
        <v>-38</v>
      </c>
      <c r="E45" s="630">
        <v>-82</v>
      </c>
      <c r="F45" s="630">
        <v>-79</v>
      </c>
      <c r="G45" s="630">
        <v>-69</v>
      </c>
      <c r="H45" s="630">
        <v>31</v>
      </c>
    </row>
    <row r="46" spans="2:8">
      <c r="B46" s="632">
        <v>43908</v>
      </c>
      <c r="C46" s="630">
        <v>-86</v>
      </c>
      <c r="D46" s="630">
        <v>-39</v>
      </c>
      <c r="E46" s="630">
        <v>-82</v>
      </c>
      <c r="F46" s="630">
        <v>-81</v>
      </c>
      <c r="G46" s="630">
        <v>-71</v>
      </c>
      <c r="H46" s="630">
        <v>33</v>
      </c>
    </row>
    <row r="47" spans="2:8">
      <c r="B47" s="632">
        <v>43909</v>
      </c>
      <c r="C47" s="630">
        <v>-87</v>
      </c>
      <c r="D47" s="630">
        <v>-41</v>
      </c>
      <c r="E47" s="630">
        <v>-83</v>
      </c>
      <c r="F47" s="630">
        <v>-82</v>
      </c>
      <c r="G47" s="630">
        <v>-73</v>
      </c>
      <c r="H47" s="630">
        <v>35</v>
      </c>
    </row>
    <row r="48" spans="2:8">
      <c r="B48" s="632">
        <v>43910</v>
      </c>
      <c r="C48" s="630">
        <v>-89</v>
      </c>
      <c r="D48" s="630">
        <v>-43</v>
      </c>
      <c r="E48" s="630">
        <v>-86</v>
      </c>
      <c r="F48" s="630">
        <v>-83</v>
      </c>
      <c r="G48" s="630">
        <v>-73</v>
      </c>
      <c r="H48" s="630">
        <v>38</v>
      </c>
    </row>
    <row r="49" spans="2:8">
      <c r="B49" s="632">
        <v>43911</v>
      </c>
      <c r="C49" s="630">
        <v>-93</v>
      </c>
      <c r="D49" s="630">
        <v>-55</v>
      </c>
      <c r="E49" s="630">
        <v>-92</v>
      </c>
      <c r="F49" s="630">
        <v>-87</v>
      </c>
      <c r="G49" s="630">
        <v>-66</v>
      </c>
      <c r="H49" s="630">
        <v>26</v>
      </c>
    </row>
    <row r="50" spans="2:8">
      <c r="B50" s="632">
        <v>43912</v>
      </c>
      <c r="C50" s="630">
        <v>-93</v>
      </c>
      <c r="D50" s="630">
        <v>-66</v>
      </c>
      <c r="E50" s="630">
        <v>-92</v>
      </c>
      <c r="F50" s="630">
        <v>-88</v>
      </c>
      <c r="G50" s="630">
        <v>-66</v>
      </c>
      <c r="H50" s="630">
        <v>23</v>
      </c>
    </row>
    <row r="51" spans="2:8">
      <c r="B51" s="632">
        <v>43913</v>
      </c>
      <c r="C51" s="630">
        <v>-86</v>
      </c>
      <c r="D51" s="630">
        <v>-47</v>
      </c>
      <c r="E51" s="630">
        <v>-85</v>
      </c>
      <c r="F51" s="630">
        <v>-83</v>
      </c>
      <c r="G51" s="630">
        <v>-75</v>
      </c>
      <c r="H51" s="630">
        <v>33</v>
      </c>
    </row>
    <row r="52" spans="2:8">
      <c r="B52" s="632">
        <v>43914</v>
      </c>
      <c r="C52" s="630">
        <v>-88</v>
      </c>
      <c r="D52" s="630">
        <v>-50</v>
      </c>
      <c r="E52" s="630">
        <v>-86</v>
      </c>
      <c r="F52" s="630">
        <v>-84</v>
      </c>
      <c r="G52" s="630">
        <v>-76</v>
      </c>
      <c r="H52" s="630">
        <v>35</v>
      </c>
    </row>
    <row r="53" spans="2:8">
      <c r="B53" s="632">
        <v>43915</v>
      </c>
      <c r="C53" s="630">
        <v>-89</v>
      </c>
      <c r="D53" s="630">
        <v>-52</v>
      </c>
      <c r="E53" s="630">
        <v>-86</v>
      </c>
      <c r="F53" s="630">
        <v>-85</v>
      </c>
      <c r="G53" s="630">
        <v>-77</v>
      </c>
      <c r="H53" s="630">
        <v>36</v>
      </c>
    </row>
    <row r="54" spans="2:8">
      <c r="B54" s="632">
        <v>43916</v>
      </c>
      <c r="C54" s="630">
        <v>-89</v>
      </c>
      <c r="D54" s="630">
        <v>-52</v>
      </c>
      <c r="E54" s="630">
        <v>-86</v>
      </c>
      <c r="F54" s="630">
        <v>-85</v>
      </c>
      <c r="G54" s="630">
        <v>-77</v>
      </c>
      <c r="H54" s="630">
        <v>37</v>
      </c>
    </row>
    <row r="55" spans="2:8">
      <c r="B55" s="632">
        <v>43917</v>
      </c>
      <c r="C55" s="630">
        <v>-90</v>
      </c>
      <c r="D55" s="630">
        <v>-51</v>
      </c>
      <c r="E55" s="630">
        <v>-88</v>
      </c>
      <c r="F55" s="630">
        <v>-86</v>
      </c>
      <c r="G55" s="630">
        <v>-77</v>
      </c>
      <c r="H55" s="630">
        <v>40</v>
      </c>
    </row>
    <row r="56" spans="2:8">
      <c r="B56" s="632">
        <v>43918</v>
      </c>
      <c r="C56" s="630">
        <v>-93</v>
      </c>
      <c r="D56" s="630">
        <v>-57</v>
      </c>
      <c r="E56" s="630">
        <v>-91</v>
      </c>
      <c r="F56" s="630">
        <v>-87</v>
      </c>
      <c r="G56" s="630">
        <v>-68</v>
      </c>
      <c r="H56" s="630">
        <v>27</v>
      </c>
    </row>
    <row r="57" spans="2:8">
      <c r="B57" s="632">
        <v>43919</v>
      </c>
      <c r="C57" s="630">
        <v>-94</v>
      </c>
      <c r="D57" s="630">
        <v>-72</v>
      </c>
      <c r="E57" s="630">
        <v>-92</v>
      </c>
      <c r="F57" s="630">
        <v>-89</v>
      </c>
      <c r="G57" s="630">
        <v>-65</v>
      </c>
      <c r="H57" s="630">
        <v>22</v>
      </c>
    </row>
    <row r="58" spans="2:8">
      <c r="B58" s="632">
        <v>43920</v>
      </c>
      <c r="C58" s="630">
        <v>-89</v>
      </c>
      <c r="D58" s="630">
        <v>-56</v>
      </c>
      <c r="E58" s="630">
        <v>-88</v>
      </c>
      <c r="F58" s="630">
        <v>-87</v>
      </c>
      <c r="G58" s="630">
        <v>-82</v>
      </c>
      <c r="H58" s="630">
        <v>36</v>
      </c>
    </row>
    <row r="59" spans="2:8">
      <c r="B59" s="632">
        <v>43921</v>
      </c>
      <c r="C59" s="630">
        <v>-92</v>
      </c>
      <c r="D59" s="630">
        <v>-59</v>
      </c>
      <c r="E59" s="630">
        <v>-89</v>
      </c>
      <c r="F59" s="630">
        <v>-88</v>
      </c>
      <c r="G59" s="630">
        <v>-83</v>
      </c>
      <c r="H59" s="630">
        <v>37</v>
      </c>
    </row>
    <row r="60" spans="2:8">
      <c r="B60" s="632">
        <v>43922</v>
      </c>
      <c r="C60" s="630">
        <v>-91</v>
      </c>
      <c r="D60" s="630">
        <v>-51</v>
      </c>
      <c r="E60" s="630">
        <v>-87</v>
      </c>
      <c r="F60" s="630">
        <v>-87</v>
      </c>
      <c r="G60" s="630">
        <v>-83</v>
      </c>
      <c r="H60" s="630">
        <v>38</v>
      </c>
    </row>
    <row r="61" spans="2:8">
      <c r="B61" s="632">
        <v>43923</v>
      </c>
      <c r="C61" s="630">
        <v>-91</v>
      </c>
      <c r="D61" s="630">
        <v>-51</v>
      </c>
      <c r="E61" s="630">
        <v>-87</v>
      </c>
      <c r="F61" s="630">
        <v>-87</v>
      </c>
      <c r="G61" s="630">
        <v>-83</v>
      </c>
      <c r="H61" s="630">
        <v>39</v>
      </c>
    </row>
    <row r="62" spans="2:8">
      <c r="B62" s="632">
        <v>43924</v>
      </c>
      <c r="C62" s="630">
        <v>-90</v>
      </c>
      <c r="D62" s="630">
        <v>-49</v>
      </c>
      <c r="E62" s="630">
        <v>-88</v>
      </c>
      <c r="F62" s="630">
        <v>-87</v>
      </c>
      <c r="G62" s="630">
        <v>-82</v>
      </c>
      <c r="H62" s="630">
        <v>41</v>
      </c>
    </row>
    <row r="63" spans="2:8">
      <c r="B63" s="632">
        <v>43925</v>
      </c>
      <c r="C63" s="630">
        <v>-93</v>
      </c>
      <c r="D63" s="630">
        <v>-56</v>
      </c>
      <c r="E63" s="630">
        <v>-91</v>
      </c>
      <c r="F63" s="630">
        <v>-88</v>
      </c>
      <c r="G63" s="630">
        <v>-69</v>
      </c>
      <c r="H63" s="630">
        <v>27</v>
      </c>
    </row>
    <row r="64" spans="2:8">
      <c r="B64" s="632">
        <v>43926</v>
      </c>
      <c r="C64" s="630">
        <v>-94</v>
      </c>
      <c r="D64" s="630">
        <v>-73</v>
      </c>
      <c r="E64" s="630">
        <v>-92</v>
      </c>
      <c r="F64" s="630">
        <v>-90</v>
      </c>
      <c r="G64" s="630">
        <v>-69</v>
      </c>
      <c r="H64" s="630">
        <v>23</v>
      </c>
    </row>
    <row r="65" spans="2:8">
      <c r="B65" s="632">
        <v>43927</v>
      </c>
      <c r="C65" s="630">
        <v>-88</v>
      </c>
      <c r="D65" s="630">
        <v>-50</v>
      </c>
      <c r="E65" s="630">
        <v>-86</v>
      </c>
      <c r="F65" s="630">
        <v>-86</v>
      </c>
      <c r="G65" s="630">
        <v>-82</v>
      </c>
      <c r="H65" s="630">
        <v>36</v>
      </c>
    </row>
    <row r="66" spans="2:8">
      <c r="B66" s="632">
        <v>43928</v>
      </c>
      <c r="C66" s="630">
        <v>-91</v>
      </c>
      <c r="D66" s="630">
        <v>-36</v>
      </c>
      <c r="E66" s="630">
        <v>-86</v>
      </c>
      <c r="F66" s="630">
        <v>-86</v>
      </c>
      <c r="G66" s="630">
        <v>-82</v>
      </c>
      <c r="H66" s="630">
        <v>36</v>
      </c>
    </row>
    <row r="67" spans="2:8">
      <c r="B67" s="632">
        <v>43929</v>
      </c>
      <c r="C67" s="630">
        <v>-90</v>
      </c>
      <c r="D67" s="630">
        <v>-25</v>
      </c>
      <c r="E67" s="630">
        <v>-84</v>
      </c>
      <c r="F67" s="630">
        <v>-85</v>
      </c>
      <c r="G67" s="630">
        <v>-82</v>
      </c>
      <c r="H67" s="630">
        <v>36</v>
      </c>
    </row>
    <row r="68" spans="2:8">
      <c r="B68" s="632">
        <v>43930</v>
      </c>
      <c r="C68" s="630">
        <v>-95</v>
      </c>
      <c r="D68" s="630">
        <v>-78</v>
      </c>
      <c r="E68" s="630">
        <v>-91</v>
      </c>
      <c r="F68" s="630">
        <v>-92</v>
      </c>
      <c r="G68" s="630">
        <v>-92</v>
      </c>
      <c r="H68" s="630">
        <v>43</v>
      </c>
    </row>
    <row r="69" spans="2:8">
      <c r="B69" s="632">
        <v>43931</v>
      </c>
      <c r="C69" s="630">
        <v>-96</v>
      </c>
      <c r="D69" s="630">
        <v>-86</v>
      </c>
      <c r="E69" s="630">
        <v>-92</v>
      </c>
      <c r="F69" s="630">
        <v>-93</v>
      </c>
      <c r="G69" s="630">
        <v>-92</v>
      </c>
      <c r="H69" s="630">
        <v>46</v>
      </c>
    </row>
    <row r="70" spans="2:8">
      <c r="B70" s="632">
        <v>43932</v>
      </c>
      <c r="C70" s="630">
        <v>-94</v>
      </c>
      <c r="D70" s="630">
        <v>-45</v>
      </c>
      <c r="E70" s="630">
        <v>-90</v>
      </c>
      <c r="F70" s="630">
        <v>-87</v>
      </c>
      <c r="G70" s="630">
        <v>-68</v>
      </c>
      <c r="H70" s="630">
        <v>27</v>
      </c>
    </row>
    <row r="71" spans="2:8">
      <c r="B71" s="632">
        <v>43933</v>
      </c>
      <c r="C71" s="630">
        <v>-96</v>
      </c>
      <c r="D71" s="630">
        <v>-69</v>
      </c>
      <c r="E71" s="630">
        <v>-91</v>
      </c>
      <c r="F71" s="630">
        <v>-90</v>
      </c>
      <c r="G71" s="630">
        <v>-68</v>
      </c>
      <c r="H71" s="630">
        <v>23</v>
      </c>
    </row>
    <row r="72" spans="2:8">
      <c r="B72" s="632">
        <v>43934</v>
      </c>
      <c r="C72" s="630">
        <v>-90</v>
      </c>
      <c r="D72" s="630">
        <v>-44</v>
      </c>
      <c r="E72" s="630">
        <v>-83</v>
      </c>
      <c r="F72" s="630">
        <v>-84</v>
      </c>
      <c r="G72" s="630">
        <v>-78</v>
      </c>
      <c r="H72" s="630">
        <v>35</v>
      </c>
    </row>
    <row r="73" spans="2:8">
      <c r="B73" s="632">
        <v>43935</v>
      </c>
      <c r="C73" s="630">
        <v>-91</v>
      </c>
      <c r="D73" s="630">
        <v>-44</v>
      </c>
      <c r="E73" s="630">
        <v>-84</v>
      </c>
      <c r="F73" s="630">
        <v>-84</v>
      </c>
      <c r="G73" s="630">
        <v>-77</v>
      </c>
      <c r="H73" s="630">
        <v>35</v>
      </c>
    </row>
    <row r="74" spans="2:8">
      <c r="B74" s="632">
        <v>43936</v>
      </c>
      <c r="C74" s="630">
        <v>-91</v>
      </c>
      <c r="D74" s="630">
        <v>-48</v>
      </c>
      <c r="E74" s="630">
        <v>-85</v>
      </c>
      <c r="F74" s="630">
        <v>-84</v>
      </c>
      <c r="G74" s="630">
        <v>-77</v>
      </c>
      <c r="H74" s="630">
        <v>36</v>
      </c>
    </row>
    <row r="75" spans="2:8">
      <c r="B75" s="632">
        <v>43937</v>
      </c>
      <c r="C75" s="630">
        <v>-90</v>
      </c>
      <c r="D75" s="630">
        <v>-45</v>
      </c>
      <c r="E75" s="630">
        <v>-84</v>
      </c>
      <c r="F75" s="630">
        <v>-84</v>
      </c>
      <c r="G75" s="630">
        <v>-77</v>
      </c>
      <c r="H75" s="630">
        <v>37</v>
      </c>
    </row>
    <row r="76" spans="2:8">
      <c r="B76" s="632">
        <v>43938</v>
      </c>
      <c r="C76" s="630">
        <v>-91</v>
      </c>
      <c r="D76" s="630">
        <v>-44</v>
      </c>
      <c r="E76" s="630">
        <v>-85</v>
      </c>
      <c r="F76" s="630">
        <v>-84</v>
      </c>
      <c r="G76" s="630">
        <v>-76</v>
      </c>
      <c r="H76" s="630">
        <v>39</v>
      </c>
    </row>
    <row r="77" spans="2:8">
      <c r="B77" s="632">
        <v>43939</v>
      </c>
      <c r="C77" s="630">
        <v>-94</v>
      </c>
      <c r="D77" s="630">
        <v>-56</v>
      </c>
      <c r="E77" s="630">
        <v>-90</v>
      </c>
      <c r="F77" s="630">
        <v>-86</v>
      </c>
      <c r="G77" s="630">
        <v>-66</v>
      </c>
      <c r="H77" s="630">
        <v>26</v>
      </c>
    </row>
    <row r="78" spans="2:8">
      <c r="B78" s="632">
        <v>43940</v>
      </c>
      <c r="C78" s="630">
        <v>-95</v>
      </c>
      <c r="D78" s="630">
        <v>-70</v>
      </c>
      <c r="E78" s="630">
        <v>-91</v>
      </c>
      <c r="F78" s="630">
        <v>-89</v>
      </c>
      <c r="G78" s="630">
        <v>-67</v>
      </c>
      <c r="H78" s="630">
        <v>23</v>
      </c>
    </row>
    <row r="79" spans="2:8">
      <c r="B79" s="632">
        <v>43941</v>
      </c>
      <c r="C79" s="630">
        <v>-89</v>
      </c>
      <c r="D79" s="630">
        <v>-54</v>
      </c>
      <c r="E79" s="630">
        <v>-81</v>
      </c>
      <c r="F79" s="630">
        <v>-82</v>
      </c>
      <c r="G79" s="630">
        <v>-75</v>
      </c>
      <c r="H79" s="630">
        <v>34</v>
      </c>
    </row>
    <row r="80" spans="2:8">
      <c r="B80" s="632">
        <v>43942</v>
      </c>
      <c r="C80" s="630">
        <v>-90</v>
      </c>
      <c r="D80" s="630">
        <v>-53</v>
      </c>
      <c r="E80" s="630">
        <v>-83</v>
      </c>
      <c r="F80" s="630">
        <v>-83</v>
      </c>
      <c r="G80" s="630">
        <v>-76</v>
      </c>
      <c r="H80" s="630">
        <v>35</v>
      </c>
    </row>
    <row r="81" spans="2:8">
      <c r="B81" s="632">
        <v>43943</v>
      </c>
      <c r="C81" s="630">
        <v>-90</v>
      </c>
      <c r="D81" s="630">
        <v>-51</v>
      </c>
      <c r="E81" s="630">
        <v>-82</v>
      </c>
      <c r="F81" s="630">
        <v>-83</v>
      </c>
      <c r="G81" s="630">
        <v>-75</v>
      </c>
      <c r="H81" s="630">
        <v>35</v>
      </c>
    </row>
    <row r="82" spans="2:8">
      <c r="B82" s="632">
        <v>43944</v>
      </c>
      <c r="C82" s="630">
        <v>-90</v>
      </c>
      <c r="D82" s="630">
        <v>-51</v>
      </c>
      <c r="E82" s="630">
        <v>-82</v>
      </c>
      <c r="F82" s="630">
        <v>-83</v>
      </c>
      <c r="G82" s="630">
        <v>-75</v>
      </c>
      <c r="H82" s="630">
        <v>36</v>
      </c>
    </row>
    <row r="83" spans="2:8">
      <c r="B83" s="632">
        <v>43945</v>
      </c>
      <c r="C83" s="630">
        <v>-91</v>
      </c>
      <c r="D83" s="630">
        <v>-49</v>
      </c>
      <c r="E83" s="630">
        <v>-83</v>
      </c>
      <c r="F83" s="630">
        <v>-83</v>
      </c>
      <c r="G83" s="630">
        <v>-74</v>
      </c>
      <c r="H83" s="630">
        <v>38</v>
      </c>
    </row>
    <row r="84" spans="2:8">
      <c r="B84" s="632">
        <v>43946</v>
      </c>
      <c r="C84" s="630">
        <v>-93</v>
      </c>
      <c r="D84" s="630">
        <v>-54</v>
      </c>
      <c r="E84" s="630">
        <v>-88</v>
      </c>
      <c r="F84" s="630">
        <v>-85</v>
      </c>
      <c r="G84" s="630">
        <v>-65</v>
      </c>
      <c r="H84" s="630">
        <v>26</v>
      </c>
    </row>
    <row r="85" spans="2:8">
      <c r="B85" s="632">
        <v>43947</v>
      </c>
      <c r="C85" s="630">
        <v>-93</v>
      </c>
      <c r="D85" s="630">
        <v>-62</v>
      </c>
      <c r="E85" s="630">
        <v>-76</v>
      </c>
      <c r="F85" s="630">
        <v>-84</v>
      </c>
      <c r="G85" s="630">
        <v>-65</v>
      </c>
      <c r="H85" s="630">
        <v>22</v>
      </c>
    </row>
    <row r="86" spans="2:8">
      <c r="B86" s="632">
        <v>43948</v>
      </c>
      <c r="C86" s="630">
        <v>-88</v>
      </c>
      <c r="D86" s="630">
        <v>-51</v>
      </c>
      <c r="E86" s="630">
        <v>-70</v>
      </c>
      <c r="F86" s="630">
        <v>-80</v>
      </c>
      <c r="G86" s="630">
        <v>-73</v>
      </c>
      <c r="H86" s="630">
        <v>33</v>
      </c>
    </row>
    <row r="87" spans="2:8">
      <c r="B87" s="632">
        <v>43949</v>
      </c>
      <c r="C87" s="630">
        <v>-88</v>
      </c>
      <c r="D87" s="630">
        <v>-47</v>
      </c>
      <c r="E87" s="630">
        <v>-71</v>
      </c>
      <c r="F87" s="630">
        <v>-80</v>
      </c>
      <c r="G87" s="630">
        <v>-74</v>
      </c>
      <c r="H87" s="630">
        <v>32</v>
      </c>
    </row>
    <row r="88" spans="2:8">
      <c r="B88" s="632">
        <v>43950</v>
      </c>
      <c r="C88" s="630">
        <v>-88</v>
      </c>
      <c r="D88" s="630">
        <v>-41</v>
      </c>
      <c r="E88" s="630">
        <v>-71</v>
      </c>
      <c r="F88" s="630">
        <v>-80</v>
      </c>
      <c r="G88" s="630">
        <v>-73</v>
      </c>
      <c r="H88" s="630">
        <v>34</v>
      </c>
    </row>
    <row r="89" spans="2:8">
      <c r="B89" s="632">
        <v>43951</v>
      </c>
      <c r="C89" s="630">
        <v>-86</v>
      </c>
      <c r="D89" s="630">
        <v>-29</v>
      </c>
      <c r="E89" s="630">
        <v>-70</v>
      </c>
      <c r="F89" s="630">
        <v>-79</v>
      </c>
      <c r="G89" s="630">
        <v>-73</v>
      </c>
      <c r="H89" s="630">
        <v>34</v>
      </c>
    </row>
    <row r="90" spans="2:8">
      <c r="B90" s="632">
        <v>43952</v>
      </c>
      <c r="C90" s="630">
        <v>-95</v>
      </c>
      <c r="D90" s="630">
        <v>-87</v>
      </c>
      <c r="E90" s="630">
        <v>-77</v>
      </c>
      <c r="F90" s="630">
        <v>-89</v>
      </c>
      <c r="G90" s="630">
        <v>-91</v>
      </c>
      <c r="H90" s="630">
        <v>45</v>
      </c>
    </row>
    <row r="91" spans="2:8">
      <c r="B91" s="632">
        <v>43953</v>
      </c>
      <c r="C91" s="630">
        <v>-88</v>
      </c>
      <c r="D91" s="630">
        <v>-42</v>
      </c>
      <c r="E91" s="630">
        <v>-45</v>
      </c>
      <c r="F91" s="630">
        <v>-69</v>
      </c>
      <c r="G91" s="630">
        <v>-64</v>
      </c>
      <c r="H91" s="630">
        <v>23</v>
      </c>
    </row>
    <row r="92" spans="2:8">
      <c r="B92" s="632">
        <v>43954</v>
      </c>
      <c r="C92" s="630">
        <v>-86</v>
      </c>
      <c r="D92" s="630"/>
      <c r="E92" s="630">
        <v>-41</v>
      </c>
      <c r="F92" s="630">
        <v>-69</v>
      </c>
      <c r="G92" s="630">
        <v>-57</v>
      </c>
      <c r="H92" s="630">
        <v>19</v>
      </c>
    </row>
    <row r="93" spans="2:8">
      <c r="B93" s="632">
        <v>43955</v>
      </c>
      <c r="C93" s="630">
        <v>-79</v>
      </c>
      <c r="D93" s="630">
        <v>-33</v>
      </c>
      <c r="E93" s="630">
        <v>-32</v>
      </c>
      <c r="F93" s="630">
        <v>-68</v>
      </c>
      <c r="G93" s="630">
        <v>-69</v>
      </c>
      <c r="H93" s="630">
        <v>29</v>
      </c>
    </row>
    <row r="94" spans="2:8">
      <c r="B94" s="632">
        <v>43956</v>
      </c>
      <c r="C94" s="630">
        <v>-80</v>
      </c>
      <c r="D94" s="630">
        <v>-32</v>
      </c>
      <c r="E94" s="630">
        <v>-33</v>
      </c>
      <c r="F94" s="630">
        <v>-69</v>
      </c>
      <c r="G94" s="630">
        <v>-69</v>
      </c>
      <c r="H94" s="630">
        <v>30</v>
      </c>
    </row>
    <row r="95" spans="2:8">
      <c r="B95" s="632">
        <v>43957</v>
      </c>
      <c r="C95" s="630">
        <v>-81</v>
      </c>
      <c r="D95" s="630">
        <v>-33</v>
      </c>
      <c r="E95" s="630">
        <v>-33</v>
      </c>
      <c r="F95" s="630">
        <v>-68</v>
      </c>
      <c r="G95" s="630">
        <v>-69</v>
      </c>
      <c r="H95" s="630">
        <v>30</v>
      </c>
    </row>
    <row r="96" spans="2:8">
      <c r="B96" s="632">
        <v>43958</v>
      </c>
      <c r="C96" s="630">
        <v>-81</v>
      </c>
      <c r="D96" s="630">
        <v>-34</v>
      </c>
      <c r="E96" s="630">
        <v>-37</v>
      </c>
      <c r="F96" s="630">
        <v>-70</v>
      </c>
      <c r="G96" s="630">
        <v>-69</v>
      </c>
      <c r="H96" s="630">
        <v>31</v>
      </c>
    </row>
    <row r="97" spans="2:8">
      <c r="B97" s="632">
        <v>43959</v>
      </c>
      <c r="C97" s="630">
        <v>-83</v>
      </c>
      <c r="D97" s="630">
        <v>-34</v>
      </c>
      <c r="E97" s="630">
        <v>-36</v>
      </c>
      <c r="F97" s="630">
        <v>-69</v>
      </c>
      <c r="G97" s="630">
        <v>-68</v>
      </c>
      <c r="H97" s="630">
        <v>33</v>
      </c>
    </row>
    <row r="98" spans="2:8">
      <c r="B98" s="632">
        <v>43960</v>
      </c>
      <c r="C98" s="630">
        <v>-87</v>
      </c>
      <c r="D98" s="630">
        <v>-39</v>
      </c>
      <c r="E98" s="630">
        <v>-44</v>
      </c>
      <c r="F98" s="630">
        <v>-67</v>
      </c>
      <c r="G98" s="630">
        <v>-54</v>
      </c>
      <c r="H98" s="630">
        <v>22</v>
      </c>
    </row>
    <row r="99" spans="2:8">
      <c r="B99" s="632">
        <v>43961</v>
      </c>
      <c r="C99" s="630">
        <v>-88</v>
      </c>
      <c r="D99" s="630">
        <v>-54</v>
      </c>
      <c r="E99" s="630">
        <v>-47</v>
      </c>
      <c r="F99" s="630">
        <v>-72</v>
      </c>
      <c r="G99" s="630">
        <v>-56</v>
      </c>
      <c r="H99" s="630">
        <v>20</v>
      </c>
    </row>
    <row r="100" spans="2:8">
      <c r="B100" s="632">
        <v>43962</v>
      </c>
      <c r="C100" s="630">
        <v>-77</v>
      </c>
      <c r="D100" s="630">
        <v>-28</v>
      </c>
      <c r="E100" s="630">
        <v>-37</v>
      </c>
      <c r="F100" s="630">
        <v>-67</v>
      </c>
      <c r="G100" s="630">
        <v>-65</v>
      </c>
      <c r="H100" s="630">
        <v>28</v>
      </c>
    </row>
    <row r="101" spans="2:8">
      <c r="B101" s="632">
        <v>43963</v>
      </c>
      <c r="C101" s="630">
        <v>-82</v>
      </c>
      <c r="D101" s="630">
        <v>-34</v>
      </c>
      <c r="E101" s="630">
        <v>-66</v>
      </c>
      <c r="F101" s="630">
        <v>-73</v>
      </c>
      <c r="G101" s="630">
        <v>-66</v>
      </c>
      <c r="H101" s="630">
        <v>30</v>
      </c>
    </row>
    <row r="102" spans="2:8">
      <c r="B102" s="632">
        <v>43964</v>
      </c>
      <c r="C102" s="630">
        <v>-79</v>
      </c>
      <c r="D102" s="630">
        <v>-24</v>
      </c>
      <c r="E102" s="630">
        <v>-35</v>
      </c>
      <c r="F102" s="630">
        <v>-67</v>
      </c>
      <c r="G102" s="630">
        <v>-65</v>
      </c>
      <c r="H102" s="630">
        <v>29</v>
      </c>
    </row>
    <row r="103" spans="2:8">
      <c r="B103" s="632">
        <v>43965</v>
      </c>
      <c r="C103" s="630">
        <v>-80</v>
      </c>
      <c r="D103" s="630">
        <v>-26</v>
      </c>
      <c r="E103" s="630">
        <v>-50</v>
      </c>
      <c r="F103" s="630">
        <v>-70</v>
      </c>
      <c r="G103" s="630">
        <v>-67</v>
      </c>
      <c r="H103" s="630">
        <v>29</v>
      </c>
    </row>
    <row r="104" spans="2:8">
      <c r="B104" s="632">
        <v>43966</v>
      </c>
      <c r="C104" s="630">
        <v>-86</v>
      </c>
      <c r="D104" s="630">
        <v>-51</v>
      </c>
      <c r="E104" s="630">
        <v>-57</v>
      </c>
      <c r="F104" s="630">
        <v>-78</v>
      </c>
      <c r="G104" s="630">
        <v>-80</v>
      </c>
      <c r="H104" s="630">
        <v>38</v>
      </c>
    </row>
    <row r="105" spans="2:8">
      <c r="B105" s="632">
        <v>43967</v>
      </c>
      <c r="C105" s="630">
        <v>-84</v>
      </c>
      <c r="D105" s="630">
        <v>-32</v>
      </c>
      <c r="E105" s="630">
        <v>-46</v>
      </c>
      <c r="F105" s="630">
        <v>-66</v>
      </c>
      <c r="G105" s="630">
        <v>-51</v>
      </c>
      <c r="H105" s="630">
        <v>22</v>
      </c>
    </row>
    <row r="106" spans="2:8">
      <c r="B106" s="632">
        <v>43968</v>
      </c>
      <c r="C106" s="630">
        <v>-85</v>
      </c>
      <c r="D106" s="630">
        <v>-47</v>
      </c>
      <c r="E106" s="630">
        <v>-28</v>
      </c>
      <c r="F106" s="630">
        <v>-65</v>
      </c>
      <c r="G106" s="630">
        <v>-51</v>
      </c>
      <c r="H106" s="630">
        <v>19</v>
      </c>
    </row>
    <row r="107" spans="2:8">
      <c r="B107" s="632">
        <v>43969</v>
      </c>
      <c r="C107" s="630">
        <v>-71</v>
      </c>
      <c r="D107" s="630">
        <v>-24</v>
      </c>
      <c r="E107" s="630">
        <v>-12</v>
      </c>
      <c r="F107" s="630">
        <v>-61</v>
      </c>
      <c r="G107" s="630">
        <v>-62</v>
      </c>
      <c r="H107" s="630">
        <v>26</v>
      </c>
    </row>
    <row r="108" spans="2:8">
      <c r="B108" s="632">
        <v>43970</v>
      </c>
      <c r="C108" s="630">
        <v>-73</v>
      </c>
      <c r="D108" s="630">
        <v>-25</v>
      </c>
      <c r="E108" s="630">
        <v>-16</v>
      </c>
      <c r="F108" s="630">
        <v>-62</v>
      </c>
      <c r="G108" s="630">
        <v>-63</v>
      </c>
      <c r="H108" s="630">
        <v>27</v>
      </c>
    </row>
    <row r="109" spans="2:8">
      <c r="B109" s="632">
        <v>43971</v>
      </c>
      <c r="C109" s="630">
        <v>-73</v>
      </c>
      <c r="D109" s="630">
        <v>-24</v>
      </c>
      <c r="E109" s="630">
        <v>-18</v>
      </c>
      <c r="F109" s="630">
        <v>-62</v>
      </c>
      <c r="G109" s="630">
        <v>-63</v>
      </c>
      <c r="H109" s="630">
        <v>28</v>
      </c>
    </row>
    <row r="110" spans="2:8">
      <c r="B110" s="632">
        <v>43972</v>
      </c>
      <c r="C110" s="630">
        <v>-73</v>
      </c>
      <c r="D110" s="630">
        <v>-22</v>
      </c>
      <c r="E110" s="630">
        <v>-21</v>
      </c>
      <c r="F110" s="630">
        <v>-63</v>
      </c>
      <c r="G110" s="630">
        <v>-63</v>
      </c>
      <c r="H110" s="630">
        <v>28</v>
      </c>
    </row>
    <row r="111" spans="2:8">
      <c r="B111" s="632">
        <v>43973</v>
      </c>
      <c r="C111" s="630">
        <v>-76</v>
      </c>
      <c r="D111" s="630">
        <v>-26</v>
      </c>
      <c r="E111" s="630">
        <v>-28</v>
      </c>
      <c r="F111" s="630">
        <v>-64</v>
      </c>
      <c r="G111" s="630">
        <v>-61</v>
      </c>
      <c r="H111" s="630">
        <v>30</v>
      </c>
    </row>
    <row r="112" spans="2:8">
      <c r="B112" s="632">
        <v>43974</v>
      </c>
      <c r="C112" s="630">
        <v>-80</v>
      </c>
      <c r="D112" s="630">
        <v>-30</v>
      </c>
      <c r="E112" s="630">
        <v>-33</v>
      </c>
      <c r="F112" s="630">
        <v>-60</v>
      </c>
      <c r="G112" s="630">
        <v>-42</v>
      </c>
      <c r="H112" s="630">
        <v>20</v>
      </c>
    </row>
    <row r="113" spans="2:8">
      <c r="B113" s="632">
        <v>43975</v>
      </c>
      <c r="C113" s="630">
        <v>-82</v>
      </c>
      <c r="D113" s="630">
        <v>-40</v>
      </c>
      <c r="E113" s="630">
        <v>-30</v>
      </c>
      <c r="F113" s="630">
        <v>-64</v>
      </c>
      <c r="G113" s="630">
        <v>-44</v>
      </c>
      <c r="H113" s="630">
        <v>18</v>
      </c>
    </row>
    <row r="114" spans="2:8">
      <c r="B114" s="632">
        <v>43976</v>
      </c>
      <c r="C114" s="630">
        <v>-54</v>
      </c>
      <c r="D114" s="630">
        <v>-18</v>
      </c>
      <c r="E114" s="630">
        <v>0</v>
      </c>
      <c r="F114" s="630">
        <v>-53</v>
      </c>
      <c r="G114" s="630">
        <v>-58</v>
      </c>
      <c r="H114" s="630">
        <v>21</v>
      </c>
    </row>
    <row r="115" spans="2:8">
      <c r="B115" s="632">
        <v>43977</v>
      </c>
      <c r="C115" s="630">
        <v>-57</v>
      </c>
      <c r="D115" s="630">
        <v>-17</v>
      </c>
      <c r="E115" s="630">
        <v>8</v>
      </c>
      <c r="F115" s="630">
        <v>-54</v>
      </c>
      <c r="G115" s="630">
        <v>-57</v>
      </c>
      <c r="H115" s="630">
        <v>21</v>
      </c>
    </row>
    <row r="116" spans="2:8">
      <c r="B116" s="632">
        <v>43978</v>
      </c>
      <c r="C116" s="630">
        <v>-57</v>
      </c>
      <c r="D116" s="630">
        <v>-17</v>
      </c>
      <c r="E116" s="630">
        <v>10</v>
      </c>
      <c r="F116" s="630">
        <v>-54</v>
      </c>
      <c r="G116" s="630">
        <v>-56</v>
      </c>
      <c r="H116" s="630">
        <v>22</v>
      </c>
    </row>
    <row r="117" spans="2:8">
      <c r="B117" s="632">
        <v>43979</v>
      </c>
      <c r="C117" s="630">
        <v>-57</v>
      </c>
      <c r="D117" s="630">
        <v>-14</v>
      </c>
      <c r="E117" s="630">
        <v>13</v>
      </c>
      <c r="F117" s="630">
        <v>-54</v>
      </c>
      <c r="G117" s="630">
        <v>-56</v>
      </c>
      <c r="H117" s="630">
        <v>23</v>
      </c>
    </row>
    <row r="118" spans="2:8">
      <c r="B118" s="632">
        <v>43980</v>
      </c>
      <c r="C118" s="630">
        <v>-59</v>
      </c>
      <c r="D118" s="630">
        <v>-16</v>
      </c>
      <c r="E118" s="630">
        <v>5</v>
      </c>
      <c r="F118" s="630">
        <v>-52</v>
      </c>
      <c r="G118" s="630">
        <v>-55</v>
      </c>
      <c r="H118" s="630">
        <v>23</v>
      </c>
    </row>
    <row r="119" spans="2:8">
      <c r="B119" s="632">
        <v>43981</v>
      </c>
      <c r="C119" s="630">
        <v>-63</v>
      </c>
      <c r="D119" s="630">
        <v>-18</v>
      </c>
      <c r="E119" s="630">
        <v>0</v>
      </c>
      <c r="F119" s="630">
        <v>-43</v>
      </c>
      <c r="G119" s="630">
        <v>-23</v>
      </c>
      <c r="H119" s="630">
        <v>11</v>
      </c>
    </row>
    <row r="120" spans="2:8">
      <c r="B120" s="632">
        <v>43982</v>
      </c>
      <c r="C120" s="630">
        <v>-70</v>
      </c>
      <c r="D120" s="630">
        <v>-31</v>
      </c>
      <c r="E120" s="630">
        <v>-37</v>
      </c>
      <c r="F120" s="630">
        <v>-59</v>
      </c>
      <c r="G120" s="630">
        <v>-24</v>
      </c>
      <c r="H120" s="630">
        <v>12</v>
      </c>
    </row>
    <row r="121" spans="2:8">
      <c r="B121" s="632">
        <v>43983</v>
      </c>
      <c r="C121" s="630">
        <v>-50</v>
      </c>
      <c r="D121" s="630">
        <v>-13</v>
      </c>
      <c r="E121" s="630">
        <v>20</v>
      </c>
      <c r="F121" s="630">
        <v>-48</v>
      </c>
      <c r="G121" s="630">
        <v>-53</v>
      </c>
      <c r="H121" s="630">
        <v>20</v>
      </c>
    </row>
    <row r="122" spans="2:8">
      <c r="B122" s="632">
        <v>43984</v>
      </c>
      <c r="C122" s="630">
        <v>-52</v>
      </c>
      <c r="D122" s="630">
        <v>-14</v>
      </c>
      <c r="E122" s="630">
        <v>18</v>
      </c>
      <c r="F122" s="630">
        <v>-49</v>
      </c>
      <c r="G122" s="630">
        <v>-53</v>
      </c>
      <c r="H122" s="630">
        <v>20</v>
      </c>
    </row>
    <row r="123" spans="2:8">
      <c r="B123" s="632">
        <v>43985</v>
      </c>
      <c r="C123" s="630">
        <v>-53</v>
      </c>
      <c r="D123" s="630">
        <v>-10</v>
      </c>
      <c r="E123" s="630">
        <v>11</v>
      </c>
      <c r="F123" s="630">
        <v>-49</v>
      </c>
      <c r="G123" s="630">
        <v>-53</v>
      </c>
      <c r="H123" s="630">
        <v>21</v>
      </c>
    </row>
    <row r="124" spans="2:8">
      <c r="B124" s="632">
        <v>43986</v>
      </c>
      <c r="C124" s="630">
        <v>-55</v>
      </c>
      <c r="D124" s="630">
        <v>-10</v>
      </c>
      <c r="E124" s="630">
        <v>-3</v>
      </c>
      <c r="F124" s="630">
        <v>-51</v>
      </c>
      <c r="G124" s="630">
        <v>-54</v>
      </c>
      <c r="H124" s="630">
        <v>22</v>
      </c>
    </row>
    <row r="125" spans="2:8">
      <c r="B125" s="632">
        <v>43987</v>
      </c>
      <c r="C125" s="630">
        <v>-52</v>
      </c>
      <c r="D125" s="630">
        <v>-12</v>
      </c>
      <c r="E125" s="630">
        <v>15</v>
      </c>
      <c r="F125" s="630">
        <v>-48</v>
      </c>
      <c r="G125" s="630">
        <v>-51</v>
      </c>
      <c r="H125" s="630">
        <v>20</v>
      </c>
    </row>
    <row r="126" spans="2:8">
      <c r="B126" s="632">
        <v>43988</v>
      </c>
      <c r="C126" s="630">
        <v>-57</v>
      </c>
      <c r="D126" s="630">
        <v>-15</v>
      </c>
      <c r="E126" s="630">
        <v>12</v>
      </c>
      <c r="F126" s="630">
        <v>-40</v>
      </c>
      <c r="G126" s="630">
        <v>-19</v>
      </c>
      <c r="H126" s="630">
        <v>9</v>
      </c>
    </row>
    <row r="127" spans="2:8">
      <c r="B127" s="632">
        <v>43989</v>
      </c>
      <c r="C127" s="630">
        <v>-63</v>
      </c>
      <c r="D127" s="630">
        <v>-25</v>
      </c>
      <c r="E127" s="630">
        <v>-15</v>
      </c>
      <c r="F127" s="630">
        <v>-52</v>
      </c>
      <c r="G127" s="630">
        <v>-20</v>
      </c>
      <c r="H127" s="630">
        <v>11</v>
      </c>
    </row>
    <row r="128" spans="2:8">
      <c r="B128" s="632">
        <v>43990</v>
      </c>
      <c r="C128" s="630">
        <v>-34</v>
      </c>
      <c r="D128" s="630">
        <v>-8</v>
      </c>
      <c r="E128" s="630">
        <v>19</v>
      </c>
      <c r="F128" s="630">
        <v>-46</v>
      </c>
      <c r="G128" s="630">
        <v>-50</v>
      </c>
      <c r="H128" s="630">
        <v>18</v>
      </c>
    </row>
    <row r="129" spans="2:8">
      <c r="B129" s="632">
        <v>43991</v>
      </c>
      <c r="C129" s="630">
        <v>-36</v>
      </c>
      <c r="D129" s="630">
        <v>-10</v>
      </c>
      <c r="E129" s="630">
        <v>24</v>
      </c>
      <c r="F129" s="630">
        <v>-46</v>
      </c>
      <c r="G129" s="630">
        <v>-50</v>
      </c>
      <c r="H129" s="630">
        <v>18</v>
      </c>
    </row>
    <row r="130" spans="2:8">
      <c r="B130" s="632">
        <v>43992</v>
      </c>
      <c r="C130" s="630">
        <v>-36</v>
      </c>
      <c r="D130" s="630">
        <v>-9</v>
      </c>
      <c r="E130" s="630">
        <v>25</v>
      </c>
      <c r="F130" s="630">
        <v>-46</v>
      </c>
      <c r="G130" s="630">
        <v>-50</v>
      </c>
      <c r="H130" s="630">
        <v>18</v>
      </c>
    </row>
    <row r="131" spans="2:8">
      <c r="B131" s="632">
        <v>43993</v>
      </c>
      <c r="C131" s="630">
        <v>-37</v>
      </c>
      <c r="D131" s="630">
        <v>-6</v>
      </c>
      <c r="E131" s="630">
        <v>9</v>
      </c>
      <c r="F131" s="630">
        <v>-48</v>
      </c>
      <c r="G131" s="630">
        <v>-50</v>
      </c>
      <c r="H131" s="630">
        <v>19</v>
      </c>
    </row>
    <row r="132" spans="2:8">
      <c r="B132" s="632">
        <v>43994</v>
      </c>
      <c r="C132" s="630">
        <v>-41</v>
      </c>
      <c r="D132" s="630">
        <v>-10</v>
      </c>
      <c r="E132" s="630">
        <v>-5</v>
      </c>
      <c r="F132" s="630">
        <v>-48</v>
      </c>
      <c r="G132" s="630">
        <v>-48</v>
      </c>
      <c r="H132" s="630">
        <v>19</v>
      </c>
    </row>
    <row r="133" spans="2:8">
      <c r="B133" s="632">
        <v>43995</v>
      </c>
      <c r="C133" s="630">
        <v>-42</v>
      </c>
      <c r="D133" s="630">
        <v>-12</v>
      </c>
      <c r="E133" s="630">
        <v>23</v>
      </c>
      <c r="F133" s="630">
        <v>-36</v>
      </c>
      <c r="G133" s="630">
        <v>-10</v>
      </c>
      <c r="H133" s="630">
        <v>7</v>
      </c>
    </row>
    <row r="134" spans="2:8">
      <c r="B134" s="632">
        <v>43996</v>
      </c>
      <c r="C134" s="630">
        <v>-42</v>
      </c>
      <c r="D134" s="630">
        <v>-15</v>
      </c>
      <c r="E134" s="630">
        <v>25</v>
      </c>
      <c r="F134" s="630">
        <v>-43</v>
      </c>
      <c r="G134" s="630">
        <v>-6</v>
      </c>
      <c r="H134" s="630">
        <v>7</v>
      </c>
    </row>
    <row r="135" spans="2:8">
      <c r="B135" s="632">
        <v>43997</v>
      </c>
      <c r="C135" s="630">
        <v>-29</v>
      </c>
      <c r="D135" s="630">
        <v>-8</v>
      </c>
      <c r="E135" s="630">
        <v>34</v>
      </c>
      <c r="F135" s="630">
        <v>-43</v>
      </c>
      <c r="G135" s="630">
        <v>-47</v>
      </c>
      <c r="H135" s="630">
        <v>16</v>
      </c>
    </row>
    <row r="136" spans="2:8">
      <c r="B136" s="632">
        <v>43998</v>
      </c>
      <c r="C136" s="630">
        <v>-32</v>
      </c>
      <c r="D136" s="630">
        <v>-8</v>
      </c>
      <c r="E136" s="630">
        <v>21</v>
      </c>
      <c r="F136" s="630">
        <v>-43</v>
      </c>
      <c r="G136" s="630">
        <v>-47</v>
      </c>
      <c r="H136" s="630">
        <v>17</v>
      </c>
    </row>
    <row r="137" spans="2:8">
      <c r="B137" s="632">
        <v>43999</v>
      </c>
      <c r="C137" s="630">
        <v>-31</v>
      </c>
      <c r="D137" s="630">
        <v>-5</v>
      </c>
      <c r="E137" s="630">
        <v>34</v>
      </c>
      <c r="F137" s="630">
        <v>-42</v>
      </c>
      <c r="G137" s="630">
        <v>-47</v>
      </c>
      <c r="H137" s="630">
        <v>17</v>
      </c>
    </row>
    <row r="138" spans="2:8">
      <c r="B138" s="632">
        <v>44000</v>
      </c>
      <c r="C138" s="630">
        <v>-31</v>
      </c>
      <c r="D138" s="630">
        <v>-7</v>
      </c>
      <c r="E138" s="630">
        <v>30</v>
      </c>
      <c r="F138" s="630">
        <v>-44</v>
      </c>
      <c r="G138" s="630">
        <v>-47</v>
      </c>
      <c r="H138" s="630">
        <v>16</v>
      </c>
    </row>
    <row r="139" spans="2:8">
      <c r="B139" s="632">
        <v>44001</v>
      </c>
      <c r="C139" s="630">
        <v>-34</v>
      </c>
      <c r="D139" s="630">
        <v>-9</v>
      </c>
      <c r="E139" s="630">
        <v>22</v>
      </c>
      <c r="F139" s="630">
        <v>-43</v>
      </c>
      <c r="G139" s="630">
        <v>-45</v>
      </c>
      <c r="H139" s="630">
        <v>16</v>
      </c>
    </row>
    <row r="140" spans="2:8">
      <c r="B140" s="632">
        <v>44002</v>
      </c>
      <c r="C140" s="630">
        <v>-39</v>
      </c>
      <c r="D140" s="630">
        <v>-12</v>
      </c>
      <c r="E140" s="630">
        <v>25</v>
      </c>
      <c r="F140" s="630">
        <v>-35</v>
      </c>
      <c r="G140" s="630">
        <v>-6</v>
      </c>
      <c r="H140" s="630">
        <v>5</v>
      </c>
    </row>
    <row r="141" spans="2:8">
      <c r="B141" s="632">
        <v>44003</v>
      </c>
      <c r="C141" s="630">
        <v>-39</v>
      </c>
      <c r="D141" s="630">
        <v>-13</v>
      </c>
      <c r="E141" s="630">
        <v>14</v>
      </c>
      <c r="F141" s="630">
        <v>-42</v>
      </c>
      <c r="G141" s="630">
        <v>-2</v>
      </c>
      <c r="H141" s="630">
        <v>4</v>
      </c>
    </row>
    <row r="142" spans="2:8">
      <c r="B142" s="632">
        <v>44004</v>
      </c>
      <c r="C142" s="630">
        <v>-23</v>
      </c>
      <c r="D142" s="630">
        <v>-8</v>
      </c>
      <c r="E142" s="630">
        <v>29</v>
      </c>
      <c r="F142" s="630">
        <v>-40</v>
      </c>
      <c r="G142" s="630">
        <v>-48</v>
      </c>
      <c r="H142" s="630">
        <v>13</v>
      </c>
    </row>
    <row r="143" spans="2:8">
      <c r="B143" s="632">
        <v>44005</v>
      </c>
      <c r="C143" s="630">
        <v>-28</v>
      </c>
      <c r="D143" s="630">
        <v>-9</v>
      </c>
      <c r="E143" s="630">
        <v>23</v>
      </c>
      <c r="F143" s="630">
        <v>-40</v>
      </c>
      <c r="G143" s="630">
        <v>-48</v>
      </c>
      <c r="H143" s="630">
        <v>13</v>
      </c>
    </row>
    <row r="144" spans="2:8">
      <c r="B144" s="632">
        <v>44006</v>
      </c>
      <c r="C144" s="630">
        <v>-28</v>
      </c>
      <c r="D144" s="630">
        <v>-7</v>
      </c>
      <c r="E144" s="630">
        <v>22</v>
      </c>
      <c r="F144" s="630">
        <v>-40</v>
      </c>
      <c r="G144" s="630">
        <v>-44</v>
      </c>
      <c r="H144" s="630">
        <v>13</v>
      </c>
    </row>
    <row r="145" spans="2:8">
      <c r="B145" s="632">
        <v>44007</v>
      </c>
      <c r="C145" s="630">
        <v>-28</v>
      </c>
      <c r="D145" s="630">
        <v>-7</v>
      </c>
      <c r="E145" s="630">
        <v>15</v>
      </c>
      <c r="F145" s="630">
        <v>-41</v>
      </c>
      <c r="G145" s="630">
        <v>-45</v>
      </c>
      <c r="H145" s="630">
        <v>12</v>
      </c>
    </row>
    <row r="146" spans="2:8">
      <c r="B146" s="632">
        <v>44008</v>
      </c>
      <c r="C146" s="630">
        <v>-37</v>
      </c>
      <c r="D146" s="630">
        <v>-13</v>
      </c>
      <c r="E146" s="630">
        <v>3</v>
      </c>
      <c r="F146" s="630">
        <v>-42</v>
      </c>
      <c r="G146" s="630">
        <v>-44</v>
      </c>
      <c r="H146" s="630">
        <v>10</v>
      </c>
    </row>
    <row r="147" spans="2:8">
      <c r="B147" s="632">
        <v>44009</v>
      </c>
      <c r="C147" s="630">
        <v>-44</v>
      </c>
      <c r="D147" s="630">
        <v>-21</v>
      </c>
      <c r="E147" s="630">
        <v>-2</v>
      </c>
      <c r="F147" s="630">
        <v>-39</v>
      </c>
      <c r="G147" s="630">
        <v>-10</v>
      </c>
      <c r="H147" s="630">
        <v>1</v>
      </c>
    </row>
    <row r="148" spans="2:8">
      <c r="B148" s="632">
        <v>44010</v>
      </c>
      <c r="C148" s="630">
        <v>-42</v>
      </c>
      <c r="D148" s="630">
        <v>-19</v>
      </c>
      <c r="E148" s="630">
        <v>-6</v>
      </c>
      <c r="F148" s="630">
        <v>-44</v>
      </c>
      <c r="G148" s="630">
        <v>12</v>
      </c>
      <c r="H148" s="630">
        <v>-2</v>
      </c>
    </row>
    <row r="149" spans="2:8">
      <c r="B149" s="632">
        <v>44011</v>
      </c>
      <c r="C149" s="630">
        <v>-21</v>
      </c>
      <c r="D149" s="630">
        <v>-8</v>
      </c>
      <c r="E149" s="630">
        <v>20</v>
      </c>
      <c r="F149" s="630">
        <v>-39</v>
      </c>
      <c r="G149" s="630">
        <v>-42</v>
      </c>
      <c r="H149" s="630">
        <v>10</v>
      </c>
    </row>
    <row r="150" spans="2:8">
      <c r="B150" s="632">
        <v>44012</v>
      </c>
      <c r="C150" s="630">
        <v>-22</v>
      </c>
      <c r="D150" s="630">
        <v>-9</v>
      </c>
      <c r="E150" s="630">
        <v>13</v>
      </c>
      <c r="F150" s="630">
        <v>-39</v>
      </c>
      <c r="G150" s="630">
        <v>-42</v>
      </c>
      <c r="H150" s="630">
        <v>11</v>
      </c>
    </row>
    <row r="151" spans="2:8">
      <c r="B151" s="632">
        <v>44013</v>
      </c>
      <c r="C151" s="630">
        <v>-22</v>
      </c>
      <c r="D151" s="630">
        <v>-6</v>
      </c>
      <c r="E151" s="630">
        <v>15</v>
      </c>
      <c r="F151" s="630">
        <v>-38</v>
      </c>
      <c r="G151" s="630">
        <v>-43</v>
      </c>
      <c r="H151" s="630">
        <v>10</v>
      </c>
    </row>
    <row r="152" spans="2:8">
      <c r="B152" s="632">
        <v>44014</v>
      </c>
      <c r="C152" s="630">
        <v>-24</v>
      </c>
      <c r="D152" s="630">
        <v>-6</v>
      </c>
      <c r="E152" s="630">
        <v>12</v>
      </c>
      <c r="F152" s="630">
        <v>-39</v>
      </c>
      <c r="G152" s="630">
        <v>-43</v>
      </c>
      <c r="H152" s="630">
        <v>10</v>
      </c>
    </row>
    <row r="153" spans="2:8">
      <c r="B153" s="632">
        <v>44015</v>
      </c>
      <c r="C153" s="630">
        <v>-32</v>
      </c>
      <c r="D153" s="630">
        <v>-13</v>
      </c>
      <c r="E153" s="630">
        <v>1</v>
      </c>
      <c r="F153" s="630">
        <v>-39</v>
      </c>
      <c r="G153" s="630">
        <v>-42</v>
      </c>
      <c r="H153" s="630">
        <v>8</v>
      </c>
    </row>
    <row r="154" spans="2:8">
      <c r="B154" s="632">
        <v>44016</v>
      </c>
      <c r="C154" s="630">
        <v>-41</v>
      </c>
      <c r="D154" s="630">
        <v>-22</v>
      </c>
      <c r="E154" s="630">
        <v>-7</v>
      </c>
      <c r="F154" s="630">
        <v>-38</v>
      </c>
      <c r="G154" s="630">
        <v>-3</v>
      </c>
      <c r="H154" s="630">
        <v>0</v>
      </c>
    </row>
    <row r="155" spans="2:8">
      <c r="B155" s="632">
        <v>44017</v>
      </c>
      <c r="C155" s="630">
        <v>-39</v>
      </c>
      <c r="D155" s="630">
        <v>-20</v>
      </c>
      <c r="E155" s="630">
        <v>-13</v>
      </c>
      <c r="F155" s="630">
        <v>-42</v>
      </c>
      <c r="G155" s="630">
        <v>5</v>
      </c>
      <c r="H155" s="630">
        <v>-3</v>
      </c>
    </row>
    <row r="156" spans="2:8">
      <c r="B156" s="632">
        <v>44018</v>
      </c>
      <c r="C156" s="630">
        <v>-21</v>
      </c>
      <c r="D156" s="630">
        <v>-10</v>
      </c>
      <c r="E156" s="630">
        <v>11</v>
      </c>
      <c r="F156" s="630">
        <v>-37</v>
      </c>
      <c r="G156" s="630">
        <v>-44</v>
      </c>
      <c r="H156" s="630">
        <v>8</v>
      </c>
    </row>
    <row r="157" spans="2:8">
      <c r="B157" s="632">
        <v>44019</v>
      </c>
      <c r="C157" s="630">
        <v>-24</v>
      </c>
      <c r="D157" s="630">
        <v>-12</v>
      </c>
      <c r="E157" s="630">
        <v>7</v>
      </c>
      <c r="F157" s="630">
        <v>-38</v>
      </c>
      <c r="G157" s="630">
        <v>-44</v>
      </c>
      <c r="H157" s="630">
        <v>9</v>
      </c>
    </row>
    <row r="158" spans="2:8">
      <c r="B158" s="632">
        <v>44020</v>
      </c>
      <c r="C158" s="630">
        <v>-25</v>
      </c>
      <c r="D158" s="630">
        <v>-10</v>
      </c>
      <c r="E158" s="630">
        <v>0</v>
      </c>
      <c r="F158" s="630">
        <v>-38</v>
      </c>
      <c r="G158" s="630">
        <v>-42</v>
      </c>
      <c r="H158" s="630">
        <v>10</v>
      </c>
    </row>
    <row r="159" spans="2:8">
      <c r="B159" s="632">
        <v>44021</v>
      </c>
      <c r="C159" s="630">
        <v>-26</v>
      </c>
      <c r="D159" s="630">
        <v>-11</v>
      </c>
      <c r="E159" s="630">
        <v>-3</v>
      </c>
      <c r="F159" s="630">
        <v>-39</v>
      </c>
      <c r="G159" s="630">
        <v>-42</v>
      </c>
      <c r="H159" s="630">
        <v>10</v>
      </c>
    </row>
    <row r="160" spans="2:8">
      <c r="B160" s="632">
        <v>44022</v>
      </c>
      <c r="C160" s="630">
        <v>-36</v>
      </c>
      <c r="D160" s="630">
        <v>-19</v>
      </c>
      <c r="E160" s="630">
        <v>-5</v>
      </c>
      <c r="F160" s="630">
        <v>-41</v>
      </c>
      <c r="G160" s="630">
        <v>-41</v>
      </c>
      <c r="H160" s="630">
        <v>7</v>
      </c>
    </row>
    <row r="161" spans="2:8">
      <c r="B161" s="632">
        <v>44023</v>
      </c>
      <c r="C161" s="630">
        <v>-45</v>
      </c>
      <c r="D161" s="630">
        <v>-26</v>
      </c>
      <c r="E161" s="630">
        <v>-14</v>
      </c>
      <c r="F161" s="630">
        <v>-40</v>
      </c>
      <c r="G161" s="630">
        <v>3</v>
      </c>
      <c r="H161" s="630">
        <v>0</v>
      </c>
    </row>
    <row r="162" spans="2:8">
      <c r="B162" s="632">
        <v>44024</v>
      </c>
      <c r="C162" s="630">
        <v>-41</v>
      </c>
      <c r="D162" s="630">
        <v>-22</v>
      </c>
      <c r="E162" s="630">
        <v>-17</v>
      </c>
      <c r="F162" s="630">
        <v>-43</v>
      </c>
      <c r="G162" s="630">
        <v>13</v>
      </c>
      <c r="H162" s="630">
        <v>-3</v>
      </c>
    </row>
    <row r="163" spans="2:8">
      <c r="B163" s="632">
        <v>44025</v>
      </c>
      <c r="C163" s="630">
        <v>-21</v>
      </c>
      <c r="D163" s="630">
        <v>-12</v>
      </c>
      <c r="E163" s="630">
        <v>13</v>
      </c>
      <c r="F163" s="630">
        <v>-38</v>
      </c>
      <c r="G163" s="630">
        <v>-42</v>
      </c>
      <c r="H163" s="630">
        <v>7</v>
      </c>
    </row>
    <row r="164" spans="2:8">
      <c r="B164" s="632">
        <v>44026</v>
      </c>
      <c r="C164" s="630">
        <v>-24</v>
      </c>
      <c r="D164" s="630">
        <v>-13</v>
      </c>
      <c r="E164" s="630">
        <v>12</v>
      </c>
      <c r="F164" s="630">
        <v>-39</v>
      </c>
      <c r="G164" s="630">
        <v>-43</v>
      </c>
      <c r="H164" s="630">
        <v>8</v>
      </c>
    </row>
    <row r="165" spans="2:8">
      <c r="B165" s="632">
        <v>44027</v>
      </c>
      <c r="C165" s="630">
        <v>-24</v>
      </c>
      <c r="D165" s="630">
        <v>-12</v>
      </c>
      <c r="E165" s="630">
        <v>11</v>
      </c>
      <c r="F165" s="630">
        <v>-39</v>
      </c>
      <c r="G165" s="630">
        <v>-40</v>
      </c>
      <c r="H165" s="630">
        <v>8</v>
      </c>
    </row>
    <row r="166" spans="2:8">
      <c r="B166" s="632">
        <v>44028</v>
      </c>
      <c r="C166" s="630">
        <v>-27</v>
      </c>
      <c r="D166" s="630">
        <v>-13</v>
      </c>
      <c r="E166" s="630">
        <v>3</v>
      </c>
      <c r="F166" s="630">
        <v>-41</v>
      </c>
      <c r="G166" s="630">
        <v>-42</v>
      </c>
      <c r="H166" s="630">
        <v>8</v>
      </c>
    </row>
    <row r="167" spans="2:8">
      <c r="B167" s="632">
        <v>44029</v>
      </c>
      <c r="C167" s="630">
        <v>-37</v>
      </c>
      <c r="D167" s="630">
        <v>-20</v>
      </c>
      <c r="E167" s="630">
        <v>-9</v>
      </c>
      <c r="F167" s="630">
        <v>-42</v>
      </c>
      <c r="G167" s="630">
        <v>-41</v>
      </c>
      <c r="H167" s="630">
        <v>7</v>
      </c>
    </row>
    <row r="168" spans="2:8">
      <c r="B168" s="632">
        <v>44030</v>
      </c>
      <c r="C168" s="630">
        <v>-46</v>
      </c>
      <c r="D168" s="630">
        <v>-28</v>
      </c>
      <c r="E168" s="630">
        <v>-14</v>
      </c>
      <c r="F168" s="630">
        <v>-41</v>
      </c>
      <c r="G168" s="630">
        <v>4</v>
      </c>
      <c r="H168" s="630">
        <v>-1</v>
      </c>
    </row>
    <row r="169" spans="2:8">
      <c r="B169" s="632">
        <v>44031</v>
      </c>
      <c r="C169" s="630">
        <v>-43</v>
      </c>
      <c r="D169" s="630">
        <v>-25</v>
      </c>
      <c r="E169" s="630">
        <v>-18</v>
      </c>
      <c r="F169" s="630">
        <v>-44</v>
      </c>
      <c r="G169" s="630">
        <v>16</v>
      </c>
      <c r="H169" s="630">
        <v>-4</v>
      </c>
    </row>
    <row r="170" spans="2:8">
      <c r="B170" s="632">
        <v>44032</v>
      </c>
      <c r="C170" s="630">
        <v>-25</v>
      </c>
      <c r="D170" s="630">
        <v>-14</v>
      </c>
      <c r="E170" s="630">
        <v>6</v>
      </c>
      <c r="F170" s="630">
        <v>-40</v>
      </c>
      <c r="G170" s="630">
        <v>-44</v>
      </c>
      <c r="H170" s="630">
        <v>7</v>
      </c>
    </row>
    <row r="171" spans="2:8">
      <c r="B171" s="632">
        <v>44033</v>
      </c>
      <c r="C171" s="630">
        <v>-28</v>
      </c>
      <c r="D171" s="630">
        <v>-16</v>
      </c>
      <c r="E171" s="630">
        <v>5</v>
      </c>
      <c r="F171" s="630">
        <v>-42</v>
      </c>
      <c r="G171" s="630">
        <v>-44</v>
      </c>
      <c r="H171" s="630">
        <v>8</v>
      </c>
    </row>
    <row r="172" spans="2:8">
      <c r="B172" s="632">
        <v>44034</v>
      </c>
      <c r="C172" s="630">
        <v>-28</v>
      </c>
      <c r="D172" s="630">
        <v>-16</v>
      </c>
      <c r="E172" s="630">
        <v>4</v>
      </c>
      <c r="F172" s="630">
        <v>-42</v>
      </c>
      <c r="G172" s="630">
        <v>-41</v>
      </c>
      <c r="H172" s="630">
        <v>9</v>
      </c>
    </row>
    <row r="173" spans="2:8">
      <c r="B173" s="632">
        <v>44035</v>
      </c>
      <c r="C173" s="630">
        <v>-30</v>
      </c>
      <c r="D173" s="630">
        <v>-17</v>
      </c>
      <c r="E173" s="630">
        <v>0</v>
      </c>
      <c r="F173" s="630">
        <v>-43</v>
      </c>
      <c r="G173" s="630">
        <v>-41</v>
      </c>
      <c r="H173" s="630">
        <v>9</v>
      </c>
    </row>
    <row r="174" spans="2:8">
      <c r="B174" s="632">
        <v>44036</v>
      </c>
      <c r="C174" s="630">
        <v>-41</v>
      </c>
      <c r="D174" s="630">
        <v>-24</v>
      </c>
      <c r="E174" s="630">
        <v>-12</v>
      </c>
      <c r="F174" s="630">
        <v>-44</v>
      </c>
      <c r="G174" s="630">
        <v>-40</v>
      </c>
      <c r="H174" s="630">
        <v>7</v>
      </c>
    </row>
    <row r="175" spans="2:8">
      <c r="B175" s="632">
        <v>44037</v>
      </c>
      <c r="C175" s="630">
        <v>-48</v>
      </c>
      <c r="D175" s="630">
        <v>-30</v>
      </c>
      <c r="E175" s="630">
        <v>-18</v>
      </c>
      <c r="F175" s="630">
        <v>-43</v>
      </c>
      <c r="G175" s="630">
        <v>5</v>
      </c>
      <c r="H175" s="630">
        <v>-1</v>
      </c>
    </row>
    <row r="176" spans="2:8">
      <c r="B176" s="632">
        <v>44038</v>
      </c>
      <c r="C176" s="630">
        <v>-45</v>
      </c>
      <c r="D176" s="630">
        <v>-26</v>
      </c>
      <c r="E176" s="630">
        <v>-23</v>
      </c>
      <c r="F176" s="630">
        <v>-46</v>
      </c>
      <c r="G176" s="630">
        <v>20</v>
      </c>
      <c r="H176" s="630">
        <v>-4</v>
      </c>
    </row>
    <row r="177" spans="2:8">
      <c r="B177" s="632">
        <v>44039</v>
      </c>
      <c r="C177" s="630">
        <v>-27</v>
      </c>
      <c r="D177" s="630">
        <v>-16</v>
      </c>
      <c r="E177" s="630">
        <v>-1</v>
      </c>
      <c r="F177" s="630">
        <v>-43</v>
      </c>
      <c r="G177" s="630">
        <v>-45</v>
      </c>
      <c r="H177" s="630">
        <v>7</v>
      </c>
    </row>
    <row r="178" spans="2:8">
      <c r="B178" s="632">
        <v>44040</v>
      </c>
      <c r="C178" s="630">
        <v>-30</v>
      </c>
      <c r="D178" s="630">
        <v>-17</v>
      </c>
      <c r="E178" s="630">
        <v>-1</v>
      </c>
      <c r="F178" s="630">
        <v>-44</v>
      </c>
      <c r="G178" s="630">
        <v>-43</v>
      </c>
      <c r="H178" s="630">
        <v>8</v>
      </c>
    </row>
    <row r="179" spans="2:8">
      <c r="B179" s="632">
        <v>44041</v>
      </c>
      <c r="C179" s="630">
        <v>-28</v>
      </c>
      <c r="D179" s="630">
        <v>-17</v>
      </c>
      <c r="E179" s="630">
        <v>-1</v>
      </c>
      <c r="F179" s="630">
        <v>-44</v>
      </c>
      <c r="G179" s="630">
        <v>-43</v>
      </c>
      <c r="H179" s="630">
        <v>9</v>
      </c>
    </row>
    <row r="180" spans="2:8">
      <c r="B180" s="632">
        <v>44042</v>
      </c>
      <c r="C180" s="630">
        <v>-30</v>
      </c>
      <c r="D180" s="630">
        <v>-16</v>
      </c>
      <c r="E180" s="630">
        <v>-11</v>
      </c>
      <c r="F180" s="630">
        <v>-45</v>
      </c>
      <c r="G180" s="630">
        <v>-44</v>
      </c>
      <c r="H180" s="630">
        <v>8</v>
      </c>
    </row>
    <row r="181" spans="2:8">
      <c r="B181" s="632">
        <v>44043</v>
      </c>
      <c r="C181" s="630">
        <v>-40</v>
      </c>
      <c r="D181" s="630">
        <v>-23</v>
      </c>
      <c r="E181" s="630">
        <v>-19</v>
      </c>
      <c r="F181" s="630">
        <v>-46</v>
      </c>
      <c r="G181" s="630">
        <v>-43</v>
      </c>
      <c r="H181" s="630">
        <v>7</v>
      </c>
    </row>
    <row r="182" spans="2:8">
      <c r="B182" s="632">
        <v>44044</v>
      </c>
      <c r="C182" s="630">
        <v>-49</v>
      </c>
      <c r="D182" s="630">
        <v>-28</v>
      </c>
      <c r="E182" s="630">
        <v>-27</v>
      </c>
      <c r="F182" s="630">
        <v>-45</v>
      </c>
      <c r="G182" s="630">
        <v>2</v>
      </c>
      <c r="H182" s="630">
        <v>-2</v>
      </c>
    </row>
    <row r="183" spans="2:8">
      <c r="B183" s="632">
        <v>44045</v>
      </c>
      <c r="C183" s="630">
        <v>-45</v>
      </c>
      <c r="D183" s="630">
        <v>-25</v>
      </c>
      <c r="E183" s="630">
        <v>-25</v>
      </c>
      <c r="F183" s="630">
        <v>-48</v>
      </c>
      <c r="G183" s="630">
        <v>16</v>
      </c>
      <c r="H183" s="630">
        <v>-3</v>
      </c>
    </row>
    <row r="184" spans="2:8">
      <c r="B184" s="632">
        <v>44046</v>
      </c>
      <c r="C184" s="630">
        <v>-28</v>
      </c>
      <c r="D184" s="630">
        <v>-16</v>
      </c>
      <c r="E184" s="630">
        <v>2</v>
      </c>
      <c r="F184" s="630">
        <v>-45</v>
      </c>
      <c r="G184" s="630">
        <v>-51</v>
      </c>
      <c r="H184" s="630">
        <v>7</v>
      </c>
    </row>
    <row r="185" spans="2:8">
      <c r="B185" s="632">
        <v>44047</v>
      </c>
      <c r="C185" s="630">
        <v>-33</v>
      </c>
      <c r="D185" s="630">
        <v>-21</v>
      </c>
      <c r="E185" s="630">
        <v>-1</v>
      </c>
      <c r="F185" s="630">
        <v>-47</v>
      </c>
      <c r="G185" s="630">
        <v>-51</v>
      </c>
      <c r="H185" s="630">
        <v>8</v>
      </c>
    </row>
    <row r="186" spans="2:8">
      <c r="B186" s="632">
        <v>44048</v>
      </c>
      <c r="C186" s="630">
        <v>-33</v>
      </c>
      <c r="D186" s="630">
        <v>-21</v>
      </c>
      <c r="E186" s="630">
        <v>-7</v>
      </c>
      <c r="F186" s="630">
        <v>-49</v>
      </c>
      <c r="G186" s="630">
        <v>-50</v>
      </c>
      <c r="H186" s="630">
        <v>9</v>
      </c>
    </row>
    <row r="187" spans="2:8">
      <c r="B187" s="632">
        <v>44049</v>
      </c>
      <c r="C187" s="630">
        <v>-37</v>
      </c>
      <c r="D187" s="630">
        <v>-24</v>
      </c>
      <c r="E187" s="630">
        <v>-11</v>
      </c>
      <c r="F187" s="630">
        <v>-50</v>
      </c>
      <c r="G187" s="630">
        <v>-51</v>
      </c>
      <c r="H187" s="630">
        <v>9</v>
      </c>
    </row>
    <row r="188" spans="2:8">
      <c r="B188" s="632">
        <v>44050</v>
      </c>
      <c r="C188" s="630">
        <v>-48</v>
      </c>
      <c r="D188" s="630">
        <v>-31</v>
      </c>
      <c r="E188" s="630">
        <v>-27</v>
      </c>
      <c r="F188" s="630">
        <v>-52</v>
      </c>
      <c r="G188" s="630">
        <v>-50</v>
      </c>
      <c r="H188" s="630">
        <v>8</v>
      </c>
    </row>
    <row r="189" spans="2:8">
      <c r="B189" s="632">
        <v>44051</v>
      </c>
      <c r="C189" s="630">
        <v>-54</v>
      </c>
      <c r="D189" s="630">
        <v>-36</v>
      </c>
      <c r="E189" s="630">
        <v>-29</v>
      </c>
      <c r="F189" s="630">
        <v>-50</v>
      </c>
      <c r="G189" s="630">
        <v>0</v>
      </c>
      <c r="H189" s="630">
        <v>-1</v>
      </c>
    </row>
    <row r="190" spans="2:8">
      <c r="B190" s="632">
        <v>44052</v>
      </c>
      <c r="C190" s="630">
        <v>-51</v>
      </c>
      <c r="D190" s="630">
        <v>-33</v>
      </c>
      <c r="E190" s="630">
        <v>-33</v>
      </c>
      <c r="F190" s="630">
        <v>-52</v>
      </c>
      <c r="G190" s="630">
        <v>17</v>
      </c>
      <c r="H190" s="630">
        <v>-3</v>
      </c>
    </row>
    <row r="191" spans="2:8">
      <c r="B191" s="632">
        <v>44053</v>
      </c>
      <c r="C191" s="630">
        <v>-33</v>
      </c>
      <c r="D191" s="630">
        <v>-21</v>
      </c>
      <c r="E191" s="630">
        <v>-11</v>
      </c>
      <c r="F191" s="630">
        <v>-50</v>
      </c>
      <c r="G191" s="630">
        <v>-54</v>
      </c>
      <c r="H191" s="630">
        <v>8</v>
      </c>
    </row>
    <row r="192" spans="2:8">
      <c r="B192" s="632">
        <v>44054</v>
      </c>
      <c r="C192" s="630">
        <v>-47</v>
      </c>
      <c r="D192" s="630">
        <v>-35</v>
      </c>
      <c r="E192" s="630">
        <v>-53</v>
      </c>
      <c r="F192" s="630">
        <v>-57</v>
      </c>
      <c r="G192" s="630">
        <v>-56</v>
      </c>
      <c r="H192" s="630">
        <v>12</v>
      </c>
    </row>
    <row r="193" spans="2:8">
      <c r="B193" s="632">
        <v>44055</v>
      </c>
      <c r="C193" s="630">
        <v>-35</v>
      </c>
      <c r="D193" s="630">
        <v>-21</v>
      </c>
      <c r="E193" s="630">
        <v>-2</v>
      </c>
      <c r="F193" s="630">
        <v>-51</v>
      </c>
      <c r="G193" s="630">
        <v>-53</v>
      </c>
      <c r="H193" s="630">
        <v>10</v>
      </c>
    </row>
    <row r="194" spans="2:8">
      <c r="B194" s="632">
        <v>44056</v>
      </c>
      <c r="C194" s="630">
        <v>-40</v>
      </c>
      <c r="D194" s="630">
        <v>-25</v>
      </c>
      <c r="E194" s="630">
        <v>-9</v>
      </c>
      <c r="F194" s="630">
        <v>-52</v>
      </c>
      <c r="G194" s="630">
        <v>-54</v>
      </c>
      <c r="H194" s="630">
        <v>10</v>
      </c>
    </row>
    <row r="195" spans="2:8">
      <c r="B195" s="632">
        <v>44057</v>
      </c>
      <c r="C195" s="630">
        <v>-49</v>
      </c>
      <c r="D195" s="630">
        <v>-29</v>
      </c>
      <c r="E195" s="630">
        <v>-23</v>
      </c>
      <c r="F195" s="630">
        <v>-54</v>
      </c>
      <c r="G195" s="630">
        <v>-53</v>
      </c>
      <c r="H195" s="630">
        <v>9</v>
      </c>
    </row>
    <row r="196" spans="2:8">
      <c r="B196" s="632">
        <v>44058</v>
      </c>
      <c r="C196" s="630">
        <v>-58</v>
      </c>
      <c r="D196" s="630">
        <v>-49</v>
      </c>
      <c r="E196" s="630">
        <v>-23</v>
      </c>
      <c r="F196" s="630">
        <v>-52</v>
      </c>
      <c r="G196" s="630">
        <v>-13</v>
      </c>
      <c r="H196" s="630">
        <v>0</v>
      </c>
    </row>
    <row r="197" spans="2:8">
      <c r="B197" s="632">
        <v>44059</v>
      </c>
      <c r="C197" s="630">
        <v>-50</v>
      </c>
      <c r="D197" s="630">
        <v>-28</v>
      </c>
      <c r="E197" s="630">
        <v>-21</v>
      </c>
      <c r="F197" s="630">
        <v>-50</v>
      </c>
      <c r="G197" s="630">
        <v>16</v>
      </c>
      <c r="H197" s="630">
        <v>-4</v>
      </c>
    </row>
    <row r="198" spans="2:8">
      <c r="B198" s="632">
        <v>44060</v>
      </c>
      <c r="C198" s="630">
        <v>-35</v>
      </c>
      <c r="D198" s="630">
        <v>-17</v>
      </c>
      <c r="E198" s="630">
        <v>-3</v>
      </c>
      <c r="F198" s="630">
        <v>-50</v>
      </c>
      <c r="G198" s="630">
        <v>-56</v>
      </c>
      <c r="H198" s="630">
        <v>8</v>
      </c>
    </row>
    <row r="199" spans="2:8">
      <c r="B199" s="632">
        <v>44061</v>
      </c>
      <c r="C199" s="630">
        <v>-40</v>
      </c>
      <c r="D199" s="630">
        <v>-24</v>
      </c>
      <c r="E199" s="630">
        <v>-6</v>
      </c>
      <c r="F199" s="630">
        <v>-52</v>
      </c>
      <c r="G199" s="630">
        <v>-54</v>
      </c>
      <c r="H199" s="630">
        <v>10</v>
      </c>
    </row>
    <row r="200" spans="2:8">
      <c r="B200" s="632">
        <v>44062</v>
      </c>
      <c r="C200" s="630">
        <v>-41</v>
      </c>
      <c r="D200" s="630">
        <v>-26</v>
      </c>
      <c r="E200" s="630">
        <v>-8</v>
      </c>
      <c r="F200" s="630">
        <v>-53</v>
      </c>
      <c r="G200" s="630">
        <v>-54</v>
      </c>
      <c r="H200" s="630">
        <v>11</v>
      </c>
    </row>
    <row r="201" spans="2:8">
      <c r="B201" s="632">
        <v>44063</v>
      </c>
      <c r="C201" s="630">
        <v>-43</v>
      </c>
      <c r="D201" s="630">
        <v>-27</v>
      </c>
      <c r="E201" s="630">
        <v>-10</v>
      </c>
      <c r="F201" s="630">
        <v>-54</v>
      </c>
      <c r="G201" s="630">
        <v>-55</v>
      </c>
      <c r="H201" s="630">
        <v>11</v>
      </c>
    </row>
    <row r="202" spans="2:8">
      <c r="B202" s="632">
        <v>44064</v>
      </c>
      <c r="C202" s="630">
        <v>-52</v>
      </c>
      <c r="D202" s="630">
        <v>-32</v>
      </c>
      <c r="E202" s="630">
        <v>-22</v>
      </c>
      <c r="F202" s="630">
        <v>-55</v>
      </c>
      <c r="G202" s="630">
        <v>-54</v>
      </c>
      <c r="H202" s="630">
        <v>11</v>
      </c>
    </row>
    <row r="203" spans="2:8">
      <c r="B203" s="632">
        <v>44065</v>
      </c>
      <c r="C203" s="630">
        <v>-57</v>
      </c>
      <c r="D203" s="630">
        <v>-38</v>
      </c>
      <c r="E203" s="630">
        <v>-26</v>
      </c>
      <c r="F203" s="630">
        <v>-51</v>
      </c>
      <c r="G203" s="630">
        <v>-5</v>
      </c>
      <c r="H203" s="630">
        <v>1</v>
      </c>
    </row>
    <row r="204" spans="2:8">
      <c r="B204" s="632">
        <v>44066</v>
      </c>
      <c r="C204" s="630">
        <v>-52</v>
      </c>
      <c r="D204" s="630">
        <v>-32</v>
      </c>
      <c r="E204" s="630">
        <v>-27</v>
      </c>
      <c r="F204" s="630">
        <v>-52</v>
      </c>
      <c r="G204" s="630">
        <v>14</v>
      </c>
      <c r="H204" s="630">
        <v>-2</v>
      </c>
    </row>
    <row r="205" spans="2:8">
      <c r="B205" s="632">
        <v>44067</v>
      </c>
      <c r="C205" s="630">
        <v>-35</v>
      </c>
      <c r="D205" s="630">
        <v>-20</v>
      </c>
      <c r="E205" s="630">
        <v>-3</v>
      </c>
      <c r="F205" s="630">
        <v>-50</v>
      </c>
      <c r="G205" s="630">
        <v>-53</v>
      </c>
      <c r="H205" s="630">
        <v>9</v>
      </c>
    </row>
    <row r="206" spans="2:8">
      <c r="B206" s="632">
        <v>44068</v>
      </c>
      <c r="C206" s="630">
        <v>-39</v>
      </c>
      <c r="D206" s="630">
        <v>-23</v>
      </c>
      <c r="E206" s="630">
        <v>-6</v>
      </c>
      <c r="F206" s="630">
        <v>-51</v>
      </c>
      <c r="G206" s="630">
        <v>-53</v>
      </c>
      <c r="H206" s="630">
        <v>10</v>
      </c>
    </row>
    <row r="207" spans="2:8">
      <c r="B207" s="632">
        <v>44069</v>
      </c>
      <c r="C207" s="630">
        <v>-38</v>
      </c>
      <c r="D207" s="630">
        <v>-22</v>
      </c>
      <c r="E207" s="630">
        <v>-9</v>
      </c>
      <c r="F207" s="630">
        <v>-51</v>
      </c>
      <c r="G207" s="630">
        <v>-52</v>
      </c>
      <c r="H207" s="630">
        <v>11</v>
      </c>
    </row>
    <row r="208" spans="2:8">
      <c r="B208" s="632">
        <v>44070</v>
      </c>
      <c r="C208" s="630">
        <v>-38</v>
      </c>
      <c r="D208" s="630">
        <v>-22</v>
      </c>
      <c r="E208" s="630">
        <v>-11</v>
      </c>
      <c r="F208" s="630">
        <v>-51</v>
      </c>
      <c r="G208" s="630">
        <v>-52</v>
      </c>
      <c r="H208" s="630">
        <v>11</v>
      </c>
    </row>
    <row r="209" spans="2:8">
      <c r="B209" s="632">
        <v>44071</v>
      </c>
      <c r="C209" s="630">
        <v>-45</v>
      </c>
      <c r="D209" s="630">
        <v>-25</v>
      </c>
      <c r="E209" s="630">
        <v>-17</v>
      </c>
      <c r="F209" s="630">
        <v>-51</v>
      </c>
      <c r="G209" s="630">
        <v>-51</v>
      </c>
      <c r="H209" s="630">
        <v>11</v>
      </c>
    </row>
    <row r="210" spans="2:8">
      <c r="B210" s="632">
        <v>44072</v>
      </c>
      <c r="C210" s="630">
        <v>-48</v>
      </c>
      <c r="D210" s="630">
        <v>-27</v>
      </c>
      <c r="E210" s="630">
        <v>-18</v>
      </c>
      <c r="F210" s="630">
        <v>-46</v>
      </c>
      <c r="G210" s="630">
        <v>-10</v>
      </c>
      <c r="H210" s="630">
        <v>1</v>
      </c>
    </row>
    <row r="211" spans="2:8">
      <c r="B211" s="632">
        <v>44073</v>
      </c>
      <c r="C211" s="630">
        <v>-40</v>
      </c>
      <c r="D211" s="630">
        <v>-19</v>
      </c>
      <c r="E211" s="630">
        <v>-11</v>
      </c>
      <c r="F211" s="630">
        <v>-45</v>
      </c>
      <c r="G211" s="630">
        <v>2</v>
      </c>
      <c r="H211" s="630">
        <v>-1</v>
      </c>
    </row>
    <row r="212" spans="2:8">
      <c r="B212" s="632">
        <v>44074</v>
      </c>
      <c r="C212" s="630">
        <v>-20</v>
      </c>
      <c r="D212" s="630">
        <v>-5</v>
      </c>
      <c r="E212" s="630">
        <v>14</v>
      </c>
      <c r="F212" s="630">
        <v>-42</v>
      </c>
      <c r="G212" s="630">
        <v>-51</v>
      </c>
      <c r="H212" s="630">
        <v>9</v>
      </c>
    </row>
    <row r="213" spans="2:8">
      <c r="B213" s="632">
        <v>44075</v>
      </c>
      <c r="C213" s="630">
        <v>-26</v>
      </c>
      <c r="D213" s="630">
        <v>-8</v>
      </c>
      <c r="E213" s="630">
        <v>10</v>
      </c>
      <c r="F213" s="630">
        <v>-40</v>
      </c>
      <c r="G213" s="630">
        <v>-48</v>
      </c>
      <c r="H213" s="630">
        <v>10</v>
      </c>
    </row>
    <row r="214" spans="2:8">
      <c r="B214" s="632">
        <v>44076</v>
      </c>
      <c r="C214" s="630">
        <v>-24</v>
      </c>
      <c r="D214" s="630">
        <v>-8</v>
      </c>
      <c r="E214" s="630">
        <v>14</v>
      </c>
      <c r="F214" s="630">
        <v>-40</v>
      </c>
      <c r="G214" s="630">
        <v>-48</v>
      </c>
      <c r="H214" s="630">
        <v>10</v>
      </c>
    </row>
    <row r="215" spans="2:8">
      <c r="B215" s="632">
        <v>44077</v>
      </c>
      <c r="C215" s="630">
        <v>-27</v>
      </c>
      <c r="D215" s="630">
        <v>-10</v>
      </c>
      <c r="E215" s="630">
        <v>9</v>
      </c>
      <c r="F215" s="630">
        <v>-41</v>
      </c>
      <c r="G215" s="630">
        <v>-48</v>
      </c>
      <c r="H215" s="630">
        <v>11</v>
      </c>
    </row>
    <row r="216" spans="2:8">
      <c r="B216" s="632">
        <v>44078</v>
      </c>
      <c r="C216" s="630">
        <v>-34</v>
      </c>
      <c r="D216" s="630">
        <v>-16</v>
      </c>
      <c r="E216" s="630">
        <v>-3</v>
      </c>
      <c r="F216" s="630">
        <v>-41</v>
      </c>
      <c r="G216" s="630">
        <v>-46</v>
      </c>
      <c r="H216" s="630">
        <v>9</v>
      </c>
    </row>
    <row r="217" spans="2:8">
      <c r="B217" s="632">
        <v>44079</v>
      </c>
      <c r="C217" s="630">
        <v>-39</v>
      </c>
      <c r="D217" s="630">
        <v>-19</v>
      </c>
      <c r="E217" s="630">
        <v>-4</v>
      </c>
      <c r="F217" s="630">
        <v>-38</v>
      </c>
      <c r="G217" s="630">
        <v>-14</v>
      </c>
      <c r="H217" s="630">
        <v>2</v>
      </c>
    </row>
    <row r="218" spans="2:8">
      <c r="B218" s="632">
        <v>44080</v>
      </c>
      <c r="C218" s="630">
        <v>-35</v>
      </c>
      <c r="D218" s="630">
        <v>-14</v>
      </c>
      <c r="E218" s="630">
        <v>-4</v>
      </c>
      <c r="F218" s="630">
        <v>-41</v>
      </c>
      <c r="G218" s="630">
        <v>-6</v>
      </c>
      <c r="H218" s="630">
        <v>0</v>
      </c>
    </row>
    <row r="219" spans="2:8">
      <c r="B219" s="632">
        <v>44081</v>
      </c>
      <c r="C219" s="630">
        <v>-17</v>
      </c>
      <c r="D219" s="630">
        <v>-2</v>
      </c>
      <c r="E219" s="630">
        <v>17</v>
      </c>
      <c r="F219" s="630">
        <v>-36</v>
      </c>
      <c r="G219" s="630">
        <v>-48</v>
      </c>
      <c r="H219" s="630">
        <v>9</v>
      </c>
    </row>
    <row r="220" spans="2:8">
      <c r="B220" s="632">
        <v>44082</v>
      </c>
      <c r="C220" s="630">
        <v>-21</v>
      </c>
      <c r="D220" s="630">
        <v>-6</v>
      </c>
      <c r="E220" s="630">
        <v>14</v>
      </c>
      <c r="F220" s="630">
        <v>-36</v>
      </c>
      <c r="G220" s="630">
        <v>-49</v>
      </c>
      <c r="H220" s="630">
        <v>10</v>
      </c>
    </row>
    <row r="221" spans="2:8">
      <c r="B221" s="632">
        <v>44083</v>
      </c>
      <c r="C221" s="630">
        <v>-23</v>
      </c>
      <c r="D221" s="630">
        <v>-5</v>
      </c>
      <c r="E221" s="630">
        <v>14</v>
      </c>
      <c r="F221" s="630">
        <v>-36</v>
      </c>
      <c r="G221" s="630">
        <v>-46</v>
      </c>
      <c r="H221" s="630">
        <v>10</v>
      </c>
    </row>
    <row r="222" spans="2:8">
      <c r="B222" s="632">
        <v>44084</v>
      </c>
      <c r="C222" s="630">
        <v>-25</v>
      </c>
      <c r="D222" s="630">
        <v>-7</v>
      </c>
      <c r="E222" s="630">
        <v>12</v>
      </c>
      <c r="F222" s="630">
        <v>-37</v>
      </c>
      <c r="G222" s="630">
        <v>-47</v>
      </c>
      <c r="H222" s="630">
        <v>10</v>
      </c>
    </row>
    <row r="223" spans="2:8">
      <c r="B223" s="632">
        <v>44085</v>
      </c>
      <c r="C223" s="630">
        <v>-31</v>
      </c>
      <c r="D223" s="630">
        <v>-14</v>
      </c>
      <c r="E223" s="630">
        <v>4</v>
      </c>
      <c r="F223" s="630">
        <v>-37</v>
      </c>
      <c r="G223" s="630">
        <v>-45</v>
      </c>
      <c r="H223" s="630">
        <v>9</v>
      </c>
    </row>
    <row r="224" spans="2:8">
      <c r="B224" s="632">
        <v>44086</v>
      </c>
      <c r="C224" s="630">
        <v>-37</v>
      </c>
      <c r="D224" s="630">
        <v>-18</v>
      </c>
      <c r="E224" s="630">
        <v>6</v>
      </c>
      <c r="F224" s="630">
        <v>-36</v>
      </c>
      <c r="G224" s="630">
        <v>-15</v>
      </c>
      <c r="H224" s="630">
        <v>3</v>
      </c>
    </row>
    <row r="225" spans="2:8">
      <c r="B225" s="632">
        <v>44087</v>
      </c>
      <c r="C225" s="630">
        <v>-35</v>
      </c>
      <c r="D225" s="630">
        <v>-15</v>
      </c>
      <c r="E225" s="630">
        <v>1</v>
      </c>
      <c r="F225" s="630">
        <v>-40</v>
      </c>
      <c r="G225" s="630">
        <v>-9</v>
      </c>
      <c r="H225" s="630">
        <v>1</v>
      </c>
    </row>
    <row r="226" spans="2:8">
      <c r="B226" s="632">
        <v>44088</v>
      </c>
      <c r="C226" s="630">
        <v>-21</v>
      </c>
      <c r="D226" s="630">
        <v>-8</v>
      </c>
      <c r="E226" s="630">
        <v>14</v>
      </c>
      <c r="F226" s="630">
        <v>-35</v>
      </c>
      <c r="G226" s="630">
        <v>-45</v>
      </c>
      <c r="H226" s="630">
        <v>9</v>
      </c>
    </row>
    <row r="227" spans="2:8">
      <c r="B227" s="632">
        <v>44089</v>
      </c>
      <c r="C227" s="630">
        <v>-24</v>
      </c>
      <c r="D227" s="630">
        <v>-7</v>
      </c>
      <c r="E227" s="630">
        <v>13</v>
      </c>
      <c r="F227" s="630">
        <v>-35</v>
      </c>
      <c r="G227" s="630">
        <v>-44</v>
      </c>
      <c r="H227" s="630">
        <v>10</v>
      </c>
    </row>
    <row r="228" spans="2:8">
      <c r="B228" s="632">
        <v>44090</v>
      </c>
      <c r="C228" s="630">
        <v>-26</v>
      </c>
      <c r="D228" s="630">
        <v>-8</v>
      </c>
      <c r="E228" s="630">
        <v>9</v>
      </c>
      <c r="F228" s="630">
        <v>-36</v>
      </c>
      <c r="G228" s="630">
        <v>-43</v>
      </c>
      <c r="H228" s="630">
        <v>10</v>
      </c>
    </row>
    <row r="229" spans="2:8">
      <c r="B229" s="632">
        <v>44091</v>
      </c>
      <c r="C229" s="630">
        <v>-30</v>
      </c>
      <c r="D229" s="630">
        <v>-9</v>
      </c>
      <c r="E229" s="630">
        <v>-14</v>
      </c>
      <c r="F229" s="630">
        <v>-38</v>
      </c>
      <c r="G229" s="630">
        <v>-45</v>
      </c>
      <c r="H229" s="630">
        <v>11</v>
      </c>
    </row>
    <row r="230" spans="2:8">
      <c r="B230" s="632">
        <v>44092</v>
      </c>
      <c r="C230" s="630">
        <v>-38</v>
      </c>
      <c r="D230" s="630">
        <v>-15</v>
      </c>
      <c r="E230" s="630">
        <v>-33</v>
      </c>
      <c r="F230" s="630">
        <v>-40</v>
      </c>
      <c r="G230" s="630">
        <v>-43</v>
      </c>
      <c r="H230" s="630">
        <v>12</v>
      </c>
    </row>
    <row r="231" spans="2:8">
      <c r="B231" s="632">
        <v>44093</v>
      </c>
      <c r="C231" s="630">
        <v>-39</v>
      </c>
      <c r="D231" s="630">
        <v>-13</v>
      </c>
      <c r="E231" s="630">
        <v>-27</v>
      </c>
      <c r="F231" s="630">
        <v>-40</v>
      </c>
      <c r="G231" s="630">
        <v>-19</v>
      </c>
      <c r="H231" s="630">
        <v>6</v>
      </c>
    </row>
    <row r="232" spans="2:8">
      <c r="B232" s="632">
        <v>44094</v>
      </c>
      <c r="C232" s="630">
        <v>-36</v>
      </c>
      <c r="D232" s="630">
        <v>-12</v>
      </c>
      <c r="E232" s="630">
        <v>-17</v>
      </c>
      <c r="F232" s="630">
        <v>-42</v>
      </c>
      <c r="G232" s="630">
        <v>-13</v>
      </c>
      <c r="H232" s="630">
        <v>5</v>
      </c>
    </row>
    <row r="233" spans="2:8">
      <c r="B233" s="632">
        <v>44095</v>
      </c>
      <c r="C233" s="630">
        <v>-26</v>
      </c>
      <c r="D233" s="630">
        <v>-8</v>
      </c>
      <c r="E233" s="630">
        <v>2</v>
      </c>
      <c r="F233" s="630">
        <v>-36</v>
      </c>
      <c r="G233" s="630">
        <v>-45</v>
      </c>
      <c r="H233" s="630">
        <v>10</v>
      </c>
    </row>
    <row r="234" spans="2:8">
      <c r="B234" s="632">
        <v>44096</v>
      </c>
      <c r="C234" s="630">
        <v>-32</v>
      </c>
      <c r="D234" s="630">
        <v>-10</v>
      </c>
      <c r="E234" s="630">
        <v>-5</v>
      </c>
      <c r="F234" s="630">
        <v>-37</v>
      </c>
      <c r="G234" s="630">
        <v>-44</v>
      </c>
      <c r="H234" s="630">
        <v>11</v>
      </c>
    </row>
    <row r="235" spans="2:8">
      <c r="B235" s="632">
        <v>44097</v>
      </c>
      <c r="C235" s="630">
        <v>-35</v>
      </c>
      <c r="D235" s="630">
        <v>-9</v>
      </c>
      <c r="E235" s="630">
        <v>-15</v>
      </c>
      <c r="F235" s="630">
        <v>-39</v>
      </c>
      <c r="G235" s="630">
        <v>-43</v>
      </c>
      <c r="H235" s="630">
        <v>12</v>
      </c>
    </row>
    <row r="236" spans="2:8">
      <c r="B236" s="632">
        <v>44098</v>
      </c>
      <c r="C236" s="630">
        <v>-37</v>
      </c>
      <c r="D236" s="630">
        <v>-11</v>
      </c>
      <c r="E236" s="630">
        <v>-26</v>
      </c>
      <c r="F236" s="630">
        <v>-40</v>
      </c>
      <c r="G236" s="630">
        <v>-43</v>
      </c>
      <c r="H236" s="630">
        <v>13</v>
      </c>
    </row>
    <row r="237" spans="2:8">
      <c r="B237" s="632">
        <v>44099</v>
      </c>
      <c r="C237" s="630">
        <v>-39</v>
      </c>
      <c r="D237" s="630">
        <v>-10</v>
      </c>
      <c r="E237" s="630">
        <v>-25</v>
      </c>
      <c r="F237" s="630">
        <v>-39</v>
      </c>
      <c r="G237" s="630">
        <v>-41</v>
      </c>
      <c r="H237" s="630">
        <v>12</v>
      </c>
    </row>
    <row r="238" spans="2:8">
      <c r="B238" s="632">
        <v>44100</v>
      </c>
      <c r="C238" s="630">
        <v>-43</v>
      </c>
      <c r="D238" s="630">
        <v>-14</v>
      </c>
      <c r="E238" s="630">
        <v>-18</v>
      </c>
      <c r="F238" s="630">
        <v>-42</v>
      </c>
      <c r="G238" s="630">
        <v>-18</v>
      </c>
      <c r="H238" s="630">
        <v>7</v>
      </c>
    </row>
    <row r="239" spans="2:8">
      <c r="B239" s="632">
        <v>44101</v>
      </c>
      <c r="C239" s="630">
        <v>-41</v>
      </c>
      <c r="D239" s="630">
        <v>-16</v>
      </c>
      <c r="E239" s="630">
        <v>-15</v>
      </c>
      <c r="F239" s="630">
        <v>-45</v>
      </c>
      <c r="G239" s="630">
        <v>-14</v>
      </c>
      <c r="H239" s="630">
        <v>6</v>
      </c>
    </row>
    <row r="240" spans="2:8">
      <c r="B240" s="632">
        <v>44102</v>
      </c>
      <c r="C240" s="630">
        <v>-30</v>
      </c>
      <c r="D240" s="630">
        <v>-8</v>
      </c>
      <c r="E240" s="630">
        <v>-9</v>
      </c>
      <c r="F240" s="630">
        <v>-35</v>
      </c>
      <c r="G240" s="630">
        <v>-41</v>
      </c>
      <c r="H240" s="630">
        <v>11</v>
      </c>
    </row>
    <row r="241" spans="2:8">
      <c r="B241" s="632">
        <v>44103</v>
      </c>
      <c r="C241" s="630">
        <v>-32</v>
      </c>
      <c r="D241" s="630">
        <v>-8</v>
      </c>
      <c r="E241" s="630">
        <v>-8</v>
      </c>
      <c r="F241" s="630">
        <v>-36</v>
      </c>
      <c r="G241" s="630">
        <v>-41</v>
      </c>
      <c r="H241" s="630">
        <v>11</v>
      </c>
    </row>
    <row r="242" spans="2:8">
      <c r="B242" s="632">
        <v>44104</v>
      </c>
      <c r="C242" s="630">
        <v>-32</v>
      </c>
      <c r="D242" s="630">
        <v>-4</v>
      </c>
      <c r="E242" s="630">
        <v>-8</v>
      </c>
      <c r="F242" s="630">
        <v>-35</v>
      </c>
      <c r="G242" s="630">
        <v>-41</v>
      </c>
      <c r="H242" s="630">
        <v>11</v>
      </c>
    </row>
    <row r="243" spans="2:8">
      <c r="B243" s="632">
        <v>44105</v>
      </c>
      <c r="C243" s="630">
        <v>-32</v>
      </c>
      <c r="D243" s="630">
        <v>-2</v>
      </c>
      <c r="E243" s="630">
        <v>-14</v>
      </c>
      <c r="F243" s="630">
        <v>-36</v>
      </c>
      <c r="G243" s="630">
        <v>-38</v>
      </c>
      <c r="H243" s="630">
        <v>11</v>
      </c>
    </row>
    <row r="244" spans="2:8">
      <c r="B244" s="632">
        <v>44106</v>
      </c>
      <c r="C244" s="630">
        <v>-39</v>
      </c>
      <c r="D244" s="630">
        <v>-9</v>
      </c>
      <c r="E244" s="630">
        <v>-44</v>
      </c>
      <c r="F244" s="630">
        <v>-38</v>
      </c>
      <c r="G244" s="630">
        <v>-38</v>
      </c>
      <c r="H244" s="630">
        <v>12</v>
      </c>
    </row>
    <row r="245" spans="2:8">
      <c r="B245" s="632">
        <v>44107</v>
      </c>
      <c r="C245" s="630">
        <v>-45</v>
      </c>
      <c r="D245" s="630">
        <v>-8</v>
      </c>
      <c r="E245" s="630">
        <v>-30</v>
      </c>
      <c r="F245" s="630">
        <v>-43</v>
      </c>
      <c r="G245" s="630">
        <v>-20</v>
      </c>
      <c r="H245" s="630">
        <v>10</v>
      </c>
    </row>
    <row r="246" spans="2:8">
      <c r="B246" s="632">
        <v>44108</v>
      </c>
      <c r="C246" s="630">
        <v>-46</v>
      </c>
      <c r="D246" s="630">
        <v>-14</v>
      </c>
      <c r="E246" s="630">
        <v>-36</v>
      </c>
      <c r="F246" s="630">
        <v>-49</v>
      </c>
      <c r="G246" s="630">
        <v>-19</v>
      </c>
      <c r="H246" s="630">
        <v>10</v>
      </c>
    </row>
    <row r="247" spans="2:8">
      <c r="B247" s="632">
        <v>44109</v>
      </c>
      <c r="C247" s="630">
        <v>-31</v>
      </c>
      <c r="D247" s="630">
        <v>-5</v>
      </c>
      <c r="E247" s="630">
        <v>-10</v>
      </c>
      <c r="F247" s="630">
        <v>-33</v>
      </c>
      <c r="G247" s="630">
        <v>-39</v>
      </c>
      <c r="H247" s="630">
        <v>11</v>
      </c>
    </row>
    <row r="248" spans="2:8">
      <c r="B248" s="632">
        <v>44110</v>
      </c>
      <c r="C248" s="630">
        <v>-34</v>
      </c>
      <c r="D248" s="630">
        <v>-7</v>
      </c>
      <c r="E248" s="630">
        <v>-8</v>
      </c>
      <c r="F248" s="630">
        <v>-34</v>
      </c>
      <c r="G248" s="630">
        <v>-39</v>
      </c>
      <c r="H248" s="630">
        <v>11</v>
      </c>
    </row>
    <row r="249" spans="2:8">
      <c r="B249" s="632">
        <v>44111</v>
      </c>
      <c r="C249" s="630">
        <v>-34</v>
      </c>
      <c r="D249" s="630">
        <v>-7</v>
      </c>
      <c r="E249" s="630">
        <v>-7</v>
      </c>
      <c r="F249" s="630">
        <v>-35</v>
      </c>
      <c r="G249" s="630">
        <v>-37</v>
      </c>
      <c r="H249" s="630">
        <v>11</v>
      </c>
    </row>
    <row r="250" spans="2:8">
      <c r="B250" s="632">
        <v>44112</v>
      </c>
      <c r="C250" s="630">
        <v>-34</v>
      </c>
      <c r="D250" s="630">
        <v>-7</v>
      </c>
      <c r="E250" s="630">
        <v>-10</v>
      </c>
      <c r="F250" s="630">
        <v>-36</v>
      </c>
      <c r="G250" s="630">
        <v>-38</v>
      </c>
      <c r="H250" s="630">
        <v>11</v>
      </c>
    </row>
    <row r="251" spans="2:8">
      <c r="B251" s="632">
        <v>44113</v>
      </c>
      <c r="C251" s="630">
        <v>-36</v>
      </c>
      <c r="D251" s="630">
        <v>-9</v>
      </c>
      <c r="E251" s="630">
        <v>-8</v>
      </c>
      <c r="F251" s="630">
        <v>-35</v>
      </c>
      <c r="G251" s="630">
        <v>-37</v>
      </c>
      <c r="H251" s="630">
        <v>11</v>
      </c>
    </row>
    <row r="252" spans="2:8">
      <c r="B252" s="632">
        <v>44114</v>
      </c>
      <c r="C252" s="630">
        <v>-41</v>
      </c>
      <c r="D252" s="630">
        <v>-8</v>
      </c>
      <c r="E252" s="630">
        <v>-4</v>
      </c>
      <c r="F252" s="630">
        <v>-38</v>
      </c>
      <c r="G252" s="630">
        <v>-17</v>
      </c>
      <c r="H252" s="630">
        <v>8</v>
      </c>
    </row>
    <row r="253" spans="2:8">
      <c r="B253" s="632">
        <v>44115</v>
      </c>
      <c r="C253" s="630">
        <v>-33</v>
      </c>
      <c r="D253" s="630">
        <v>-5</v>
      </c>
      <c r="E253" s="630">
        <v>-2</v>
      </c>
      <c r="F253" s="630">
        <v>-43</v>
      </c>
      <c r="G253" s="630">
        <v>-15</v>
      </c>
      <c r="H253" s="630">
        <v>8</v>
      </c>
    </row>
    <row r="254" spans="2:8">
      <c r="B254" s="632">
        <v>44116</v>
      </c>
      <c r="C254" s="630">
        <v>-36</v>
      </c>
      <c r="D254" s="630">
        <v>-39</v>
      </c>
      <c r="E254" s="630">
        <v>32</v>
      </c>
      <c r="F254" s="630">
        <v>-59</v>
      </c>
      <c r="G254" s="630">
        <v>-82</v>
      </c>
      <c r="H254" s="630">
        <v>24</v>
      </c>
    </row>
    <row r="255" spans="2:8">
      <c r="B255" s="632">
        <v>44117</v>
      </c>
      <c r="C255" s="630">
        <v>-36</v>
      </c>
      <c r="D255" s="630">
        <v>-2</v>
      </c>
      <c r="E255" s="630">
        <v>-12</v>
      </c>
      <c r="F255" s="630">
        <v>-35</v>
      </c>
      <c r="G255" s="630">
        <v>-37</v>
      </c>
      <c r="H255" s="630">
        <v>10</v>
      </c>
    </row>
    <row r="256" spans="2:8">
      <c r="B256" s="632">
        <v>44118</v>
      </c>
      <c r="C256" s="630">
        <v>-36</v>
      </c>
      <c r="D256" s="630">
        <v>-3</v>
      </c>
      <c r="E256" s="630">
        <v>-14</v>
      </c>
      <c r="F256" s="630">
        <v>-35</v>
      </c>
      <c r="G256" s="630">
        <v>-36</v>
      </c>
      <c r="H256" s="630">
        <v>12</v>
      </c>
    </row>
    <row r="257" spans="2:8">
      <c r="B257" s="632">
        <v>44119</v>
      </c>
      <c r="C257" s="630">
        <v>-37</v>
      </c>
      <c r="D257" s="630">
        <v>-6</v>
      </c>
      <c r="E257" s="630">
        <v>-18</v>
      </c>
      <c r="F257" s="630">
        <v>-36</v>
      </c>
      <c r="G257" s="630">
        <v>-36</v>
      </c>
      <c r="H257" s="630">
        <v>12</v>
      </c>
    </row>
    <row r="258" spans="2:8">
      <c r="B258" s="632">
        <v>44120</v>
      </c>
      <c r="C258" s="630">
        <v>-37</v>
      </c>
      <c r="D258" s="630">
        <v>-5</v>
      </c>
      <c r="E258" s="630">
        <v>-15</v>
      </c>
      <c r="F258" s="630">
        <v>-34</v>
      </c>
      <c r="G258" s="630">
        <v>-34</v>
      </c>
      <c r="H258" s="630">
        <v>12</v>
      </c>
    </row>
    <row r="259" spans="2:8" ht="13">
      <c r="B259" s="633" t="s">
        <v>1092</v>
      </c>
      <c r="C259" s="636">
        <f t="shared" ref="C259:H259" si="0">AVERAGE(C14:C258)</f>
        <v>-48.248979591836736</v>
      </c>
      <c r="D259" s="636">
        <f t="shared" si="0"/>
        <v>-21.725409836065573</v>
      </c>
      <c r="E259" s="636">
        <f t="shared" si="0"/>
        <v>-20.097959183673471</v>
      </c>
      <c r="F259" s="636">
        <f t="shared" si="0"/>
        <v>-49.016326530612247</v>
      </c>
      <c r="G259" s="636">
        <f t="shared" si="0"/>
        <v>-41.608163265306125</v>
      </c>
      <c r="H259" s="636">
        <f t="shared" si="0"/>
        <v>14.538775510204081</v>
      </c>
    </row>
    <row r="260" spans="2:8" ht="13">
      <c r="B260" s="633" t="s">
        <v>1093</v>
      </c>
      <c r="C260" s="131">
        <f t="shared" ref="C260:H260" si="1">AVERAGE(C41:C119)</f>
        <v>-84.506329113924053</v>
      </c>
      <c r="D260" s="131">
        <f t="shared" si="1"/>
        <v>-42.615384615384613</v>
      </c>
      <c r="E260" s="131">
        <f t="shared" si="1"/>
        <v>-62.658227848101269</v>
      </c>
      <c r="F260" s="131">
        <f t="shared" si="1"/>
        <v>-76.379746835443044</v>
      </c>
      <c r="G260" s="131">
        <f t="shared" si="1"/>
        <v>-68.113924050632917</v>
      </c>
      <c r="H260" s="131">
        <f t="shared" si="1"/>
        <v>29.772151898734176</v>
      </c>
    </row>
    <row r="261" spans="2:8" ht="13">
      <c r="B261" s="633" t="s">
        <v>1094</v>
      </c>
      <c r="C261" s="131">
        <f t="shared" ref="C261:H261" si="2">AVERAGE(C121:C258)</f>
        <v>-36.166666666666664</v>
      </c>
      <c r="D261" s="131">
        <f t="shared" si="2"/>
        <v>-15.318840579710145</v>
      </c>
      <c r="E261" s="131">
        <f t="shared" si="2"/>
        <v>-2.652173913043478</v>
      </c>
      <c r="F261" s="131">
        <f t="shared" si="2"/>
        <v>-42.826086956521742</v>
      </c>
      <c r="G261" s="131">
        <f t="shared" si="2"/>
        <v>-34.463768115942031</v>
      </c>
      <c r="H261" s="131">
        <f t="shared" si="2"/>
        <v>8.7463768115942031</v>
      </c>
    </row>
    <row r="262" spans="2:8" ht="13">
      <c r="B262" s="633" t="s">
        <v>1095</v>
      </c>
      <c r="C262" s="131">
        <f t="shared" ref="C262:H262" si="3">AVERAGE(C141:C251)</f>
        <v>-35.036036036036037</v>
      </c>
      <c r="D262" s="131">
        <f t="shared" si="3"/>
        <v>-16.468468468468469</v>
      </c>
      <c r="E262" s="131">
        <f t="shared" si="3"/>
        <v>-6.0990990990990994</v>
      </c>
      <c r="F262" s="131">
        <f t="shared" si="3"/>
        <v>-42.612612612612615</v>
      </c>
      <c r="G262" s="131">
        <f t="shared" si="3"/>
        <v>-33.270270270270274</v>
      </c>
      <c r="H262" s="131">
        <f t="shared" si="3"/>
        <v>7.2522522522522523</v>
      </c>
    </row>
    <row r="263" spans="2:8" ht="13">
      <c r="B263" s="634"/>
      <c r="C263" s="119"/>
      <c r="D263" s="119"/>
      <c r="E263" s="119"/>
      <c r="F263" s="119"/>
      <c r="G263" s="119"/>
      <c r="H263" s="119"/>
    </row>
    <row r="264" spans="2:8" ht="13">
      <c r="B264" s="634"/>
      <c r="C264" s="119"/>
      <c r="D264" s="119"/>
      <c r="E264" s="119"/>
      <c r="F264" s="119"/>
      <c r="G264" s="119"/>
      <c r="H264" s="119"/>
    </row>
    <row r="265" spans="2:8" ht="13">
      <c r="B265" s="634"/>
      <c r="C265" s="119"/>
      <c r="D265" s="119"/>
      <c r="E265" s="119"/>
      <c r="F265" s="119"/>
      <c r="G265" s="119"/>
      <c r="H265" s="119"/>
    </row>
    <row r="266" spans="2:8" ht="34" customHeight="1">
      <c r="B266" s="909" t="s">
        <v>1787</v>
      </c>
      <c r="C266" s="910"/>
      <c r="D266" s="910"/>
      <c r="E266" s="910"/>
      <c r="F266" s="910"/>
      <c r="G266" s="910"/>
    </row>
    <row r="267" spans="2:8" s="638" customFormat="1" ht="18" customHeight="1">
      <c r="B267" s="639" t="s">
        <v>1096</v>
      </c>
      <c r="C267" s="640"/>
      <c r="D267" s="640"/>
      <c r="E267" s="640"/>
      <c r="F267" s="640"/>
      <c r="G267" s="622"/>
    </row>
    <row r="268" spans="2:8">
      <c r="B268" s="132"/>
      <c r="C268" s="119"/>
    </row>
    <row r="269" spans="2:8">
      <c r="B269" s="132"/>
      <c r="C269" s="119"/>
    </row>
    <row r="289" spans="2:7" s="328" customFormat="1" ht="34" customHeight="1">
      <c r="B289" s="909" t="s">
        <v>1788</v>
      </c>
      <c r="C289" s="910"/>
      <c r="D289" s="910"/>
      <c r="E289" s="910"/>
      <c r="F289" s="910"/>
      <c r="G289" s="910"/>
    </row>
    <row r="290" spans="2:7" s="328" customFormat="1" ht="18" customHeight="1">
      <c r="B290" s="639" t="s">
        <v>1096</v>
      </c>
      <c r="C290" s="640"/>
      <c r="D290" s="640"/>
      <c r="E290" s="640"/>
      <c r="F290" s="640"/>
      <c r="G290" s="622"/>
    </row>
    <row r="313" spans="2:7" ht="34.5" customHeight="1">
      <c r="B313" s="909" t="s">
        <v>1789</v>
      </c>
      <c r="C313" s="910"/>
      <c r="D313" s="910"/>
      <c r="E313" s="910"/>
      <c r="F313" s="910"/>
      <c r="G313" s="910"/>
    </row>
    <row r="314" spans="2:7" s="328" customFormat="1" ht="18" customHeight="1">
      <c r="B314" s="639" t="s">
        <v>1096</v>
      </c>
      <c r="C314" s="640"/>
      <c r="D314" s="640"/>
      <c r="E314" s="640"/>
      <c r="F314" s="640"/>
      <c r="G314" s="622"/>
    </row>
    <row r="336" spans="2:7" s="328" customFormat="1" ht="34" customHeight="1">
      <c r="B336" s="909" t="s">
        <v>1790</v>
      </c>
      <c r="C336" s="910"/>
      <c r="D336" s="910"/>
      <c r="E336" s="910"/>
      <c r="F336" s="910"/>
      <c r="G336" s="910"/>
    </row>
    <row r="337" spans="2:7" s="328" customFormat="1" ht="18" customHeight="1">
      <c r="B337" s="639" t="s">
        <v>1096</v>
      </c>
      <c r="C337" s="640"/>
      <c r="D337" s="640"/>
      <c r="E337" s="640"/>
      <c r="F337" s="640"/>
      <c r="G337" s="622"/>
    </row>
    <row r="359" spans="2:9" ht="17.5" customHeight="1">
      <c r="B359" s="909" t="s">
        <v>1791</v>
      </c>
      <c r="C359" s="910"/>
      <c r="D359" s="910"/>
      <c r="E359" s="910"/>
      <c r="F359" s="910"/>
      <c r="G359" s="910"/>
    </row>
    <row r="360" spans="2:9" ht="17.5" customHeight="1">
      <c r="B360" s="639" t="s">
        <v>1096</v>
      </c>
      <c r="C360" s="640"/>
      <c r="D360" s="640"/>
      <c r="E360" s="640"/>
      <c r="F360" s="640"/>
      <c r="G360" s="622"/>
      <c r="H360" s="328"/>
      <c r="I360" s="328"/>
    </row>
    <row r="382" spans="2:7" s="328" customFormat="1" ht="18" customHeight="1">
      <c r="B382" s="909" t="s">
        <v>1792</v>
      </c>
      <c r="C382" s="910"/>
      <c r="D382" s="910"/>
      <c r="E382" s="910"/>
      <c r="F382" s="910"/>
      <c r="G382" s="910"/>
    </row>
    <row r="383" spans="2:7" s="328" customFormat="1" ht="18" customHeight="1">
      <c r="B383" s="639" t="s">
        <v>1096</v>
      </c>
      <c r="C383" s="640"/>
      <c r="D383" s="640"/>
      <c r="E383" s="640"/>
      <c r="F383" s="640"/>
      <c r="G383" s="622"/>
    </row>
    <row r="406" spans="2:10" ht="18" customHeight="1">
      <c r="B406" s="909" t="s">
        <v>1793</v>
      </c>
      <c r="C406" s="910"/>
      <c r="D406" s="910"/>
      <c r="E406" s="910"/>
      <c r="F406" s="910"/>
      <c r="G406" s="910"/>
    </row>
    <row r="407" spans="2:10" s="421" customFormat="1" ht="25.5" customHeight="1">
      <c r="B407" s="975"/>
      <c r="C407" s="998" t="s">
        <v>1097</v>
      </c>
      <c r="D407" s="1042"/>
      <c r="E407" s="1042"/>
      <c r="F407" s="1042"/>
      <c r="G407" s="1042"/>
      <c r="H407" s="1042"/>
      <c r="I407" s="638"/>
      <c r="J407" s="638"/>
    </row>
    <row r="408" spans="2:10" s="421" customFormat="1" ht="25">
      <c r="B408" s="975"/>
      <c r="C408" s="635" t="s">
        <v>1086</v>
      </c>
      <c r="D408" s="635" t="s">
        <v>1087</v>
      </c>
      <c r="E408" s="635" t="s">
        <v>1088</v>
      </c>
      <c r="F408" s="635" t="s">
        <v>1089</v>
      </c>
      <c r="G408" s="635" t="s">
        <v>1090</v>
      </c>
      <c r="H408" s="635" t="s">
        <v>1091</v>
      </c>
    </row>
    <row r="409" spans="2:10" s="81" customFormat="1" ht="18" customHeight="1">
      <c r="B409" s="641" t="s">
        <v>1098</v>
      </c>
      <c r="C409" s="642">
        <f t="shared" ref="C409:H409" si="4">C259</f>
        <v>-48.248979591836736</v>
      </c>
      <c r="D409" s="642">
        <f t="shared" si="4"/>
        <v>-21.725409836065573</v>
      </c>
      <c r="E409" s="642">
        <f t="shared" si="4"/>
        <v>-20.097959183673471</v>
      </c>
      <c r="F409" s="642">
        <f t="shared" si="4"/>
        <v>-49.016326530612247</v>
      </c>
      <c r="G409" s="642">
        <f t="shared" si="4"/>
        <v>-41.608163265306125</v>
      </c>
      <c r="H409" s="642">
        <f t="shared" si="4"/>
        <v>14.538775510204081</v>
      </c>
    </row>
    <row r="431" spans="2:8" ht="14.5">
      <c r="B431" s="909" t="s">
        <v>1794</v>
      </c>
      <c r="C431" s="910"/>
      <c r="D431" s="910"/>
      <c r="E431" s="910"/>
      <c r="F431" s="910"/>
      <c r="G431" s="910"/>
    </row>
    <row r="432" spans="2:8" s="421" customFormat="1" ht="25.5" customHeight="1">
      <c r="B432" s="599"/>
      <c r="C432" s="998" t="s">
        <v>1751</v>
      </c>
      <c r="D432" s="1042"/>
      <c r="E432" s="1042"/>
      <c r="F432" s="1042"/>
      <c r="G432" s="1042"/>
      <c r="H432" s="1042"/>
    </row>
    <row r="433" spans="2:8" s="421" customFormat="1" ht="18" customHeight="1">
      <c r="B433" s="643" t="s">
        <v>1093</v>
      </c>
      <c r="C433" s="644">
        <v>-84.506329113924053</v>
      </c>
      <c r="D433" s="644">
        <v>-42.615384615384613</v>
      </c>
      <c r="E433" s="644">
        <v>-62.658227848101269</v>
      </c>
      <c r="F433" s="644">
        <v>-76.379746835443044</v>
      </c>
      <c r="G433" s="644">
        <v>-68.113924050632917</v>
      </c>
      <c r="H433" s="644">
        <v>29.772151898734176</v>
      </c>
    </row>
    <row r="434" spans="2:8" ht="13">
      <c r="B434" s="634"/>
      <c r="C434" s="119"/>
      <c r="D434" s="119"/>
      <c r="E434" s="119"/>
      <c r="F434" s="119"/>
      <c r="G434" s="119"/>
      <c r="H434" s="119"/>
    </row>
    <row r="435" spans="2:8" ht="13">
      <c r="B435" s="634"/>
      <c r="C435" s="119"/>
      <c r="D435" s="119"/>
      <c r="E435" s="119"/>
      <c r="F435" s="119"/>
      <c r="G435" s="119"/>
      <c r="H435" s="119"/>
    </row>
    <row r="436" spans="2:8" ht="13">
      <c r="B436" s="634"/>
      <c r="C436" s="119"/>
      <c r="D436" s="119"/>
      <c r="E436" s="119"/>
      <c r="F436" s="119"/>
      <c r="G436" s="119"/>
      <c r="H436" s="119"/>
    </row>
    <row r="437" spans="2:8" ht="13">
      <c r="B437" s="634"/>
      <c r="C437" s="119"/>
      <c r="D437" s="119"/>
      <c r="E437" s="119"/>
      <c r="F437" s="119"/>
      <c r="G437" s="119"/>
      <c r="H437" s="119"/>
    </row>
    <row r="438" spans="2:8" ht="13">
      <c r="B438" s="634"/>
      <c r="C438" s="119"/>
      <c r="D438" s="119"/>
      <c r="E438" s="119"/>
      <c r="F438" s="119"/>
      <c r="G438" s="119"/>
      <c r="H438" s="119"/>
    </row>
    <row r="439" spans="2:8" ht="13">
      <c r="B439" s="634"/>
      <c r="C439" s="119"/>
      <c r="D439" s="119"/>
      <c r="E439" s="119"/>
      <c r="F439" s="119"/>
      <c r="G439" s="119"/>
      <c r="H439" s="119"/>
    </row>
    <row r="440" spans="2:8" ht="13">
      <c r="B440" s="634"/>
      <c r="C440" s="119"/>
      <c r="D440" s="119"/>
      <c r="E440" s="119"/>
      <c r="F440" s="119"/>
      <c r="G440" s="119"/>
      <c r="H440" s="119"/>
    </row>
    <row r="441" spans="2:8" ht="13">
      <c r="B441" s="634"/>
      <c r="C441" s="119"/>
      <c r="D441" s="119"/>
      <c r="E441" s="119"/>
      <c r="F441" s="119"/>
      <c r="G441" s="119"/>
      <c r="H441" s="119"/>
    </row>
    <row r="442" spans="2:8" ht="13">
      <c r="B442" s="634"/>
      <c r="C442" s="119"/>
      <c r="D442" s="119"/>
      <c r="E442" s="119"/>
      <c r="F442" s="119"/>
      <c r="G442" s="119"/>
      <c r="H442" s="119"/>
    </row>
    <row r="443" spans="2:8" ht="13">
      <c r="B443" s="634"/>
      <c r="C443" s="119"/>
      <c r="D443" s="119"/>
      <c r="E443" s="119"/>
      <c r="F443" s="119"/>
      <c r="G443" s="119"/>
      <c r="H443" s="119"/>
    </row>
    <row r="444" spans="2:8" ht="13">
      <c r="B444" s="634"/>
      <c r="C444" s="119"/>
      <c r="D444" s="119"/>
      <c r="E444" s="119"/>
      <c r="F444" s="119"/>
      <c r="G444" s="119"/>
      <c r="H444" s="119"/>
    </row>
    <row r="445" spans="2:8" ht="13">
      <c r="B445" s="634"/>
      <c r="C445" s="119"/>
      <c r="D445" s="119"/>
      <c r="E445" s="119"/>
      <c r="F445" s="119"/>
      <c r="G445" s="119"/>
      <c r="H445" s="119"/>
    </row>
    <row r="446" spans="2:8" ht="13">
      <c r="B446" s="634"/>
      <c r="C446" s="119"/>
      <c r="D446" s="119"/>
      <c r="E446" s="119"/>
      <c r="F446" s="119"/>
      <c r="G446" s="119"/>
      <c r="H446" s="119"/>
    </row>
    <row r="447" spans="2:8" ht="13">
      <c r="B447" s="634"/>
      <c r="C447" s="119"/>
      <c r="D447" s="119"/>
      <c r="E447" s="119"/>
      <c r="F447" s="119"/>
      <c r="G447" s="119"/>
      <c r="H447" s="119"/>
    </row>
    <row r="448" spans="2:8" ht="13">
      <c r="B448" s="634"/>
      <c r="C448" s="119"/>
      <c r="D448" s="119"/>
      <c r="E448" s="119"/>
      <c r="F448" s="119"/>
      <c r="G448" s="119"/>
      <c r="H448" s="119"/>
    </row>
    <row r="449" spans="2:8">
      <c r="D449" s="119"/>
      <c r="E449" s="119"/>
      <c r="F449" s="119"/>
      <c r="G449" s="119"/>
      <c r="H449" s="119"/>
    </row>
    <row r="450" spans="2:8">
      <c r="D450" s="119"/>
      <c r="E450" s="119"/>
      <c r="F450" s="119"/>
      <c r="G450" s="119"/>
      <c r="H450" s="119"/>
    </row>
    <row r="452" spans="2:8" ht="13">
      <c r="B452" s="634"/>
      <c r="C452" s="119"/>
      <c r="D452" s="119"/>
      <c r="E452" s="119"/>
      <c r="F452" s="119"/>
      <c r="G452" s="119"/>
      <c r="H452" s="119"/>
    </row>
    <row r="453" spans="2:8" ht="13">
      <c r="B453" s="634"/>
      <c r="C453" s="119"/>
      <c r="D453" s="119"/>
      <c r="E453" s="119"/>
      <c r="F453" s="119"/>
      <c r="G453" s="119"/>
      <c r="H453" s="119"/>
    </row>
    <row r="454" spans="2:8" ht="18" customHeight="1">
      <c r="B454" s="909" t="s">
        <v>1795</v>
      </c>
      <c r="C454" s="910"/>
      <c r="D454" s="910"/>
      <c r="E454" s="910"/>
      <c r="F454" s="910"/>
      <c r="G454" s="910"/>
    </row>
    <row r="455" spans="2:8" ht="26" customHeight="1">
      <c r="B455" s="599"/>
      <c r="C455" s="998" t="s">
        <v>1097</v>
      </c>
      <c r="D455" s="1042"/>
      <c r="E455" s="1042"/>
      <c r="F455" s="1042"/>
      <c r="G455" s="1042"/>
      <c r="H455" s="1042"/>
    </row>
    <row r="456" spans="2:8" ht="18" customHeight="1">
      <c r="B456" s="643" t="s">
        <v>1094</v>
      </c>
      <c r="C456" s="644">
        <v>-36.166666666666664</v>
      </c>
      <c r="D456" s="644">
        <v>-15.318840579710145</v>
      </c>
      <c r="E456" s="644">
        <v>-2.652173913043478</v>
      </c>
      <c r="F456" s="644">
        <v>-42.826086956521742</v>
      </c>
      <c r="G456" s="644">
        <v>-34.463768115942031</v>
      </c>
      <c r="H456" s="644">
        <v>8.7463768115942031</v>
      </c>
    </row>
    <row r="457" spans="2:8" ht="13">
      <c r="B457" s="634"/>
      <c r="C457" s="119"/>
      <c r="D457" s="119"/>
      <c r="E457" s="119"/>
      <c r="F457" s="119"/>
      <c r="G457" s="119"/>
      <c r="H457" s="119"/>
    </row>
    <row r="458" spans="2:8" ht="13">
      <c r="B458" s="634"/>
      <c r="C458" s="119"/>
      <c r="D458" s="119"/>
      <c r="E458" s="119"/>
      <c r="F458" s="119"/>
      <c r="G458" s="119"/>
      <c r="H458" s="119"/>
    </row>
    <row r="459" spans="2:8" ht="13.75" customHeight="1">
      <c r="B459" s="634"/>
      <c r="C459" s="119"/>
      <c r="D459" s="119"/>
      <c r="E459" s="119"/>
      <c r="F459" s="119"/>
      <c r="G459" s="119"/>
      <c r="H459" s="119"/>
    </row>
    <row r="460" spans="2:8" ht="13.75" customHeight="1">
      <c r="B460" s="634"/>
      <c r="C460" s="119"/>
      <c r="D460" s="119"/>
      <c r="E460" s="119"/>
      <c r="F460" s="119"/>
      <c r="G460" s="119"/>
      <c r="H460" s="119"/>
    </row>
    <row r="461" spans="2:8" ht="13.75" customHeight="1">
      <c r="B461" s="634"/>
      <c r="C461" s="119"/>
      <c r="D461" s="119"/>
      <c r="E461" s="119"/>
      <c r="F461" s="119"/>
      <c r="G461" s="119"/>
      <c r="H461" s="119"/>
    </row>
    <row r="462" spans="2:8" ht="13">
      <c r="B462" s="634"/>
      <c r="C462" s="119"/>
      <c r="D462" s="119"/>
      <c r="E462" s="119"/>
      <c r="F462" s="119"/>
      <c r="G462" s="119"/>
      <c r="H462" s="119"/>
    </row>
    <row r="463" spans="2:8" ht="13">
      <c r="B463" s="634"/>
      <c r="C463" s="119"/>
      <c r="D463" s="119"/>
      <c r="E463" s="119"/>
      <c r="F463" s="119"/>
      <c r="G463" s="119"/>
      <c r="H463" s="119"/>
    </row>
    <row r="464" spans="2:8" ht="13">
      <c r="B464" s="634"/>
      <c r="C464" s="119"/>
      <c r="D464" s="119"/>
      <c r="E464" s="119"/>
      <c r="F464" s="119"/>
      <c r="G464" s="119"/>
      <c r="H464" s="119"/>
    </row>
    <row r="465" spans="2:8" ht="13">
      <c r="B465" s="634"/>
      <c r="C465" s="119"/>
      <c r="D465" s="119"/>
      <c r="E465" s="119"/>
      <c r="F465" s="119"/>
      <c r="G465" s="119"/>
      <c r="H465" s="119"/>
    </row>
    <row r="466" spans="2:8" ht="13">
      <c r="B466" s="634"/>
      <c r="C466" s="119"/>
      <c r="D466" s="119"/>
      <c r="E466" s="119"/>
      <c r="F466" s="119"/>
      <c r="G466" s="119"/>
      <c r="H466" s="119"/>
    </row>
    <row r="467" spans="2:8" ht="13">
      <c r="B467" s="634"/>
      <c r="C467" s="119"/>
      <c r="D467" s="119"/>
      <c r="E467" s="119"/>
      <c r="F467" s="119"/>
      <c r="G467" s="119"/>
      <c r="H467" s="119"/>
    </row>
    <row r="468" spans="2:8" ht="13">
      <c r="B468" s="634"/>
      <c r="C468" s="119"/>
      <c r="D468" s="119"/>
      <c r="E468" s="119"/>
      <c r="F468" s="119"/>
      <c r="G468" s="119"/>
      <c r="H468" s="119"/>
    </row>
    <row r="469" spans="2:8" ht="13">
      <c r="B469" s="634"/>
      <c r="C469" s="119"/>
      <c r="D469" s="119"/>
      <c r="E469" s="119"/>
      <c r="F469" s="119"/>
      <c r="G469" s="119"/>
      <c r="H469" s="119"/>
    </row>
    <row r="470" spans="2:8" ht="13">
      <c r="B470" s="634"/>
      <c r="C470" s="119"/>
      <c r="D470" s="119"/>
      <c r="E470" s="119"/>
      <c r="F470" s="119"/>
      <c r="G470" s="119"/>
      <c r="H470" s="119"/>
    </row>
    <row r="471" spans="2:8" ht="13">
      <c r="B471" s="634"/>
      <c r="C471" s="119"/>
      <c r="D471" s="119"/>
      <c r="E471" s="119"/>
      <c r="F471" s="119"/>
      <c r="G471" s="119"/>
      <c r="H471" s="119"/>
    </row>
    <row r="472" spans="2:8" ht="13">
      <c r="B472" s="634"/>
      <c r="C472" s="119"/>
      <c r="D472" s="119"/>
      <c r="E472" s="119"/>
      <c r="F472" s="119"/>
      <c r="G472" s="119"/>
      <c r="H472" s="119"/>
    </row>
    <row r="473" spans="2:8" ht="13">
      <c r="B473" s="634"/>
      <c r="C473" s="119"/>
      <c r="D473" s="119"/>
      <c r="E473" s="119"/>
      <c r="F473" s="119"/>
      <c r="G473" s="119"/>
      <c r="H473" s="119"/>
    </row>
    <row r="474" spans="2:8" ht="13">
      <c r="B474" s="634"/>
      <c r="C474" s="119"/>
      <c r="D474" s="119"/>
      <c r="E474" s="119"/>
      <c r="F474" s="119"/>
      <c r="G474" s="119"/>
      <c r="H474" s="119"/>
    </row>
    <row r="475" spans="2:8" ht="13">
      <c r="B475" s="634"/>
      <c r="C475" s="119"/>
      <c r="D475" s="119"/>
      <c r="E475" s="119"/>
      <c r="F475" s="119"/>
      <c r="G475" s="119"/>
      <c r="H475" s="119"/>
    </row>
    <row r="476" spans="2:8" ht="13">
      <c r="B476" s="634"/>
      <c r="C476" s="119"/>
      <c r="D476" s="119"/>
      <c r="E476" s="119"/>
      <c r="F476" s="119"/>
      <c r="G476" s="119"/>
      <c r="H476" s="119"/>
    </row>
    <row r="477" spans="2:8" ht="31.5" customHeight="1">
      <c r="B477" s="1043" t="s">
        <v>1796</v>
      </c>
      <c r="C477" s="910"/>
      <c r="D477" s="910"/>
      <c r="E477" s="910"/>
      <c r="F477" s="910"/>
      <c r="G477" s="910"/>
    </row>
    <row r="478" spans="2:8" ht="25.5" customHeight="1">
      <c r="B478" s="599"/>
      <c r="C478" s="998" t="s">
        <v>1097</v>
      </c>
      <c r="D478" s="1042"/>
      <c r="E478" s="1042"/>
      <c r="F478" s="1042"/>
      <c r="G478" s="1042"/>
      <c r="H478" s="1042"/>
    </row>
    <row r="479" spans="2:8" ht="18" customHeight="1">
      <c r="B479" s="643" t="s">
        <v>1095</v>
      </c>
      <c r="C479" s="644">
        <v>-35.036036036036037</v>
      </c>
      <c r="D479" s="644">
        <v>-16.468468468468469</v>
      </c>
      <c r="E479" s="644">
        <v>-6.0990990990990994</v>
      </c>
      <c r="F479" s="644">
        <v>-42.612612612612615</v>
      </c>
      <c r="G479" s="644">
        <v>-33.270270270270274</v>
      </c>
      <c r="H479" s="644">
        <v>7.2522522522522523</v>
      </c>
    </row>
  </sheetData>
  <mergeCells count="18">
    <mergeCell ref="C12:H12"/>
    <mergeCell ref="F2:G2"/>
    <mergeCell ref="F3:G3"/>
    <mergeCell ref="B266:G266"/>
    <mergeCell ref="B289:G289"/>
    <mergeCell ref="B313:G313"/>
    <mergeCell ref="B336:G336"/>
    <mergeCell ref="B359:G359"/>
    <mergeCell ref="B382:G382"/>
    <mergeCell ref="B406:G406"/>
    <mergeCell ref="C455:H455"/>
    <mergeCell ref="B477:G477"/>
    <mergeCell ref="C478:H478"/>
    <mergeCell ref="C407:H407"/>
    <mergeCell ref="B407:B408"/>
    <mergeCell ref="B431:G431"/>
    <mergeCell ref="C432:H432"/>
    <mergeCell ref="B454:G454"/>
  </mergeCells>
  <hyperlinks>
    <hyperlink ref="F3" r:id="rId1" location="'Índice Digitalizacion Acelerada'!A1"/>
    <hyperlink ref="F2" r:id="rId2" location="'Índice ámbitos y subámbitos'!A1"/>
    <hyperlink ref="F2:G2" location="'Índice Transición Ecológica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AU236"/>
  <sheetViews>
    <sheetView showGridLines="0" zoomScaleNormal="100" workbookViewId="0">
      <selection activeCell="B3" sqref="B3"/>
    </sheetView>
  </sheetViews>
  <sheetFormatPr baseColWidth="10" defaultColWidth="11.54296875" defaultRowHeight="12.5"/>
  <cols>
    <col min="1" max="1" width="1.81640625" style="57" customWidth="1"/>
    <col min="2" max="2" width="40.453125" style="446" customWidth="1"/>
    <col min="3" max="4" width="20.81640625" style="57" customWidth="1"/>
    <col min="5" max="5" width="21.453125" style="57" customWidth="1"/>
    <col min="6" max="6" width="22.54296875" style="57" customWidth="1"/>
    <col min="7" max="17" width="22" style="57" customWidth="1"/>
    <col min="18" max="18" width="22.81640625" style="446" customWidth="1"/>
    <col min="19" max="47" width="22.81640625" style="57" customWidth="1"/>
    <col min="48" max="16384" width="11.54296875" style="57"/>
  </cols>
  <sheetData>
    <row r="1" spans="2:47" ht="15" customHeight="1"/>
    <row r="2" spans="2:47" ht="15" customHeight="1">
      <c r="F2" s="893" t="s">
        <v>245</v>
      </c>
      <c r="G2" s="893"/>
    </row>
    <row r="3" spans="2:47" ht="15" customHeight="1">
      <c r="F3" s="893" t="s">
        <v>248</v>
      </c>
      <c r="G3" s="893"/>
    </row>
    <row r="4" spans="2:47" s="405" customFormat="1" ht="13.4" customHeight="1">
      <c r="B4" s="403"/>
      <c r="C4" s="403"/>
      <c r="D4" s="404"/>
      <c r="E4" s="403"/>
    </row>
    <row r="5" spans="2:47" s="411" customFormat="1" ht="15.5">
      <c r="B5" s="414" t="s">
        <v>246</v>
      </c>
      <c r="C5" s="411" t="s">
        <v>1581</v>
      </c>
      <c r="R5" s="413"/>
    </row>
    <row r="6" spans="2:47" s="415" customFormat="1" ht="15.5">
      <c r="B6" s="416" t="s">
        <v>247</v>
      </c>
      <c r="C6" s="415" t="s">
        <v>1582</v>
      </c>
    </row>
    <row r="7" spans="2:47" s="415" customFormat="1" ht="15.5">
      <c r="B7" s="416" t="s">
        <v>84</v>
      </c>
      <c r="C7" s="415" t="s">
        <v>1035</v>
      </c>
    </row>
    <row r="8" spans="2:47" s="415" customFormat="1" ht="15.5">
      <c r="B8" s="416" t="s">
        <v>220</v>
      </c>
      <c r="C8" s="417" t="s">
        <v>1036</v>
      </c>
    </row>
    <row r="9" spans="2:47" s="415" customFormat="1" ht="15.5">
      <c r="B9" s="416" t="s">
        <v>127</v>
      </c>
      <c r="C9" s="417" t="s">
        <v>1037</v>
      </c>
    </row>
    <row r="10" spans="2:47" s="415" customFormat="1" ht="15.5">
      <c r="B10" s="416" t="s">
        <v>244</v>
      </c>
      <c r="C10" s="415" t="s">
        <v>1099</v>
      </c>
    </row>
    <row r="12" spans="2:47" s="682" customFormat="1" ht="18" customHeight="1">
      <c r="B12" s="1045"/>
      <c r="C12" s="1047">
        <v>2020</v>
      </c>
      <c r="D12" s="1047"/>
      <c r="E12" s="1047"/>
      <c r="F12" s="1047"/>
      <c r="G12" s="1047"/>
      <c r="H12" s="1047" t="s">
        <v>1101</v>
      </c>
      <c r="I12" s="1047"/>
      <c r="J12" s="1047"/>
      <c r="K12" s="1047"/>
      <c r="L12" s="1047"/>
      <c r="M12" s="1047" t="s">
        <v>1102</v>
      </c>
      <c r="N12" s="1047"/>
      <c r="O12" s="1047"/>
      <c r="P12" s="1047"/>
      <c r="Q12" s="1047"/>
      <c r="R12" s="1047" t="s">
        <v>1100</v>
      </c>
      <c r="S12" s="1047">
        <v>2019</v>
      </c>
      <c r="T12" s="1047"/>
      <c r="U12" s="1047"/>
      <c r="V12" s="1047"/>
      <c r="W12" s="1047"/>
      <c r="X12" s="708"/>
      <c r="Y12" s="708"/>
      <c r="Z12" s="708"/>
      <c r="AA12" s="708"/>
      <c r="AB12" s="708"/>
      <c r="AC12" s="708"/>
      <c r="AD12" s="708"/>
      <c r="AE12" s="708"/>
      <c r="AF12" s="708"/>
      <c r="AG12" s="709"/>
      <c r="AH12" s="709"/>
      <c r="AI12" s="709"/>
      <c r="AJ12" s="709"/>
      <c r="AK12" s="709"/>
      <c r="AL12" s="709"/>
      <c r="AM12" s="709"/>
      <c r="AN12" s="709"/>
      <c r="AO12" s="709"/>
      <c r="AP12" s="709"/>
      <c r="AQ12" s="709"/>
      <c r="AR12" s="709"/>
      <c r="AS12" s="709"/>
      <c r="AT12" s="709"/>
      <c r="AU12" s="709"/>
    </row>
    <row r="13" spans="2:47" s="682" customFormat="1" ht="18" customHeight="1">
      <c r="B13" s="1046"/>
      <c r="C13" s="593" t="s">
        <v>1103</v>
      </c>
      <c r="D13" s="593" t="s">
        <v>1104</v>
      </c>
      <c r="E13" s="593" t="s">
        <v>1105</v>
      </c>
      <c r="F13" s="593" t="s">
        <v>1106</v>
      </c>
      <c r="G13" s="593" t="s">
        <v>222</v>
      </c>
      <c r="H13" s="593" t="s">
        <v>1103</v>
      </c>
      <c r="I13" s="593" t="s">
        <v>1104</v>
      </c>
      <c r="J13" s="593" t="s">
        <v>1105</v>
      </c>
      <c r="K13" s="593" t="s">
        <v>1106</v>
      </c>
      <c r="L13" s="593" t="s">
        <v>222</v>
      </c>
      <c r="M13" s="593" t="s">
        <v>1103</v>
      </c>
      <c r="N13" s="593" t="s">
        <v>1104</v>
      </c>
      <c r="O13" s="593" t="s">
        <v>1105</v>
      </c>
      <c r="P13" s="593" t="s">
        <v>1106</v>
      </c>
      <c r="Q13" s="593" t="s">
        <v>222</v>
      </c>
      <c r="R13" s="1047"/>
      <c r="S13" s="593" t="s">
        <v>1103</v>
      </c>
      <c r="T13" s="593" t="s">
        <v>1104</v>
      </c>
      <c r="U13" s="593" t="s">
        <v>1105</v>
      </c>
      <c r="V13" s="593" t="s">
        <v>1106</v>
      </c>
      <c r="W13" s="593" t="s">
        <v>222</v>
      </c>
      <c r="X13" s="710"/>
      <c r="Y13" s="710"/>
      <c r="Z13" s="710"/>
      <c r="AA13" s="710"/>
      <c r="AB13" s="710"/>
      <c r="AC13" s="710"/>
      <c r="AD13" s="710"/>
      <c r="AE13" s="710"/>
      <c r="AF13" s="710"/>
    </row>
    <row r="14" spans="2:47" ht="13">
      <c r="B14" s="645">
        <v>43892</v>
      </c>
      <c r="C14" s="137">
        <v>2039467</v>
      </c>
      <c r="D14" s="137">
        <v>1373440</v>
      </c>
      <c r="E14" s="137">
        <v>759217</v>
      </c>
      <c r="F14" s="137">
        <v>614464</v>
      </c>
      <c r="G14" s="211">
        <v>4786588</v>
      </c>
      <c r="H14" s="137">
        <f>C14-S14</f>
        <v>-86406</v>
      </c>
      <c r="I14" s="137">
        <f t="shared" ref="I14:L29" si="0">D14-T14</f>
        <v>-35132</v>
      </c>
      <c r="J14" s="137">
        <f t="shared" si="0"/>
        <v>-551</v>
      </c>
      <c r="K14" s="137">
        <f t="shared" si="0"/>
        <v>-44089</v>
      </c>
      <c r="L14" s="211">
        <f>G14-W14</f>
        <v>-166178</v>
      </c>
      <c r="M14" s="212">
        <f t="shared" ref="M14:M20" si="1">H14/S14</f>
        <v>-4.0644949157357939E-2</v>
      </c>
      <c r="N14" s="212">
        <f t="shared" ref="N14:Q29" si="2">I14/T14</f>
        <v>-2.4941572031816621E-2</v>
      </c>
      <c r="O14" s="212">
        <f t="shared" si="2"/>
        <v>-7.252213833696602E-4</v>
      </c>
      <c r="P14" s="212">
        <f t="shared" si="2"/>
        <v>-6.6948294214740495E-2</v>
      </c>
      <c r="Q14" s="711">
        <f>L14/W14</f>
        <v>-3.3552564365043697E-2</v>
      </c>
      <c r="R14" s="645">
        <v>43528</v>
      </c>
      <c r="S14" s="137">
        <v>2125873</v>
      </c>
      <c r="T14" s="137">
        <v>1408572</v>
      </c>
      <c r="U14" s="137">
        <v>759768</v>
      </c>
      <c r="V14" s="137">
        <v>658553</v>
      </c>
      <c r="W14" s="211">
        <v>4952766</v>
      </c>
      <c r="X14" s="648"/>
      <c r="Y14" s="648"/>
      <c r="Z14" s="648"/>
      <c r="AA14" s="648"/>
      <c r="AB14" s="648"/>
      <c r="AC14" s="648"/>
      <c r="AD14" s="648"/>
      <c r="AE14" s="648"/>
      <c r="AF14" s="648"/>
    </row>
    <row r="15" spans="2:47" ht="13">
      <c r="B15" s="645">
        <v>43893</v>
      </c>
      <c r="C15" s="137">
        <v>2271299</v>
      </c>
      <c r="D15" s="137">
        <v>1601866</v>
      </c>
      <c r="E15" s="137">
        <v>920256</v>
      </c>
      <c r="F15" s="137">
        <v>712399</v>
      </c>
      <c r="G15" s="211">
        <v>5505820</v>
      </c>
      <c r="H15" s="137">
        <f t="shared" ref="H15:H20" si="3">C15-S15</f>
        <v>-92151</v>
      </c>
      <c r="I15" s="137">
        <f t="shared" si="0"/>
        <v>-26071</v>
      </c>
      <c r="J15" s="137">
        <f t="shared" si="0"/>
        <v>24723</v>
      </c>
      <c r="K15" s="137">
        <f t="shared" si="0"/>
        <v>-20930</v>
      </c>
      <c r="L15" s="211">
        <f t="shared" si="0"/>
        <v>-114429</v>
      </c>
      <c r="M15" s="212">
        <f t="shared" si="1"/>
        <v>-3.8990035752818973E-2</v>
      </c>
      <c r="N15" s="212">
        <f t="shared" si="2"/>
        <v>-1.6014747499442546E-2</v>
      </c>
      <c r="O15" s="212">
        <f t="shared" si="2"/>
        <v>2.7607022856779146E-2</v>
      </c>
      <c r="P15" s="212">
        <f t="shared" si="2"/>
        <v>-2.8541077742732117E-2</v>
      </c>
      <c r="Q15" s="712">
        <f t="shared" si="2"/>
        <v>-2.0360129951537735E-2</v>
      </c>
      <c r="R15" s="645">
        <v>43529</v>
      </c>
      <c r="S15" s="137">
        <v>2363450</v>
      </c>
      <c r="T15" s="137">
        <v>1627937</v>
      </c>
      <c r="U15" s="137">
        <v>895533</v>
      </c>
      <c r="V15" s="137">
        <v>733329</v>
      </c>
      <c r="W15" s="211">
        <v>5620249</v>
      </c>
      <c r="X15" s="110"/>
      <c r="Y15" s="110"/>
      <c r="Z15" s="110"/>
      <c r="AA15" s="110"/>
      <c r="AB15" s="110"/>
      <c r="AC15" s="110"/>
      <c r="AD15" s="110"/>
      <c r="AE15" s="110"/>
      <c r="AF15" s="110"/>
    </row>
    <row r="16" spans="2:47" ht="13">
      <c r="B16" s="645">
        <v>43894</v>
      </c>
      <c r="C16" s="137">
        <v>2305106</v>
      </c>
      <c r="D16" s="137">
        <v>1648647</v>
      </c>
      <c r="E16" s="137">
        <v>937831</v>
      </c>
      <c r="F16" s="137">
        <v>705432</v>
      </c>
      <c r="G16" s="211">
        <v>5597016</v>
      </c>
      <c r="H16" s="137">
        <f t="shared" si="3"/>
        <v>-31436</v>
      </c>
      <c r="I16" s="137">
        <f t="shared" si="0"/>
        <v>68514</v>
      </c>
      <c r="J16" s="137">
        <f t="shared" si="0"/>
        <v>66082</v>
      </c>
      <c r="K16" s="137">
        <f t="shared" si="0"/>
        <v>3265</v>
      </c>
      <c r="L16" s="211">
        <f t="shared" si="0"/>
        <v>106425</v>
      </c>
      <c r="M16" s="212">
        <f t="shared" si="1"/>
        <v>-1.3454070160091281E-2</v>
      </c>
      <c r="N16" s="212">
        <f t="shared" si="2"/>
        <v>4.3359641245388839E-2</v>
      </c>
      <c r="O16" s="212">
        <f t="shared" si="2"/>
        <v>7.5803929800894523E-2</v>
      </c>
      <c r="P16" s="212">
        <f t="shared" si="2"/>
        <v>4.6498909803508286E-3</v>
      </c>
      <c r="Q16" s="712">
        <f t="shared" si="2"/>
        <v>1.9383159299244834E-2</v>
      </c>
      <c r="R16" s="645">
        <v>43530</v>
      </c>
      <c r="S16" s="137">
        <v>2336542</v>
      </c>
      <c r="T16" s="137">
        <v>1580133</v>
      </c>
      <c r="U16" s="137">
        <v>871749</v>
      </c>
      <c r="V16" s="137">
        <v>702167</v>
      </c>
      <c r="W16" s="211">
        <v>5490591</v>
      </c>
      <c r="X16" s="110"/>
      <c r="Y16" s="110"/>
      <c r="Z16" s="110"/>
      <c r="AA16" s="110"/>
      <c r="AB16" s="110"/>
      <c r="AC16" s="110"/>
      <c r="AD16" s="110"/>
      <c r="AE16" s="110"/>
      <c r="AF16" s="110"/>
    </row>
    <row r="17" spans="2:32" ht="13">
      <c r="B17" s="645">
        <v>43895</v>
      </c>
      <c r="C17" s="137">
        <v>2307089</v>
      </c>
      <c r="D17" s="137">
        <v>1620277</v>
      </c>
      <c r="E17" s="137">
        <v>928974</v>
      </c>
      <c r="F17" s="137">
        <v>700004</v>
      </c>
      <c r="G17" s="211">
        <v>5556344</v>
      </c>
      <c r="H17" s="137">
        <f t="shared" si="3"/>
        <v>-80862</v>
      </c>
      <c r="I17" s="137">
        <f t="shared" si="0"/>
        <v>-34350</v>
      </c>
      <c r="J17" s="137">
        <f t="shared" si="0"/>
        <v>16974</v>
      </c>
      <c r="K17" s="137">
        <f t="shared" si="0"/>
        <v>-18155</v>
      </c>
      <c r="L17" s="211">
        <f t="shared" si="0"/>
        <v>-116393</v>
      </c>
      <c r="M17" s="212">
        <f t="shared" si="1"/>
        <v>-3.3862503878848434E-2</v>
      </c>
      <c r="N17" s="212">
        <f t="shared" si="2"/>
        <v>-2.0759965841243979E-2</v>
      </c>
      <c r="O17" s="212">
        <f t="shared" si="2"/>
        <v>1.8611842105263159E-2</v>
      </c>
      <c r="P17" s="212">
        <f t="shared" si="2"/>
        <v>-2.5279917121417403E-2</v>
      </c>
      <c r="Q17" s="712">
        <f t="shared" si="2"/>
        <v>-2.0517961611828648E-2</v>
      </c>
      <c r="R17" s="645">
        <v>43531</v>
      </c>
      <c r="S17" s="137">
        <v>2387951</v>
      </c>
      <c r="T17" s="137">
        <v>1654627</v>
      </c>
      <c r="U17" s="137">
        <v>912000</v>
      </c>
      <c r="V17" s="137">
        <v>718159</v>
      </c>
      <c r="W17" s="211">
        <v>5672737</v>
      </c>
      <c r="X17" s="110"/>
      <c r="Y17" s="110"/>
      <c r="Z17" s="110"/>
      <c r="AA17" s="110"/>
      <c r="AB17" s="110"/>
      <c r="AC17" s="110"/>
      <c r="AD17" s="110"/>
      <c r="AE17" s="110"/>
      <c r="AF17" s="110"/>
    </row>
    <row r="18" spans="2:32" ht="13">
      <c r="B18" s="645">
        <v>43896</v>
      </c>
      <c r="C18" s="137">
        <v>2352903</v>
      </c>
      <c r="D18" s="137">
        <v>1569444</v>
      </c>
      <c r="E18" s="137">
        <v>907124</v>
      </c>
      <c r="F18" s="137">
        <v>689284</v>
      </c>
      <c r="G18" s="211">
        <v>5518755</v>
      </c>
      <c r="H18" s="137">
        <f t="shared" si="3"/>
        <v>-17168</v>
      </c>
      <c r="I18" s="137">
        <f t="shared" si="0"/>
        <v>60191</v>
      </c>
      <c r="J18" s="137">
        <f t="shared" si="0"/>
        <v>63749</v>
      </c>
      <c r="K18" s="137">
        <f t="shared" si="0"/>
        <v>-50789</v>
      </c>
      <c r="L18" s="211">
        <f t="shared" si="0"/>
        <v>55983</v>
      </c>
      <c r="M18" s="212">
        <f t="shared" si="1"/>
        <v>-7.2436648522343841E-3</v>
      </c>
      <c r="N18" s="212">
        <f t="shared" si="2"/>
        <v>3.9881318771604231E-2</v>
      </c>
      <c r="O18" s="212">
        <f t="shared" si="2"/>
        <v>7.5587965021491038E-2</v>
      </c>
      <c r="P18" s="212">
        <f t="shared" si="2"/>
        <v>-6.8627013821609489E-2</v>
      </c>
      <c r="Q18" s="712">
        <f t="shared" si="2"/>
        <v>1.0248093824893296E-2</v>
      </c>
      <c r="R18" s="645">
        <v>43532</v>
      </c>
      <c r="S18" s="137">
        <v>2370071</v>
      </c>
      <c r="T18" s="137">
        <v>1509253</v>
      </c>
      <c r="U18" s="137">
        <v>843375</v>
      </c>
      <c r="V18" s="137">
        <v>740073</v>
      </c>
      <c r="W18" s="211">
        <v>5462772</v>
      </c>
      <c r="X18" s="110"/>
      <c r="Y18" s="110"/>
      <c r="Z18" s="110"/>
      <c r="AA18" s="110"/>
      <c r="AB18" s="110"/>
      <c r="AC18" s="110"/>
      <c r="AD18" s="110"/>
      <c r="AE18" s="110"/>
      <c r="AF18" s="110"/>
    </row>
    <row r="19" spans="2:32" ht="13">
      <c r="B19" s="645">
        <v>43897</v>
      </c>
      <c r="C19" s="137">
        <v>1388205</v>
      </c>
      <c r="D19" s="137">
        <v>815754</v>
      </c>
      <c r="E19" s="137">
        <v>416099</v>
      </c>
      <c r="F19" s="137">
        <v>337060</v>
      </c>
      <c r="G19" s="211">
        <v>2957118</v>
      </c>
      <c r="H19" s="137">
        <f t="shared" si="3"/>
        <v>-47517</v>
      </c>
      <c r="I19" s="137">
        <f t="shared" si="0"/>
        <v>-46492</v>
      </c>
      <c r="J19" s="137">
        <f t="shared" si="0"/>
        <v>2763</v>
      </c>
      <c r="K19" s="137">
        <f t="shared" si="0"/>
        <v>-20530</v>
      </c>
      <c r="L19" s="211">
        <f t="shared" si="0"/>
        <v>-111776</v>
      </c>
      <c r="M19" s="212">
        <f t="shared" si="1"/>
        <v>-3.3096240079904048E-2</v>
      </c>
      <c r="N19" s="212">
        <f t="shared" si="2"/>
        <v>-5.3919647061279496E-2</v>
      </c>
      <c r="O19" s="212">
        <f t="shared" si="2"/>
        <v>6.6846342926819829E-3</v>
      </c>
      <c r="P19" s="212">
        <f t="shared" si="2"/>
        <v>-5.7412120025727792E-2</v>
      </c>
      <c r="Q19" s="712">
        <f t="shared" si="2"/>
        <v>-3.6422242019437619E-2</v>
      </c>
      <c r="R19" s="645">
        <v>43533</v>
      </c>
      <c r="S19" s="137">
        <v>1435722</v>
      </c>
      <c r="T19" s="137">
        <v>862246</v>
      </c>
      <c r="U19" s="137">
        <v>413336</v>
      </c>
      <c r="V19" s="137">
        <v>357590</v>
      </c>
      <c r="W19" s="211">
        <v>3068894</v>
      </c>
      <c r="X19" s="110"/>
      <c r="Y19" s="110"/>
      <c r="Z19" s="110"/>
      <c r="AA19" s="110"/>
      <c r="AB19" s="110"/>
      <c r="AC19" s="110"/>
      <c r="AD19" s="110"/>
      <c r="AE19" s="110"/>
      <c r="AF19" s="110"/>
    </row>
    <row r="20" spans="2:32" ht="13">
      <c r="B20" s="646">
        <v>43898</v>
      </c>
      <c r="C20" s="137">
        <v>1057588</v>
      </c>
      <c r="D20" s="137">
        <v>566215</v>
      </c>
      <c r="E20" s="137">
        <v>291981</v>
      </c>
      <c r="F20" s="137">
        <v>295514</v>
      </c>
      <c r="G20" s="211">
        <v>2211298</v>
      </c>
      <c r="H20" s="137">
        <f t="shared" si="3"/>
        <v>5810</v>
      </c>
      <c r="I20" s="137">
        <f t="shared" si="0"/>
        <v>-68895</v>
      </c>
      <c r="J20" s="137">
        <f t="shared" si="0"/>
        <v>5088</v>
      </c>
      <c r="K20" s="137">
        <f t="shared" si="0"/>
        <v>19911</v>
      </c>
      <c r="L20" s="211">
        <f t="shared" si="0"/>
        <v>-38086</v>
      </c>
      <c r="M20" s="212">
        <f t="shared" si="1"/>
        <v>5.5239793948913176E-3</v>
      </c>
      <c r="N20" s="212">
        <f t="shared" si="2"/>
        <v>-0.10847727165372928</v>
      </c>
      <c r="O20" s="212">
        <f t="shared" si="2"/>
        <v>1.7734834938461376E-2</v>
      </c>
      <c r="P20" s="212">
        <f t="shared" si="2"/>
        <v>7.2245222294387221E-2</v>
      </c>
      <c r="Q20" s="712">
        <f>L20/W20</f>
        <v>-1.6931746647082045E-2</v>
      </c>
      <c r="R20" s="646">
        <v>43534</v>
      </c>
      <c r="S20" s="137">
        <v>1051778</v>
      </c>
      <c r="T20" s="137">
        <v>635110</v>
      </c>
      <c r="U20" s="137">
        <v>286893</v>
      </c>
      <c r="V20" s="137">
        <v>275603</v>
      </c>
      <c r="W20" s="211">
        <v>2249384</v>
      </c>
      <c r="X20" s="110"/>
      <c r="Y20" s="110"/>
      <c r="Z20" s="110"/>
      <c r="AA20" s="110"/>
      <c r="AB20" s="110"/>
      <c r="AC20" s="110"/>
      <c r="AD20" s="110"/>
      <c r="AE20" s="110"/>
      <c r="AF20" s="110"/>
    </row>
    <row r="21" spans="2:32" ht="13">
      <c r="B21" s="645">
        <v>43899</v>
      </c>
      <c r="C21" s="137">
        <v>2127982</v>
      </c>
      <c r="D21" s="137">
        <v>1510164</v>
      </c>
      <c r="E21" s="137">
        <v>879405</v>
      </c>
      <c r="F21" s="137">
        <v>670917</v>
      </c>
      <c r="G21" s="211">
        <v>5188468</v>
      </c>
      <c r="H21" s="137">
        <f>C21-S21</f>
        <v>-110024</v>
      </c>
      <c r="I21" s="137">
        <f t="shared" si="0"/>
        <v>-92742</v>
      </c>
      <c r="J21" s="137">
        <f t="shared" si="0"/>
        <v>-1697</v>
      </c>
      <c r="K21" s="137">
        <f t="shared" si="0"/>
        <v>-7191</v>
      </c>
      <c r="L21" s="211">
        <f>G21-W21</f>
        <v>-211654</v>
      </c>
      <c r="M21" s="212">
        <f t="shared" ref="M21:Q36" si="4">H21/S21</f>
        <v>-4.9161619763307157E-2</v>
      </c>
      <c r="N21" s="212">
        <f t="shared" si="2"/>
        <v>-5.7858664201144674E-2</v>
      </c>
      <c r="O21" s="212">
        <f t="shared" si="2"/>
        <v>-1.9259972171212867E-3</v>
      </c>
      <c r="P21" s="212">
        <f t="shared" si="2"/>
        <v>-1.0604505477003662E-2</v>
      </c>
      <c r="Q21" s="712">
        <f t="shared" si="2"/>
        <v>-3.9194299684340468E-2</v>
      </c>
      <c r="R21" s="645">
        <v>43535</v>
      </c>
      <c r="S21" s="137">
        <v>2238006</v>
      </c>
      <c r="T21" s="137">
        <v>1602906</v>
      </c>
      <c r="U21" s="137">
        <v>881102</v>
      </c>
      <c r="V21" s="137">
        <v>678108</v>
      </c>
      <c r="W21" s="211">
        <v>5400122</v>
      </c>
      <c r="X21" s="110"/>
      <c r="Y21" s="110"/>
      <c r="Z21" s="110"/>
      <c r="AA21" s="110"/>
      <c r="AB21" s="110"/>
      <c r="AC21" s="110"/>
      <c r="AD21" s="110"/>
      <c r="AE21" s="110"/>
      <c r="AF21" s="110"/>
    </row>
    <row r="22" spans="2:32" ht="13">
      <c r="B22" s="645">
        <v>43900</v>
      </c>
      <c r="C22" s="137">
        <v>1929656</v>
      </c>
      <c r="D22" s="137">
        <v>1345585</v>
      </c>
      <c r="E22" s="137">
        <v>803507</v>
      </c>
      <c r="F22" s="137">
        <v>616006</v>
      </c>
      <c r="G22" s="211">
        <v>4694754</v>
      </c>
      <c r="H22" s="137">
        <f t="shared" ref="H22:L37" si="5">C22-S22</f>
        <v>-383950</v>
      </c>
      <c r="I22" s="137">
        <f t="shared" si="0"/>
        <v>-288576</v>
      </c>
      <c r="J22" s="137">
        <f t="shared" si="0"/>
        <v>-98127</v>
      </c>
      <c r="K22" s="137">
        <f t="shared" si="0"/>
        <v>-89985</v>
      </c>
      <c r="L22" s="211">
        <f t="shared" si="0"/>
        <v>-860638</v>
      </c>
      <c r="M22" s="212">
        <f t="shared" si="4"/>
        <v>-0.16595306201660956</v>
      </c>
      <c r="N22" s="212">
        <f t="shared" si="2"/>
        <v>-0.17658969954612797</v>
      </c>
      <c r="O22" s="212">
        <f t="shared" si="2"/>
        <v>-0.10883240871573166</v>
      </c>
      <c r="P22" s="212">
        <f t="shared" si="2"/>
        <v>-0.12745913191527938</v>
      </c>
      <c r="Q22" s="712">
        <f t="shared" si="2"/>
        <v>-0.15491940082716035</v>
      </c>
      <c r="R22" s="645">
        <v>43536</v>
      </c>
      <c r="S22" s="137">
        <v>2313606</v>
      </c>
      <c r="T22" s="137">
        <v>1634161</v>
      </c>
      <c r="U22" s="137">
        <v>901634</v>
      </c>
      <c r="V22" s="137">
        <v>705991</v>
      </c>
      <c r="W22" s="211">
        <v>5555392</v>
      </c>
      <c r="X22" s="110"/>
      <c r="Y22" s="110"/>
      <c r="Z22" s="110"/>
      <c r="AA22" s="110"/>
      <c r="AB22" s="110"/>
      <c r="AC22" s="110"/>
      <c r="AD22" s="110"/>
      <c r="AE22" s="110"/>
      <c r="AF22" s="110"/>
    </row>
    <row r="23" spans="2:32" ht="13">
      <c r="B23" s="645">
        <v>43901</v>
      </c>
      <c r="C23" s="137">
        <v>1492359</v>
      </c>
      <c r="D23" s="137">
        <v>996510</v>
      </c>
      <c r="E23" s="137">
        <v>583874</v>
      </c>
      <c r="F23" s="137">
        <v>469199</v>
      </c>
      <c r="G23" s="211">
        <v>3541942</v>
      </c>
      <c r="H23" s="137">
        <f t="shared" si="5"/>
        <v>-863101.00000000047</v>
      </c>
      <c r="I23" s="137">
        <f t="shared" si="0"/>
        <v>-653542</v>
      </c>
      <c r="J23" s="137">
        <f t="shared" si="0"/>
        <v>-318843</v>
      </c>
      <c r="K23" s="137">
        <f t="shared" si="0"/>
        <v>-259737</v>
      </c>
      <c r="L23" s="211">
        <f t="shared" si="0"/>
        <v>-2095223</v>
      </c>
      <c r="M23" s="212">
        <f t="shared" si="4"/>
        <v>-0.36642566632420009</v>
      </c>
      <c r="N23" s="212">
        <f t="shared" si="2"/>
        <v>-0.39607357828722972</v>
      </c>
      <c r="O23" s="212">
        <f t="shared" si="2"/>
        <v>-0.35320371722256255</v>
      </c>
      <c r="P23" s="212">
        <f t="shared" si="2"/>
        <v>-0.35632346323957109</v>
      </c>
      <c r="Q23" s="712">
        <f t="shared" si="2"/>
        <v>-0.37168026836184498</v>
      </c>
      <c r="R23" s="645">
        <v>43537</v>
      </c>
      <c r="S23" s="137">
        <v>2355460.0000000005</v>
      </c>
      <c r="T23" s="137">
        <v>1650052</v>
      </c>
      <c r="U23" s="137">
        <v>902717</v>
      </c>
      <c r="V23" s="137">
        <v>728936</v>
      </c>
      <c r="W23" s="211">
        <v>5637165</v>
      </c>
      <c r="X23" s="110"/>
      <c r="Y23" s="110"/>
      <c r="Z23" s="110"/>
      <c r="AA23" s="110"/>
      <c r="AB23" s="110"/>
      <c r="AC23" s="110"/>
      <c r="AD23" s="110"/>
      <c r="AE23" s="110"/>
      <c r="AF23" s="110"/>
    </row>
    <row r="24" spans="2:32" ht="13">
      <c r="B24" s="645">
        <v>43902</v>
      </c>
      <c r="C24" s="137">
        <v>1204242</v>
      </c>
      <c r="D24" s="137">
        <v>793733</v>
      </c>
      <c r="E24" s="137">
        <v>483683</v>
      </c>
      <c r="F24" s="137">
        <v>398253</v>
      </c>
      <c r="G24" s="211">
        <v>2879911</v>
      </c>
      <c r="H24" s="137">
        <f t="shared" si="5"/>
        <v>-1153046</v>
      </c>
      <c r="I24" s="137">
        <f t="shared" si="0"/>
        <v>-848746</v>
      </c>
      <c r="J24" s="137">
        <f t="shared" si="0"/>
        <v>-422170</v>
      </c>
      <c r="K24" s="137">
        <f t="shared" si="0"/>
        <v>-333468</v>
      </c>
      <c r="L24" s="211">
        <f t="shared" si="0"/>
        <v>-2757430</v>
      </c>
      <c r="M24" s="212">
        <f t="shared" si="4"/>
        <v>-0.48914091108086921</v>
      </c>
      <c r="N24" s="212">
        <f t="shared" si="2"/>
        <v>-0.51674694166561641</v>
      </c>
      <c r="O24" s="212">
        <f t="shared" si="2"/>
        <v>-0.46604691931251541</v>
      </c>
      <c r="P24" s="212">
        <f t="shared" si="2"/>
        <v>-0.45573107782884459</v>
      </c>
      <c r="Q24" s="712">
        <f t="shared" si="2"/>
        <v>-0.48913663374275212</v>
      </c>
      <c r="R24" s="645">
        <v>43538</v>
      </c>
      <c r="S24" s="137">
        <v>2357288</v>
      </c>
      <c r="T24" s="137">
        <v>1642479</v>
      </c>
      <c r="U24" s="137">
        <v>905853</v>
      </c>
      <c r="V24" s="137">
        <v>731721</v>
      </c>
      <c r="W24" s="211">
        <v>5637341</v>
      </c>
      <c r="X24" s="110"/>
      <c r="Y24" s="110"/>
      <c r="Z24" s="110"/>
      <c r="AA24" s="110"/>
      <c r="AB24" s="110"/>
      <c r="AC24" s="110"/>
      <c r="AD24" s="110"/>
      <c r="AE24" s="110"/>
      <c r="AF24" s="110"/>
    </row>
    <row r="25" spans="2:32" ht="13">
      <c r="B25" s="645">
        <v>43903</v>
      </c>
      <c r="C25" s="137">
        <v>891026</v>
      </c>
      <c r="D25" s="137">
        <v>585631</v>
      </c>
      <c r="E25" s="137">
        <v>365857</v>
      </c>
      <c r="F25" s="137">
        <v>303392</v>
      </c>
      <c r="G25" s="211">
        <v>2145906</v>
      </c>
      <c r="H25" s="137">
        <f t="shared" si="5"/>
        <v>-1501688</v>
      </c>
      <c r="I25" s="137">
        <f t="shared" si="0"/>
        <v>-1016338</v>
      </c>
      <c r="J25" s="137">
        <f t="shared" si="0"/>
        <v>-535695</v>
      </c>
      <c r="K25" s="137">
        <f t="shared" si="0"/>
        <v>-434589</v>
      </c>
      <c r="L25" s="211">
        <f t="shared" si="0"/>
        <v>-3488310</v>
      </c>
      <c r="M25" s="212">
        <f t="shared" si="4"/>
        <v>-0.62760864858900811</v>
      </c>
      <c r="N25" s="212">
        <f t="shared" si="2"/>
        <v>-0.63443050396106293</v>
      </c>
      <c r="O25" s="212">
        <f t="shared" si="2"/>
        <v>-0.59419201554652423</v>
      </c>
      <c r="P25" s="212">
        <f t="shared" si="2"/>
        <v>-0.58888914484248245</v>
      </c>
      <c r="Q25" s="712">
        <f t="shared" si="2"/>
        <v>-0.61912961803381339</v>
      </c>
      <c r="R25" s="645">
        <v>43539</v>
      </c>
      <c r="S25" s="137">
        <v>2392714</v>
      </c>
      <c r="T25" s="137">
        <v>1601969</v>
      </c>
      <c r="U25" s="137">
        <v>901552</v>
      </c>
      <c r="V25" s="137">
        <v>737981</v>
      </c>
      <c r="W25" s="211">
        <v>5634216</v>
      </c>
      <c r="X25" s="110"/>
      <c r="Y25" s="110"/>
      <c r="Z25" s="110"/>
      <c r="AA25" s="110"/>
      <c r="AB25" s="110"/>
      <c r="AC25" s="110"/>
      <c r="AD25" s="110"/>
      <c r="AE25" s="110"/>
      <c r="AF25" s="110"/>
    </row>
    <row r="26" spans="2:32" ht="13">
      <c r="B26" s="645">
        <v>43904</v>
      </c>
      <c r="C26" s="137">
        <v>236968</v>
      </c>
      <c r="D26" s="137">
        <v>168077</v>
      </c>
      <c r="E26" s="137">
        <v>85146</v>
      </c>
      <c r="F26" s="137">
        <v>78059</v>
      </c>
      <c r="G26" s="211">
        <v>568250</v>
      </c>
      <c r="H26" s="137">
        <f t="shared" si="5"/>
        <v>-1226091</v>
      </c>
      <c r="I26" s="137">
        <f t="shared" si="0"/>
        <v>-680741</v>
      </c>
      <c r="J26" s="137">
        <f t="shared" si="0"/>
        <v>-333917</v>
      </c>
      <c r="K26" s="137">
        <f t="shared" si="0"/>
        <v>-297780</v>
      </c>
      <c r="L26" s="211">
        <f t="shared" si="0"/>
        <v>-2538529</v>
      </c>
      <c r="M26" s="212">
        <f t="shared" si="4"/>
        <v>-0.83803250586613387</v>
      </c>
      <c r="N26" s="212">
        <f t="shared" si="2"/>
        <v>-0.80198699839070331</v>
      </c>
      <c r="O26" s="212">
        <f t="shared" si="2"/>
        <v>-0.79681813951601554</v>
      </c>
      <c r="P26" s="212">
        <f t="shared" si="2"/>
        <v>-0.79230734436820016</v>
      </c>
      <c r="Q26" s="712">
        <f t="shared" si="2"/>
        <v>-0.81709352354963127</v>
      </c>
      <c r="R26" s="645">
        <v>43540</v>
      </c>
      <c r="S26" s="137">
        <v>1463059</v>
      </c>
      <c r="T26" s="137">
        <v>848818</v>
      </c>
      <c r="U26" s="137">
        <v>419063</v>
      </c>
      <c r="V26" s="137">
        <v>375839</v>
      </c>
      <c r="W26" s="211">
        <v>3106779</v>
      </c>
      <c r="X26" s="110"/>
      <c r="Y26" s="110"/>
      <c r="Z26" s="110"/>
      <c r="AA26" s="110"/>
      <c r="AB26" s="110"/>
      <c r="AC26" s="110"/>
      <c r="AD26" s="110"/>
      <c r="AE26" s="110"/>
      <c r="AF26" s="110"/>
    </row>
    <row r="27" spans="2:32" ht="13">
      <c r="B27" s="646">
        <v>43905</v>
      </c>
      <c r="C27" s="137">
        <v>131919</v>
      </c>
      <c r="D27" s="137">
        <v>75663</v>
      </c>
      <c r="E27" s="137">
        <v>39794</v>
      </c>
      <c r="F27" s="137">
        <v>43263</v>
      </c>
      <c r="G27" s="211">
        <v>290639</v>
      </c>
      <c r="H27" s="137">
        <f t="shared" si="5"/>
        <v>-958108</v>
      </c>
      <c r="I27" s="137">
        <f t="shared" si="0"/>
        <v>-546072</v>
      </c>
      <c r="J27" s="137">
        <f t="shared" si="0"/>
        <v>-244969</v>
      </c>
      <c r="K27" s="137">
        <f t="shared" si="0"/>
        <v>-233877</v>
      </c>
      <c r="L27" s="211">
        <f t="shared" si="0"/>
        <v>-1983026</v>
      </c>
      <c r="M27" s="212">
        <f t="shared" si="4"/>
        <v>-0.87897639232789648</v>
      </c>
      <c r="N27" s="212">
        <f t="shared" si="2"/>
        <v>-0.87830345726073</v>
      </c>
      <c r="O27" s="212">
        <f t="shared" si="2"/>
        <v>-0.86025572142448281</v>
      </c>
      <c r="P27" s="212">
        <f t="shared" si="2"/>
        <v>-0.84389478242043736</v>
      </c>
      <c r="Q27" s="712">
        <f t="shared" si="2"/>
        <v>-0.87217158200526468</v>
      </c>
      <c r="R27" s="646">
        <v>43541</v>
      </c>
      <c r="S27" s="137">
        <v>1090027</v>
      </c>
      <c r="T27" s="137">
        <v>621735</v>
      </c>
      <c r="U27" s="137">
        <v>284763</v>
      </c>
      <c r="V27" s="137">
        <v>277140</v>
      </c>
      <c r="W27" s="211">
        <v>2273665</v>
      </c>
      <c r="X27" s="110"/>
      <c r="Y27" s="110"/>
      <c r="Z27" s="110"/>
      <c r="AA27" s="110"/>
      <c r="AB27" s="110"/>
      <c r="AC27" s="110"/>
      <c r="AD27" s="110"/>
      <c r="AE27" s="110"/>
      <c r="AF27" s="110"/>
    </row>
    <row r="28" spans="2:32" ht="13">
      <c r="B28" s="645">
        <v>43906</v>
      </c>
      <c r="C28" s="137">
        <v>340113</v>
      </c>
      <c r="D28" s="137">
        <v>227386</v>
      </c>
      <c r="E28" s="137">
        <v>139497</v>
      </c>
      <c r="F28" s="137">
        <v>129617</v>
      </c>
      <c r="G28" s="211">
        <v>836613</v>
      </c>
      <c r="H28" s="137">
        <f t="shared" si="5"/>
        <v>-1909681</v>
      </c>
      <c r="I28" s="137">
        <f t="shared" si="0"/>
        <v>-1363693</v>
      </c>
      <c r="J28" s="137">
        <f t="shared" si="0"/>
        <v>-738518</v>
      </c>
      <c r="K28" s="137">
        <f t="shared" si="0"/>
        <v>-572048</v>
      </c>
      <c r="L28" s="211">
        <f t="shared" si="0"/>
        <v>-4583940</v>
      </c>
      <c r="M28" s="212">
        <f t="shared" si="4"/>
        <v>-0.84882482573960105</v>
      </c>
      <c r="N28" s="212">
        <f t="shared" si="2"/>
        <v>-0.8570869202597734</v>
      </c>
      <c r="O28" s="212">
        <f t="shared" si="2"/>
        <v>-0.84112230428865109</v>
      </c>
      <c r="P28" s="212">
        <f t="shared" si="2"/>
        <v>-0.8152722453022454</v>
      </c>
      <c r="Q28" s="712">
        <f t="shared" si="2"/>
        <v>-0.8456591052610315</v>
      </c>
      <c r="R28" s="645">
        <v>43542</v>
      </c>
      <c r="S28" s="137">
        <v>2249794</v>
      </c>
      <c r="T28" s="137">
        <v>1591079</v>
      </c>
      <c r="U28" s="137">
        <v>878015</v>
      </c>
      <c r="V28" s="137">
        <v>701665</v>
      </c>
      <c r="W28" s="211">
        <v>5420553</v>
      </c>
      <c r="X28" s="110"/>
      <c r="Y28" s="110"/>
      <c r="Z28" s="110"/>
      <c r="AA28" s="110"/>
      <c r="AB28" s="110"/>
      <c r="AC28" s="110"/>
      <c r="AD28" s="110"/>
      <c r="AE28" s="110"/>
      <c r="AF28" s="110"/>
    </row>
    <row r="29" spans="2:32" ht="13">
      <c r="B29" s="645">
        <v>43907</v>
      </c>
      <c r="C29" s="137">
        <v>286576</v>
      </c>
      <c r="D29" s="137">
        <v>194036</v>
      </c>
      <c r="E29" s="137">
        <v>124620</v>
      </c>
      <c r="F29" s="137">
        <v>111135</v>
      </c>
      <c r="G29" s="211">
        <v>716367</v>
      </c>
      <c r="H29" s="137">
        <f t="shared" si="5"/>
        <v>-2008946</v>
      </c>
      <c r="I29" s="137">
        <f t="shared" si="0"/>
        <v>-1419429</v>
      </c>
      <c r="J29" s="137">
        <f t="shared" si="0"/>
        <v>-762388</v>
      </c>
      <c r="K29" s="137">
        <f t="shared" si="0"/>
        <v>-597340</v>
      </c>
      <c r="L29" s="211">
        <f t="shared" si="0"/>
        <v>-4788103</v>
      </c>
      <c r="M29" s="212">
        <f t="shared" si="4"/>
        <v>-0.87515867850536833</v>
      </c>
      <c r="N29" s="212">
        <f t="shared" si="2"/>
        <v>-0.87973956670891529</v>
      </c>
      <c r="O29" s="212">
        <f t="shared" si="2"/>
        <v>-0.8595052130307731</v>
      </c>
      <c r="P29" s="212">
        <f t="shared" si="2"/>
        <v>-0.84313490243127842</v>
      </c>
      <c r="Q29" s="712">
        <f t="shared" si="2"/>
        <v>-0.8698572251279415</v>
      </c>
      <c r="R29" s="645">
        <v>43543</v>
      </c>
      <c r="S29" s="137">
        <v>2295522</v>
      </c>
      <c r="T29" s="137">
        <v>1613465</v>
      </c>
      <c r="U29" s="137">
        <v>887008</v>
      </c>
      <c r="V29" s="137">
        <v>708475</v>
      </c>
      <c r="W29" s="211">
        <v>5504470</v>
      </c>
      <c r="X29" s="110"/>
      <c r="Y29" s="110"/>
      <c r="Z29" s="110"/>
      <c r="AA29" s="110"/>
      <c r="AB29" s="110"/>
      <c r="AC29" s="110"/>
      <c r="AD29" s="110"/>
      <c r="AE29" s="110"/>
      <c r="AF29" s="110"/>
    </row>
    <row r="30" spans="2:32" ht="13">
      <c r="B30" s="645">
        <v>43908</v>
      </c>
      <c r="C30" s="137">
        <v>267763</v>
      </c>
      <c r="D30" s="137">
        <v>183443</v>
      </c>
      <c r="E30" s="137">
        <v>121046</v>
      </c>
      <c r="F30" s="137">
        <v>102829</v>
      </c>
      <c r="G30" s="211">
        <v>675081</v>
      </c>
      <c r="H30" s="137">
        <f t="shared" si="5"/>
        <v>-2075956</v>
      </c>
      <c r="I30" s="137">
        <f t="shared" si="5"/>
        <v>-1463065</v>
      </c>
      <c r="J30" s="137">
        <f t="shared" si="5"/>
        <v>-779167</v>
      </c>
      <c r="K30" s="137">
        <f t="shared" si="5"/>
        <v>-621782</v>
      </c>
      <c r="L30" s="211">
        <f t="shared" si="5"/>
        <v>-4939970</v>
      </c>
      <c r="M30" s="212">
        <f t="shared" si="4"/>
        <v>-0.88575294222558254</v>
      </c>
      <c r="N30" s="212">
        <f t="shared" si="4"/>
        <v>-0.88858663304399377</v>
      </c>
      <c r="O30" s="212">
        <f t="shared" si="4"/>
        <v>-0.86553626752779622</v>
      </c>
      <c r="P30" s="212">
        <f t="shared" si="4"/>
        <v>-0.85809075490159548</v>
      </c>
      <c r="Q30" s="712">
        <f t="shared" si="4"/>
        <v>-0.87977295308626757</v>
      </c>
      <c r="R30" s="645">
        <v>43544</v>
      </c>
      <c r="S30" s="137">
        <v>2343719</v>
      </c>
      <c r="T30" s="137">
        <v>1646508</v>
      </c>
      <c r="U30" s="137">
        <v>900213</v>
      </c>
      <c r="V30" s="137">
        <v>724611</v>
      </c>
      <c r="W30" s="211">
        <v>5615051</v>
      </c>
    </row>
    <row r="31" spans="2:32" ht="13">
      <c r="B31" s="645">
        <v>43909</v>
      </c>
      <c r="C31" s="137">
        <v>255539</v>
      </c>
      <c r="D31" s="137">
        <v>173028</v>
      </c>
      <c r="E31" s="137">
        <v>116658</v>
      </c>
      <c r="F31" s="137">
        <v>99033</v>
      </c>
      <c r="G31" s="211">
        <v>644258</v>
      </c>
      <c r="H31" s="137">
        <f t="shared" si="5"/>
        <v>-2108089</v>
      </c>
      <c r="I31" s="137">
        <f t="shared" si="5"/>
        <v>-1468126</v>
      </c>
      <c r="J31" s="137">
        <f t="shared" si="5"/>
        <v>-781978</v>
      </c>
      <c r="K31" s="137">
        <f t="shared" si="5"/>
        <v>-627726</v>
      </c>
      <c r="L31" s="211">
        <f t="shared" si="5"/>
        <v>-4985919</v>
      </c>
      <c r="M31" s="212">
        <f t="shared" si="4"/>
        <v>-0.89188696360002506</v>
      </c>
      <c r="N31" s="212">
        <f t="shared" si="4"/>
        <v>-0.8945693091568494</v>
      </c>
      <c r="O31" s="212">
        <f t="shared" si="4"/>
        <v>-0.87018325551168663</v>
      </c>
      <c r="P31" s="212">
        <f t="shared" si="4"/>
        <v>-0.86373336965899283</v>
      </c>
      <c r="Q31" s="712">
        <f t="shared" si="4"/>
        <v>-0.88557056021506964</v>
      </c>
      <c r="R31" s="645">
        <v>43545</v>
      </c>
      <c r="S31" s="137">
        <v>2363628</v>
      </c>
      <c r="T31" s="137">
        <v>1641154</v>
      </c>
      <c r="U31" s="137">
        <v>898636</v>
      </c>
      <c r="V31" s="137">
        <v>726759</v>
      </c>
      <c r="W31" s="211">
        <v>5630177</v>
      </c>
    </row>
    <row r="32" spans="2:32" ht="13">
      <c r="B32" s="645">
        <v>43910</v>
      </c>
      <c r="C32" s="137">
        <v>248603</v>
      </c>
      <c r="D32" s="137">
        <v>168520</v>
      </c>
      <c r="E32" s="137">
        <v>112387</v>
      </c>
      <c r="F32" s="137">
        <v>95028</v>
      </c>
      <c r="G32" s="211">
        <v>624538</v>
      </c>
      <c r="H32" s="137">
        <f t="shared" si="5"/>
        <v>-2154189</v>
      </c>
      <c r="I32" s="137">
        <f t="shared" si="5"/>
        <v>-1443299</v>
      </c>
      <c r="J32" s="137">
        <f t="shared" si="5"/>
        <v>-792031</v>
      </c>
      <c r="K32" s="137">
        <f t="shared" si="5"/>
        <v>-626180</v>
      </c>
      <c r="L32" s="211">
        <f t="shared" si="5"/>
        <v>-5015699</v>
      </c>
      <c r="M32" s="212">
        <f t="shared" si="4"/>
        <v>-0.89653578004255052</v>
      </c>
      <c r="N32" s="212">
        <f t="shared" si="4"/>
        <v>-0.89544731759583429</v>
      </c>
      <c r="O32" s="212">
        <f t="shared" si="4"/>
        <v>-0.87573555590446006</v>
      </c>
      <c r="P32" s="212">
        <f t="shared" si="4"/>
        <v>-0.86823773446772634</v>
      </c>
      <c r="Q32" s="712">
        <f t="shared" si="4"/>
        <v>-0.8892709650321432</v>
      </c>
      <c r="R32" s="645">
        <v>43546</v>
      </c>
      <c r="S32" s="137">
        <v>2402792</v>
      </c>
      <c r="T32" s="137">
        <v>1611819</v>
      </c>
      <c r="U32" s="137">
        <v>904418</v>
      </c>
      <c r="V32" s="137">
        <v>721208</v>
      </c>
      <c r="W32" s="211">
        <v>5640237</v>
      </c>
    </row>
    <row r="33" spans="2:23" ht="13">
      <c r="B33" s="645">
        <v>43911</v>
      </c>
      <c r="C33" s="137">
        <v>111189</v>
      </c>
      <c r="D33" s="137">
        <v>73405</v>
      </c>
      <c r="E33" s="137">
        <v>40812</v>
      </c>
      <c r="F33" s="137">
        <v>37417</v>
      </c>
      <c r="G33" s="211">
        <v>262823</v>
      </c>
      <c r="H33" s="137">
        <f t="shared" si="5"/>
        <v>-1277385</v>
      </c>
      <c r="I33" s="137">
        <f t="shared" si="5"/>
        <v>-772761</v>
      </c>
      <c r="J33" s="137">
        <f t="shared" si="5"/>
        <v>-371620</v>
      </c>
      <c r="K33" s="137">
        <f t="shared" si="5"/>
        <v>-322135</v>
      </c>
      <c r="L33" s="211">
        <f t="shared" si="5"/>
        <v>-2743901</v>
      </c>
      <c r="M33" s="212">
        <f t="shared" si="4"/>
        <v>-0.91992576556956995</v>
      </c>
      <c r="N33" s="212">
        <f t="shared" si="4"/>
        <v>-0.91324988241077987</v>
      </c>
      <c r="O33" s="212">
        <f t="shared" si="4"/>
        <v>-0.90104550568336117</v>
      </c>
      <c r="P33" s="212">
        <f t="shared" si="4"/>
        <v>-0.89593438501245992</v>
      </c>
      <c r="Q33" s="712">
        <f t="shared" si="4"/>
        <v>-0.91258825219740825</v>
      </c>
      <c r="R33" s="645">
        <v>43547</v>
      </c>
      <c r="S33" s="137">
        <v>1388574</v>
      </c>
      <c r="T33" s="137">
        <v>846166</v>
      </c>
      <c r="U33" s="137">
        <v>412432</v>
      </c>
      <c r="V33" s="137">
        <v>359552</v>
      </c>
      <c r="W33" s="211">
        <v>3006724</v>
      </c>
    </row>
    <row r="34" spans="2:23" ht="13">
      <c r="B34" s="646">
        <v>43912</v>
      </c>
      <c r="C34" s="137">
        <v>82259</v>
      </c>
      <c r="D34" s="137">
        <v>44039</v>
      </c>
      <c r="E34" s="137">
        <v>26737</v>
      </c>
      <c r="F34" s="137">
        <v>26844</v>
      </c>
      <c r="G34" s="211">
        <v>179879</v>
      </c>
      <c r="H34" s="137">
        <f t="shared" si="5"/>
        <v>-964424</v>
      </c>
      <c r="I34" s="137">
        <f t="shared" si="5"/>
        <v>-586513</v>
      </c>
      <c r="J34" s="137">
        <f t="shared" si="5"/>
        <v>-257006</v>
      </c>
      <c r="K34" s="137">
        <f t="shared" si="5"/>
        <v>-251753</v>
      </c>
      <c r="L34" s="211">
        <f t="shared" si="5"/>
        <v>-2059696</v>
      </c>
      <c r="M34" s="212">
        <f t="shared" si="4"/>
        <v>-0.92140982513330205</v>
      </c>
      <c r="N34" s="212">
        <f t="shared" si="4"/>
        <v>-0.93015802027429939</v>
      </c>
      <c r="O34" s="212">
        <f t="shared" si="4"/>
        <v>-0.90577036261687516</v>
      </c>
      <c r="P34" s="212">
        <f t="shared" si="4"/>
        <v>-0.90364576790130546</v>
      </c>
      <c r="Q34" s="712">
        <f t="shared" si="4"/>
        <v>-0.91968163602469222</v>
      </c>
      <c r="R34" s="646">
        <v>43548</v>
      </c>
      <c r="S34" s="137">
        <v>1046683</v>
      </c>
      <c r="T34" s="137">
        <v>630552</v>
      </c>
      <c r="U34" s="137">
        <v>283743</v>
      </c>
      <c r="V34" s="137">
        <v>278597</v>
      </c>
      <c r="W34" s="211">
        <v>2239575</v>
      </c>
    </row>
    <row r="35" spans="2:23" ht="13">
      <c r="B35" s="645">
        <v>43913</v>
      </c>
      <c r="C35" s="137">
        <v>224305</v>
      </c>
      <c r="D35" s="137">
        <v>156404</v>
      </c>
      <c r="E35" s="137">
        <v>105453</v>
      </c>
      <c r="F35" s="137">
        <v>87751</v>
      </c>
      <c r="G35" s="211">
        <v>573913</v>
      </c>
      <c r="H35" s="137">
        <f t="shared" si="5"/>
        <v>-2010314</v>
      </c>
      <c r="I35" s="137">
        <f t="shared" si="5"/>
        <v>-1452416</v>
      </c>
      <c r="J35" s="137">
        <f t="shared" si="5"/>
        <v>-780195</v>
      </c>
      <c r="K35" s="137">
        <f t="shared" si="5"/>
        <v>-625913</v>
      </c>
      <c r="L35" s="211">
        <f t="shared" si="5"/>
        <v>-4868838</v>
      </c>
      <c r="M35" s="212">
        <f t="shared" si="4"/>
        <v>-0.89962270973262104</v>
      </c>
      <c r="N35" s="212">
        <f t="shared" si="4"/>
        <v>-0.90278340647182409</v>
      </c>
      <c r="O35" s="212">
        <f t="shared" si="4"/>
        <v>-0.88093125033873498</v>
      </c>
      <c r="P35" s="212">
        <f t="shared" si="4"/>
        <v>-0.87704157698861085</v>
      </c>
      <c r="Q35" s="712">
        <f t="shared" si="4"/>
        <v>-0.89455461034318862</v>
      </c>
      <c r="R35" s="645">
        <v>43549</v>
      </c>
      <c r="S35" s="137">
        <v>2234619</v>
      </c>
      <c r="T35" s="137">
        <v>1608820</v>
      </c>
      <c r="U35" s="137">
        <v>885648</v>
      </c>
      <c r="V35" s="137">
        <v>713664</v>
      </c>
      <c r="W35" s="211">
        <v>5442751</v>
      </c>
    </row>
    <row r="36" spans="2:23" ht="13">
      <c r="B36" s="645">
        <v>43914</v>
      </c>
      <c r="C36" s="137">
        <v>210492</v>
      </c>
      <c r="D36" s="137">
        <v>145194</v>
      </c>
      <c r="E36" s="137">
        <v>104656</v>
      </c>
      <c r="F36" s="137">
        <v>83423</v>
      </c>
      <c r="G36" s="211">
        <v>543765</v>
      </c>
      <c r="H36" s="137">
        <f t="shared" si="5"/>
        <v>-2095537</v>
      </c>
      <c r="I36" s="137">
        <f t="shared" si="5"/>
        <v>-1497427</v>
      </c>
      <c r="J36" s="137">
        <f t="shared" si="5"/>
        <v>-799058</v>
      </c>
      <c r="K36" s="137">
        <f t="shared" si="5"/>
        <v>-649147</v>
      </c>
      <c r="L36" s="211">
        <f t="shared" si="5"/>
        <v>-5041169</v>
      </c>
      <c r="M36" s="212">
        <f t="shared" si="4"/>
        <v>-0.90872100914602549</v>
      </c>
      <c r="N36" s="212">
        <f t="shared" si="4"/>
        <v>-0.91160833813764708</v>
      </c>
      <c r="O36" s="212">
        <f t="shared" si="4"/>
        <v>-0.88419345058281718</v>
      </c>
      <c r="P36" s="212">
        <f t="shared" si="4"/>
        <v>-0.88612282785262841</v>
      </c>
      <c r="Q36" s="712">
        <f t="shared" si="4"/>
        <v>-0.90263716634789237</v>
      </c>
      <c r="R36" s="645">
        <v>43550</v>
      </c>
      <c r="S36" s="137">
        <v>2306029</v>
      </c>
      <c r="T36" s="137">
        <v>1642621</v>
      </c>
      <c r="U36" s="137">
        <v>903714</v>
      </c>
      <c r="V36" s="137">
        <v>732570</v>
      </c>
      <c r="W36" s="211">
        <v>5584934</v>
      </c>
    </row>
    <row r="37" spans="2:23" ht="13">
      <c r="B37" s="645">
        <v>43915</v>
      </c>
      <c r="C37" s="137">
        <v>206510</v>
      </c>
      <c r="D37" s="137">
        <v>145044</v>
      </c>
      <c r="E37" s="137">
        <v>105273</v>
      </c>
      <c r="F37" s="137">
        <v>81024</v>
      </c>
      <c r="G37" s="211">
        <v>537851</v>
      </c>
      <c r="H37" s="137">
        <f t="shared" si="5"/>
        <v>-2150723</v>
      </c>
      <c r="I37" s="137">
        <f t="shared" si="5"/>
        <v>-1513895</v>
      </c>
      <c r="J37" s="137">
        <f t="shared" si="5"/>
        <v>-803823</v>
      </c>
      <c r="K37" s="137">
        <f t="shared" si="5"/>
        <v>-649315</v>
      </c>
      <c r="L37" s="211">
        <f t="shared" si="5"/>
        <v>-5117756</v>
      </c>
      <c r="M37" s="212">
        <f t="shared" ref="M37:Q87" si="6">H37/S37</f>
        <v>-0.91239304727194981</v>
      </c>
      <c r="N37" s="212">
        <f t="shared" si="6"/>
        <v>-0.9125682137800124</v>
      </c>
      <c r="O37" s="212">
        <f t="shared" si="6"/>
        <v>-0.88420034847804851</v>
      </c>
      <c r="P37" s="212">
        <f t="shared" si="6"/>
        <v>-0.88905973801207383</v>
      </c>
      <c r="Q37" s="712">
        <f t="shared" si="6"/>
        <v>-0.90489950946025777</v>
      </c>
      <c r="R37" s="645">
        <v>43551</v>
      </c>
      <c r="S37" s="137">
        <v>2357233</v>
      </c>
      <c r="T37" s="137">
        <v>1658939</v>
      </c>
      <c r="U37" s="137">
        <v>909096</v>
      </c>
      <c r="V37" s="137">
        <v>730339</v>
      </c>
      <c r="W37" s="211">
        <v>5655607</v>
      </c>
    </row>
    <row r="38" spans="2:23" ht="13">
      <c r="B38" s="645">
        <v>43916</v>
      </c>
      <c r="C38" s="137">
        <v>200162</v>
      </c>
      <c r="D38" s="137">
        <v>138444</v>
      </c>
      <c r="E38" s="137">
        <v>101266</v>
      </c>
      <c r="F38" s="137">
        <v>79301</v>
      </c>
      <c r="G38" s="211">
        <v>519173</v>
      </c>
      <c r="H38" s="137">
        <f t="shared" ref="H38:L88" si="7">C38-S38</f>
        <v>-2176218</v>
      </c>
      <c r="I38" s="137">
        <f t="shared" si="7"/>
        <v>-1514281</v>
      </c>
      <c r="J38" s="137">
        <f t="shared" si="7"/>
        <v>-805846</v>
      </c>
      <c r="K38" s="137">
        <f t="shared" si="7"/>
        <v>-647408</v>
      </c>
      <c r="L38" s="211">
        <f t="shared" si="7"/>
        <v>-5143753</v>
      </c>
      <c r="M38" s="212">
        <f t="shared" si="6"/>
        <v>-0.91577020510187768</v>
      </c>
      <c r="N38" s="212">
        <f t="shared" si="6"/>
        <v>-0.91623288810903203</v>
      </c>
      <c r="O38" s="212">
        <f t="shared" si="6"/>
        <v>-0.88836439160765157</v>
      </c>
      <c r="P38" s="212">
        <f t="shared" si="6"/>
        <v>-0.89087654067859345</v>
      </c>
      <c r="Q38" s="712">
        <f t="shared" si="6"/>
        <v>-0.90832071618099897</v>
      </c>
      <c r="R38" s="645">
        <v>43552</v>
      </c>
      <c r="S38" s="137">
        <v>2376380</v>
      </c>
      <c r="T38" s="137">
        <v>1652725</v>
      </c>
      <c r="U38" s="137">
        <v>907112</v>
      </c>
      <c r="V38" s="137">
        <v>726709</v>
      </c>
      <c r="W38" s="211">
        <v>5662926</v>
      </c>
    </row>
    <row r="39" spans="2:23" ht="13">
      <c r="B39" s="645">
        <v>43917</v>
      </c>
      <c r="C39" s="137">
        <v>204197</v>
      </c>
      <c r="D39" s="137">
        <v>142808</v>
      </c>
      <c r="E39" s="137">
        <v>100032</v>
      </c>
      <c r="F39" s="137">
        <v>78835</v>
      </c>
      <c r="G39" s="211">
        <v>525872</v>
      </c>
      <c r="H39" s="137">
        <f t="shared" si="7"/>
        <v>-2225345</v>
      </c>
      <c r="I39" s="137">
        <f t="shared" si="7"/>
        <v>-1491465</v>
      </c>
      <c r="J39" s="137">
        <f t="shared" si="7"/>
        <v>-819030</v>
      </c>
      <c r="K39" s="137">
        <f t="shared" si="7"/>
        <v>-633946</v>
      </c>
      <c r="L39" s="211">
        <f t="shared" si="7"/>
        <v>-5169786</v>
      </c>
      <c r="M39" s="212">
        <f t="shared" si="6"/>
        <v>-0.91595247170042748</v>
      </c>
      <c r="N39" s="212">
        <f t="shared" si="6"/>
        <v>-0.91261680270065038</v>
      </c>
      <c r="O39" s="212">
        <f t="shared" si="6"/>
        <v>-0.89115859430593369</v>
      </c>
      <c r="P39" s="212">
        <f t="shared" si="6"/>
        <v>-0.88939800583910067</v>
      </c>
      <c r="Q39" s="712">
        <f t="shared" si="6"/>
        <v>-0.90767142268724699</v>
      </c>
      <c r="R39" s="645">
        <v>43553</v>
      </c>
      <c r="S39" s="137">
        <v>2429542</v>
      </c>
      <c r="T39" s="137">
        <v>1634273</v>
      </c>
      <c r="U39" s="137">
        <v>919062</v>
      </c>
      <c r="V39" s="137">
        <v>712781</v>
      </c>
      <c r="W39" s="211">
        <v>5695658</v>
      </c>
    </row>
    <row r="40" spans="2:23" ht="13">
      <c r="B40" s="645">
        <v>43918</v>
      </c>
      <c r="C40" s="137">
        <v>99715</v>
      </c>
      <c r="D40" s="137">
        <v>66305</v>
      </c>
      <c r="E40" s="137">
        <v>40075</v>
      </c>
      <c r="F40" s="137">
        <v>33867</v>
      </c>
      <c r="G40" s="211">
        <v>239962</v>
      </c>
      <c r="H40" s="137">
        <f t="shared" si="7"/>
        <v>-1354601</v>
      </c>
      <c r="I40" s="137">
        <f t="shared" si="7"/>
        <v>-809029</v>
      </c>
      <c r="J40" s="137">
        <f t="shared" si="7"/>
        <v>-385060</v>
      </c>
      <c r="K40" s="137">
        <f t="shared" si="7"/>
        <v>-329623</v>
      </c>
      <c r="L40" s="211">
        <f t="shared" si="7"/>
        <v>-2878313</v>
      </c>
      <c r="M40" s="212">
        <f t="shared" si="6"/>
        <v>-0.9314351213903993</v>
      </c>
      <c r="N40" s="212">
        <f t="shared" si="6"/>
        <v>-0.92425177132386038</v>
      </c>
      <c r="O40" s="212">
        <f t="shared" si="6"/>
        <v>-0.90573582509085349</v>
      </c>
      <c r="P40" s="212">
        <f t="shared" si="6"/>
        <v>-0.90682824836996889</v>
      </c>
      <c r="Q40" s="712">
        <f t="shared" si="6"/>
        <v>-0.92304655618891851</v>
      </c>
      <c r="R40" s="645">
        <v>43554</v>
      </c>
      <c r="S40" s="137">
        <v>1454316</v>
      </c>
      <c r="T40" s="137">
        <v>875334</v>
      </c>
      <c r="U40" s="137">
        <v>425135</v>
      </c>
      <c r="V40" s="137">
        <v>363490</v>
      </c>
      <c r="W40" s="211">
        <v>3118275</v>
      </c>
    </row>
    <row r="41" spans="2:23" ht="13">
      <c r="B41" s="646">
        <v>43919</v>
      </c>
      <c r="C41" s="137">
        <v>74578</v>
      </c>
      <c r="D41" s="137">
        <v>40777</v>
      </c>
      <c r="E41" s="137">
        <v>26008</v>
      </c>
      <c r="F41" s="137">
        <v>25730</v>
      </c>
      <c r="G41" s="211">
        <v>167093</v>
      </c>
      <c r="H41" s="137">
        <f t="shared" si="7"/>
        <v>-955154</v>
      </c>
      <c r="I41" s="137">
        <f t="shared" si="7"/>
        <v>-532707</v>
      </c>
      <c r="J41" s="137">
        <f t="shared" si="7"/>
        <v>-244846</v>
      </c>
      <c r="K41" s="137">
        <f t="shared" si="7"/>
        <v>-247220</v>
      </c>
      <c r="L41" s="211">
        <f t="shared" si="7"/>
        <v>-1979927</v>
      </c>
      <c r="M41" s="212">
        <f t="shared" si="6"/>
        <v>-0.92757533028011174</v>
      </c>
      <c r="N41" s="212">
        <f t="shared" si="6"/>
        <v>-0.92889601104825936</v>
      </c>
      <c r="O41" s="212">
        <f t="shared" si="6"/>
        <v>-0.90397778877181068</v>
      </c>
      <c r="P41" s="212">
        <f t="shared" si="6"/>
        <v>-0.90573365085180435</v>
      </c>
      <c r="Q41" s="712">
        <f t="shared" si="6"/>
        <v>-0.92217445575728219</v>
      </c>
      <c r="R41" s="646">
        <v>43555</v>
      </c>
      <c r="S41" s="137">
        <v>1029732</v>
      </c>
      <c r="T41" s="137">
        <v>573484</v>
      </c>
      <c r="U41" s="137">
        <v>270854</v>
      </c>
      <c r="V41" s="137">
        <v>272950</v>
      </c>
      <c r="W41" s="211">
        <v>2147020</v>
      </c>
    </row>
    <row r="42" spans="2:23" ht="13">
      <c r="B42" s="645">
        <v>43920</v>
      </c>
      <c r="C42" s="137">
        <v>166664</v>
      </c>
      <c r="D42" s="137">
        <v>121043</v>
      </c>
      <c r="E42" s="137">
        <v>77650</v>
      </c>
      <c r="F42" s="137">
        <v>60335</v>
      </c>
      <c r="G42" s="211">
        <v>425692</v>
      </c>
      <c r="H42" s="137">
        <f t="shared" si="7"/>
        <v>-2029566</v>
      </c>
      <c r="I42" s="137">
        <f t="shared" si="7"/>
        <v>-1490719</v>
      </c>
      <c r="J42" s="137">
        <f t="shared" si="7"/>
        <v>-800574</v>
      </c>
      <c r="K42" s="137">
        <f t="shared" si="7"/>
        <v>-651537</v>
      </c>
      <c r="L42" s="211">
        <f t="shared" si="7"/>
        <v>-4972396</v>
      </c>
      <c r="M42" s="212">
        <f t="shared" si="6"/>
        <v>-0.92411359465994003</v>
      </c>
      <c r="N42" s="212">
        <f t="shared" si="6"/>
        <v>-0.92490020238720105</v>
      </c>
      <c r="O42" s="212">
        <f t="shared" si="6"/>
        <v>-0.91158292189691925</v>
      </c>
      <c r="P42" s="212">
        <f t="shared" si="6"/>
        <v>-0.91524459453384877</v>
      </c>
      <c r="Q42" s="712">
        <f t="shared" si="6"/>
        <v>-0.92114022594666856</v>
      </c>
      <c r="R42" s="645">
        <v>43556</v>
      </c>
      <c r="S42" s="137">
        <v>2196230</v>
      </c>
      <c r="T42" s="137">
        <v>1611762</v>
      </c>
      <c r="U42" s="137">
        <v>878224</v>
      </c>
      <c r="V42" s="137">
        <v>711872</v>
      </c>
      <c r="W42" s="211">
        <v>5398088</v>
      </c>
    </row>
    <row r="43" spans="2:23" ht="13">
      <c r="B43" s="645">
        <v>43921</v>
      </c>
      <c r="C43" s="137">
        <v>157026</v>
      </c>
      <c r="D43" s="137">
        <v>111721</v>
      </c>
      <c r="E43" s="137">
        <v>74443</v>
      </c>
      <c r="F43" s="137">
        <v>55276</v>
      </c>
      <c r="G43" s="211">
        <v>398466</v>
      </c>
      <c r="H43" s="137">
        <f t="shared" si="7"/>
        <v>-2171360</v>
      </c>
      <c r="I43" s="137">
        <f t="shared" si="7"/>
        <v>-1534952</v>
      </c>
      <c r="J43" s="137">
        <f t="shared" si="7"/>
        <v>-823517</v>
      </c>
      <c r="K43" s="137">
        <f t="shared" si="7"/>
        <v>-667213</v>
      </c>
      <c r="L43" s="211">
        <f t="shared" si="7"/>
        <v>-5197042</v>
      </c>
      <c r="M43" s="212">
        <f t="shared" si="6"/>
        <v>-0.93256015110896562</v>
      </c>
      <c r="N43" s="212">
        <f t="shared" si="6"/>
        <v>-0.93215349981447437</v>
      </c>
      <c r="O43" s="212">
        <f t="shared" si="6"/>
        <v>-0.91709764354759682</v>
      </c>
      <c r="P43" s="212">
        <f t="shared" si="6"/>
        <v>-0.923492260781825</v>
      </c>
      <c r="Q43" s="712">
        <f t="shared" si="6"/>
        <v>-0.92878823513432562</v>
      </c>
      <c r="R43" s="645">
        <v>43557</v>
      </c>
      <c r="S43" s="137">
        <v>2328386</v>
      </c>
      <c r="T43" s="137">
        <v>1646673</v>
      </c>
      <c r="U43" s="137">
        <v>897960</v>
      </c>
      <c r="V43" s="137">
        <v>722489</v>
      </c>
      <c r="W43" s="211">
        <v>5595508</v>
      </c>
    </row>
    <row r="44" spans="2:23" ht="13">
      <c r="B44" s="645">
        <v>43922</v>
      </c>
      <c r="C44" s="137">
        <v>159922</v>
      </c>
      <c r="D44" s="137">
        <v>116524</v>
      </c>
      <c r="E44" s="137">
        <v>74838</v>
      </c>
      <c r="F44" s="137">
        <v>54809</v>
      </c>
      <c r="G44" s="211">
        <v>406093</v>
      </c>
      <c r="H44" s="137">
        <f t="shared" si="7"/>
        <v>-2199067</v>
      </c>
      <c r="I44" s="137">
        <f t="shared" si="7"/>
        <v>-1549145</v>
      </c>
      <c r="J44" s="137">
        <f t="shared" si="7"/>
        <v>-832980</v>
      </c>
      <c r="K44" s="137">
        <f t="shared" si="7"/>
        <v>-670256</v>
      </c>
      <c r="L44" s="211">
        <f t="shared" si="7"/>
        <v>-5251448</v>
      </c>
      <c r="M44" s="212">
        <f t="shared" si="6"/>
        <v>-0.93220739901712135</v>
      </c>
      <c r="N44" s="212">
        <f t="shared" si="6"/>
        <v>-0.93004372417329018</v>
      </c>
      <c r="O44" s="212">
        <f t="shared" si="6"/>
        <v>-0.91756277139250375</v>
      </c>
      <c r="P44" s="212">
        <f t="shared" si="6"/>
        <v>-0.92440815651010599</v>
      </c>
      <c r="Q44" s="712">
        <f t="shared" si="6"/>
        <v>-0.92822093556193408</v>
      </c>
      <c r="R44" s="645">
        <v>43558</v>
      </c>
      <c r="S44" s="137">
        <v>2358989</v>
      </c>
      <c r="T44" s="137">
        <v>1665669</v>
      </c>
      <c r="U44" s="137">
        <v>907818</v>
      </c>
      <c r="V44" s="137">
        <v>725065</v>
      </c>
      <c r="W44" s="211">
        <v>5657541</v>
      </c>
    </row>
    <row r="45" spans="2:23" ht="13">
      <c r="B45" s="645">
        <v>43923</v>
      </c>
      <c r="C45" s="137">
        <v>158275</v>
      </c>
      <c r="D45" s="137">
        <v>114077</v>
      </c>
      <c r="E45" s="137">
        <v>72025</v>
      </c>
      <c r="F45" s="137">
        <v>54319</v>
      </c>
      <c r="G45" s="211">
        <v>398696</v>
      </c>
      <c r="H45" s="137">
        <f t="shared" si="7"/>
        <v>-2218849</v>
      </c>
      <c r="I45" s="137">
        <f t="shared" si="7"/>
        <v>-1541576</v>
      </c>
      <c r="J45" s="137">
        <f t="shared" si="7"/>
        <v>-838676</v>
      </c>
      <c r="K45" s="137">
        <f t="shared" si="7"/>
        <v>-661179</v>
      </c>
      <c r="L45" s="211">
        <f t="shared" si="7"/>
        <v>-5260280</v>
      </c>
      <c r="M45" s="212">
        <f t="shared" si="6"/>
        <v>-0.93341744057104303</v>
      </c>
      <c r="N45" s="212">
        <f t="shared" si="6"/>
        <v>-0.93109848500863401</v>
      </c>
      <c r="O45" s="212">
        <f t="shared" si="6"/>
        <v>-0.92091257174418384</v>
      </c>
      <c r="P45" s="212">
        <f t="shared" si="6"/>
        <v>-0.92408224760935742</v>
      </c>
      <c r="Q45" s="712">
        <f t="shared" si="6"/>
        <v>-0.92954626420044895</v>
      </c>
      <c r="R45" s="645">
        <v>43559</v>
      </c>
      <c r="S45" s="137">
        <v>2377124</v>
      </c>
      <c r="T45" s="137">
        <v>1655653</v>
      </c>
      <c r="U45" s="137">
        <v>910701</v>
      </c>
      <c r="V45" s="137">
        <v>715498</v>
      </c>
      <c r="W45" s="211">
        <v>5658976</v>
      </c>
    </row>
    <row r="46" spans="2:23" ht="13">
      <c r="B46" s="645">
        <v>43924</v>
      </c>
      <c r="C46" s="137">
        <v>164463</v>
      </c>
      <c r="D46" s="137">
        <v>118138</v>
      </c>
      <c r="E46" s="137">
        <v>74424</v>
      </c>
      <c r="F46" s="137">
        <v>53236</v>
      </c>
      <c r="G46" s="211">
        <v>410261</v>
      </c>
      <c r="H46" s="137">
        <f t="shared" si="7"/>
        <v>-2012440</v>
      </c>
      <c r="I46" s="137">
        <f t="shared" si="7"/>
        <v>-1275952</v>
      </c>
      <c r="J46" s="137">
        <f t="shared" si="7"/>
        <v>-712211</v>
      </c>
      <c r="K46" s="137">
        <f t="shared" si="7"/>
        <v>-604191</v>
      </c>
      <c r="L46" s="211">
        <f t="shared" si="7"/>
        <v>-4604794</v>
      </c>
      <c r="M46" s="212">
        <f t="shared" si="6"/>
        <v>-0.92445092868170975</v>
      </c>
      <c r="N46" s="212">
        <f t="shared" si="6"/>
        <v>-0.91525798190934593</v>
      </c>
      <c r="O46" s="212">
        <f t="shared" si="6"/>
        <v>-0.90538941186191813</v>
      </c>
      <c r="P46" s="212">
        <f t="shared" si="6"/>
        <v>-0.919023709096219</v>
      </c>
      <c r="Q46" s="712">
        <f t="shared" si="6"/>
        <v>-0.91819411751217084</v>
      </c>
      <c r="R46" s="645">
        <v>43567</v>
      </c>
      <c r="S46" s="137">
        <v>2176903</v>
      </c>
      <c r="T46" s="137">
        <v>1394090</v>
      </c>
      <c r="U46" s="137">
        <v>786635</v>
      </c>
      <c r="V46" s="137">
        <v>657427</v>
      </c>
      <c r="W46" s="211">
        <v>5015055</v>
      </c>
    </row>
    <row r="47" spans="2:23" ht="13">
      <c r="B47" s="645">
        <v>43925</v>
      </c>
      <c r="C47" s="137">
        <v>94106</v>
      </c>
      <c r="D47" s="137">
        <v>60884</v>
      </c>
      <c r="E47" s="137">
        <v>36180</v>
      </c>
      <c r="F47" s="137">
        <v>28430</v>
      </c>
      <c r="G47" s="211">
        <v>219600</v>
      </c>
      <c r="H47" s="137">
        <f t="shared" si="7"/>
        <v>-1224582</v>
      </c>
      <c r="I47" s="137">
        <f t="shared" si="7"/>
        <v>-752177</v>
      </c>
      <c r="J47" s="137">
        <f t="shared" si="7"/>
        <v>-360598</v>
      </c>
      <c r="K47" s="137">
        <f t="shared" si="7"/>
        <v>-313390</v>
      </c>
      <c r="L47" s="211">
        <f t="shared" si="7"/>
        <v>-2650747</v>
      </c>
      <c r="M47" s="212">
        <f t="shared" si="6"/>
        <v>-0.92863664490766584</v>
      </c>
      <c r="N47" s="212">
        <f t="shared" si="6"/>
        <v>-0.9251175496057491</v>
      </c>
      <c r="O47" s="212">
        <f t="shared" si="6"/>
        <v>-0.9088155089243859</v>
      </c>
      <c r="P47" s="212">
        <f t="shared" si="6"/>
        <v>-0.9168275700661167</v>
      </c>
      <c r="Q47" s="712">
        <f t="shared" si="6"/>
        <v>-0.9234935706379751</v>
      </c>
      <c r="R47" s="645">
        <v>43568</v>
      </c>
      <c r="S47" s="137">
        <v>1318688</v>
      </c>
      <c r="T47" s="137">
        <v>813061</v>
      </c>
      <c r="U47" s="137">
        <v>396778</v>
      </c>
      <c r="V47" s="137">
        <v>341820</v>
      </c>
      <c r="W47" s="211">
        <v>2870347</v>
      </c>
    </row>
    <row r="48" spans="2:23" ht="13">
      <c r="B48" s="646">
        <v>43926</v>
      </c>
      <c r="C48" s="137">
        <v>67805</v>
      </c>
      <c r="D48" s="137">
        <v>35658</v>
      </c>
      <c r="E48" s="137">
        <v>23463</v>
      </c>
      <c r="F48" s="137">
        <v>20953</v>
      </c>
      <c r="G48" s="211">
        <v>147879</v>
      </c>
      <c r="H48" s="137">
        <f t="shared" si="7"/>
        <v>-939791</v>
      </c>
      <c r="I48" s="137">
        <f t="shared" si="7"/>
        <v>-553528</v>
      </c>
      <c r="J48" s="137">
        <f t="shared" si="7"/>
        <v>-260448</v>
      </c>
      <c r="K48" s="137">
        <f t="shared" si="7"/>
        <v>-243845</v>
      </c>
      <c r="L48" s="211">
        <f t="shared" si="7"/>
        <v>-1997612</v>
      </c>
      <c r="M48" s="212">
        <f t="shared" si="6"/>
        <v>-0.93270616397841988</v>
      </c>
      <c r="N48" s="212">
        <f t="shared" si="6"/>
        <v>-0.93947921369482645</v>
      </c>
      <c r="O48" s="212">
        <f t="shared" si="6"/>
        <v>-0.91735790441370713</v>
      </c>
      <c r="P48" s="212">
        <f t="shared" si="6"/>
        <v>-0.92087175885014239</v>
      </c>
      <c r="Q48" s="712">
        <f t="shared" si="6"/>
        <v>-0.93107451860669654</v>
      </c>
      <c r="R48" s="646">
        <v>43569</v>
      </c>
      <c r="S48" s="137">
        <v>1007596</v>
      </c>
      <c r="T48" s="137">
        <v>589186</v>
      </c>
      <c r="U48" s="137">
        <v>283911</v>
      </c>
      <c r="V48" s="137">
        <v>264798</v>
      </c>
      <c r="W48" s="211">
        <v>2145491</v>
      </c>
    </row>
    <row r="49" spans="2:23" ht="13">
      <c r="B49" s="645">
        <v>43927</v>
      </c>
      <c r="C49" s="137">
        <v>161550</v>
      </c>
      <c r="D49" s="137">
        <v>116446</v>
      </c>
      <c r="E49" s="137">
        <v>73063</v>
      </c>
      <c r="F49" s="137">
        <v>52153</v>
      </c>
      <c r="G49" s="211">
        <v>403212</v>
      </c>
      <c r="H49" s="137">
        <f t="shared" si="7"/>
        <v>-1582595</v>
      </c>
      <c r="I49" s="137">
        <f t="shared" si="7"/>
        <v>-1063910</v>
      </c>
      <c r="J49" s="137">
        <f t="shared" si="7"/>
        <v>-573562</v>
      </c>
      <c r="K49" s="137">
        <f t="shared" si="7"/>
        <v>-474154</v>
      </c>
      <c r="L49" s="211">
        <f t="shared" si="7"/>
        <v>-3694221</v>
      </c>
      <c r="M49" s="212">
        <f t="shared" si="6"/>
        <v>-0.90737582024430308</v>
      </c>
      <c r="N49" s="212">
        <f t="shared" si="6"/>
        <v>-0.90134671234780017</v>
      </c>
      <c r="O49" s="212">
        <f t="shared" si="6"/>
        <v>-0.88700869901411172</v>
      </c>
      <c r="P49" s="212">
        <f t="shared" si="6"/>
        <v>-0.90090764515767419</v>
      </c>
      <c r="Q49" s="712">
        <f t="shared" si="6"/>
        <v>-0.9015939979982589</v>
      </c>
      <c r="R49" s="645">
        <v>43570</v>
      </c>
      <c r="S49" s="137">
        <v>1744145</v>
      </c>
      <c r="T49" s="137">
        <v>1180356</v>
      </c>
      <c r="U49" s="137">
        <v>646625</v>
      </c>
      <c r="V49" s="137">
        <v>526307</v>
      </c>
      <c r="W49" s="211">
        <v>4097433</v>
      </c>
    </row>
    <row r="50" spans="2:23" ht="13">
      <c r="B50" s="645">
        <v>43928</v>
      </c>
      <c r="C50" s="137">
        <v>156262</v>
      </c>
      <c r="D50" s="137">
        <v>115768</v>
      </c>
      <c r="E50" s="137">
        <v>71846</v>
      </c>
      <c r="F50" s="137">
        <v>54405</v>
      </c>
      <c r="G50" s="211">
        <v>398281</v>
      </c>
      <c r="H50" s="137">
        <f t="shared" si="7"/>
        <v>-1587269</v>
      </c>
      <c r="I50" s="137">
        <f t="shared" si="7"/>
        <v>-1067935</v>
      </c>
      <c r="J50" s="137">
        <f t="shared" si="7"/>
        <v>-567900</v>
      </c>
      <c r="K50" s="137">
        <f t="shared" si="7"/>
        <v>-476742</v>
      </c>
      <c r="L50" s="211">
        <f t="shared" si="7"/>
        <v>-3699846</v>
      </c>
      <c r="M50" s="212">
        <f t="shared" si="6"/>
        <v>-0.91037612752511998</v>
      </c>
      <c r="N50" s="212">
        <f t="shared" si="6"/>
        <v>-0.90219843998029914</v>
      </c>
      <c r="O50" s="212">
        <f t="shared" si="6"/>
        <v>-0.88769605437157872</v>
      </c>
      <c r="P50" s="212">
        <f t="shared" si="6"/>
        <v>-0.89757072900722401</v>
      </c>
      <c r="Q50" s="712">
        <f t="shared" si="6"/>
        <v>-0.90281389522579458</v>
      </c>
      <c r="R50" s="645">
        <v>43571</v>
      </c>
      <c r="S50" s="137">
        <v>1743531</v>
      </c>
      <c r="T50" s="137">
        <v>1183703</v>
      </c>
      <c r="U50" s="137">
        <v>639746</v>
      </c>
      <c r="V50" s="137">
        <v>531147</v>
      </c>
      <c r="W50" s="211">
        <v>4098127</v>
      </c>
    </row>
    <row r="51" spans="2:23" ht="13">
      <c r="B51" s="645">
        <v>43929</v>
      </c>
      <c r="C51" s="137">
        <v>161568</v>
      </c>
      <c r="D51" s="137">
        <v>121533</v>
      </c>
      <c r="E51" s="137">
        <v>75422</v>
      </c>
      <c r="F51" s="137">
        <v>55744</v>
      </c>
      <c r="G51" s="211">
        <v>414267</v>
      </c>
      <c r="H51" s="137">
        <f t="shared" si="7"/>
        <v>-1500918</v>
      </c>
      <c r="I51" s="137">
        <f t="shared" si="7"/>
        <v>-997859</v>
      </c>
      <c r="J51" s="137">
        <f t="shared" si="7"/>
        <v>-532554</v>
      </c>
      <c r="K51" s="137">
        <f t="shared" si="7"/>
        <v>-448818</v>
      </c>
      <c r="L51" s="211">
        <f t="shared" si="7"/>
        <v>-3480149</v>
      </c>
      <c r="M51" s="212">
        <f t="shared" si="6"/>
        <v>-0.90281542220505917</v>
      </c>
      <c r="N51" s="212">
        <f t="shared" si="6"/>
        <v>-0.89142945456104739</v>
      </c>
      <c r="O51" s="212">
        <f t="shared" si="6"/>
        <v>-0.87594576101688226</v>
      </c>
      <c r="P51" s="212">
        <f t="shared" si="6"/>
        <v>-0.88952001934350977</v>
      </c>
      <c r="Q51" s="712">
        <f t="shared" si="6"/>
        <v>-0.89362538568042038</v>
      </c>
      <c r="R51" s="645">
        <v>43572</v>
      </c>
      <c r="S51" s="137">
        <v>1662486</v>
      </c>
      <c r="T51" s="137">
        <v>1119392</v>
      </c>
      <c r="U51" s="137">
        <v>607976</v>
      </c>
      <c r="V51" s="137">
        <v>504562</v>
      </c>
      <c r="W51" s="211">
        <v>3894416</v>
      </c>
    </row>
    <row r="52" spans="2:23" ht="13">
      <c r="B52" s="646">
        <v>43930</v>
      </c>
      <c r="C52" s="137">
        <v>88271</v>
      </c>
      <c r="D52" s="137">
        <v>47035</v>
      </c>
      <c r="E52" s="137">
        <v>30329</v>
      </c>
      <c r="F52" s="137">
        <v>28199</v>
      </c>
      <c r="G52" s="211">
        <v>193834</v>
      </c>
      <c r="H52" s="137">
        <f t="shared" si="7"/>
        <v>-754627</v>
      </c>
      <c r="I52" s="137">
        <f t="shared" si="7"/>
        <v>-414011</v>
      </c>
      <c r="J52" s="137">
        <f t="shared" si="7"/>
        <v>-202283</v>
      </c>
      <c r="K52" s="137">
        <f t="shared" si="7"/>
        <v>-188389</v>
      </c>
      <c r="L52" s="211">
        <f t="shared" si="7"/>
        <v>-1559310</v>
      </c>
      <c r="M52" s="212">
        <f t="shared" si="6"/>
        <v>-0.89527677132938976</v>
      </c>
      <c r="N52" s="212">
        <f t="shared" si="6"/>
        <v>-0.89798198010610653</v>
      </c>
      <c r="O52" s="212">
        <f t="shared" si="6"/>
        <v>-0.86961549705088304</v>
      </c>
      <c r="P52" s="212">
        <f t="shared" si="6"/>
        <v>-0.86980349788538602</v>
      </c>
      <c r="Q52" s="712">
        <f t="shared" si="6"/>
        <v>-0.88943634978073682</v>
      </c>
      <c r="R52" s="646">
        <v>43573</v>
      </c>
      <c r="S52" s="137">
        <v>842898</v>
      </c>
      <c r="T52" s="137">
        <v>461046</v>
      </c>
      <c r="U52" s="137">
        <v>232612</v>
      </c>
      <c r="V52" s="137">
        <v>216588</v>
      </c>
      <c r="W52" s="211">
        <v>1753144</v>
      </c>
    </row>
    <row r="53" spans="2:23" ht="13">
      <c r="B53" s="646">
        <v>43931</v>
      </c>
      <c r="C53" s="137">
        <v>81342</v>
      </c>
      <c r="D53" s="137">
        <v>40801</v>
      </c>
      <c r="E53" s="137">
        <v>26987</v>
      </c>
      <c r="F53" s="137">
        <v>25933</v>
      </c>
      <c r="G53" s="211">
        <v>175063</v>
      </c>
      <c r="H53" s="137">
        <f t="shared" si="7"/>
        <v>-753351</v>
      </c>
      <c r="I53" s="137">
        <f t="shared" si="7"/>
        <v>-419160</v>
      </c>
      <c r="J53" s="137">
        <f t="shared" si="7"/>
        <v>-197049</v>
      </c>
      <c r="K53" s="137">
        <f t="shared" si="7"/>
        <v>-178932</v>
      </c>
      <c r="L53" s="211">
        <f t="shared" si="7"/>
        <v>-1548492</v>
      </c>
      <c r="M53" s="212">
        <f t="shared" si="6"/>
        <v>-0.90254860170146389</v>
      </c>
      <c r="N53" s="212">
        <f t="shared" si="6"/>
        <v>-0.91129465324234016</v>
      </c>
      <c r="O53" s="212">
        <f t="shared" si="6"/>
        <v>-0.8795416808012998</v>
      </c>
      <c r="P53" s="212">
        <f t="shared" si="6"/>
        <v>-0.87341419959485511</v>
      </c>
      <c r="Q53" s="712">
        <f t="shared" si="6"/>
        <v>-0.89842911888509502</v>
      </c>
      <c r="R53" s="646">
        <v>43574</v>
      </c>
      <c r="S53" s="137">
        <v>834693</v>
      </c>
      <c r="T53" s="137">
        <v>459961</v>
      </c>
      <c r="U53" s="137">
        <v>224036</v>
      </c>
      <c r="V53" s="137">
        <v>204865</v>
      </c>
      <c r="W53" s="211">
        <v>1723555</v>
      </c>
    </row>
    <row r="54" spans="2:23" ht="13">
      <c r="B54" s="645">
        <v>43932</v>
      </c>
      <c r="C54" s="137">
        <v>95511</v>
      </c>
      <c r="D54" s="137">
        <v>60592</v>
      </c>
      <c r="E54" s="137">
        <v>35937</v>
      </c>
      <c r="F54" s="137">
        <v>30582</v>
      </c>
      <c r="G54" s="211">
        <v>222622</v>
      </c>
      <c r="H54" s="137">
        <f t="shared" si="7"/>
        <v>-892419</v>
      </c>
      <c r="I54" s="137">
        <f t="shared" si="7"/>
        <v>-546862</v>
      </c>
      <c r="J54" s="137">
        <f t="shared" si="7"/>
        <v>-256801</v>
      </c>
      <c r="K54" s="137">
        <f t="shared" si="7"/>
        <v>-222851</v>
      </c>
      <c r="L54" s="211">
        <f t="shared" si="7"/>
        <v>-1918933</v>
      </c>
      <c r="M54" s="212">
        <f t="shared" si="6"/>
        <v>-0.90332209771947403</v>
      </c>
      <c r="N54" s="212">
        <f t="shared" si="6"/>
        <v>-0.90025252940963429</v>
      </c>
      <c r="O54" s="212">
        <f t="shared" si="6"/>
        <v>-0.87723834965054071</v>
      </c>
      <c r="P54" s="212">
        <f t="shared" si="6"/>
        <v>-0.87932905343818679</v>
      </c>
      <c r="Q54" s="712">
        <f t="shared" si="6"/>
        <v>-0.89604656429557028</v>
      </c>
      <c r="R54" s="645">
        <v>43575</v>
      </c>
      <c r="S54" s="137">
        <v>987930</v>
      </c>
      <c r="T54" s="137">
        <v>607454</v>
      </c>
      <c r="U54" s="137">
        <v>292738</v>
      </c>
      <c r="V54" s="137">
        <v>253433</v>
      </c>
      <c r="W54" s="211">
        <v>2141555</v>
      </c>
    </row>
    <row r="55" spans="2:23" ht="13">
      <c r="B55" s="646">
        <v>43933</v>
      </c>
      <c r="C55" s="137">
        <v>70548</v>
      </c>
      <c r="D55" s="137">
        <v>35084</v>
      </c>
      <c r="E55" s="137">
        <v>39048</v>
      </c>
      <c r="F55" s="137">
        <v>21823</v>
      </c>
      <c r="G55" s="211">
        <v>166503</v>
      </c>
      <c r="H55" s="137">
        <f t="shared" si="7"/>
        <v>-833336</v>
      </c>
      <c r="I55" s="137">
        <f t="shared" si="7"/>
        <v>-462604</v>
      </c>
      <c r="J55" s="137">
        <f t="shared" si="7"/>
        <v>-201992</v>
      </c>
      <c r="K55" s="137">
        <f t="shared" si="7"/>
        <v>-207241</v>
      </c>
      <c r="L55" s="211">
        <f t="shared" si="7"/>
        <v>-1705173</v>
      </c>
      <c r="M55" s="212">
        <f t="shared" si="6"/>
        <v>-0.92195016174641875</v>
      </c>
      <c r="N55" s="212">
        <f t="shared" si="6"/>
        <v>-0.9295060359100481</v>
      </c>
      <c r="O55" s="212">
        <f t="shared" si="6"/>
        <v>-0.83800199137072684</v>
      </c>
      <c r="P55" s="212">
        <f t="shared" si="6"/>
        <v>-0.90472968253413888</v>
      </c>
      <c r="Q55" s="712">
        <f t="shared" si="6"/>
        <v>-0.91104069294044487</v>
      </c>
      <c r="R55" s="646">
        <v>43576</v>
      </c>
      <c r="S55" s="137">
        <v>903884</v>
      </c>
      <c r="T55" s="137">
        <v>497688</v>
      </c>
      <c r="U55" s="137">
        <v>241040</v>
      </c>
      <c r="V55" s="137">
        <v>229064</v>
      </c>
      <c r="W55" s="211">
        <v>1871676</v>
      </c>
    </row>
    <row r="56" spans="2:23" ht="13">
      <c r="B56" s="647">
        <v>43934</v>
      </c>
      <c r="C56" s="137">
        <v>197906</v>
      </c>
      <c r="D56" s="137">
        <v>125986</v>
      </c>
      <c r="E56" s="137">
        <v>91555</v>
      </c>
      <c r="F56" s="137">
        <v>71117</v>
      </c>
      <c r="G56" s="211">
        <v>486564</v>
      </c>
      <c r="H56" s="137">
        <f t="shared" si="7"/>
        <v>-1620327</v>
      </c>
      <c r="I56" s="137">
        <f t="shared" si="7"/>
        <v>-1113761</v>
      </c>
      <c r="J56" s="137">
        <f t="shared" si="7"/>
        <v>-553393</v>
      </c>
      <c r="K56" s="137">
        <f t="shared" si="7"/>
        <v>-465388</v>
      </c>
      <c r="L56" s="211">
        <f t="shared" si="7"/>
        <v>-3752869</v>
      </c>
      <c r="M56" s="212">
        <f t="shared" si="6"/>
        <v>-0.89115476399339355</v>
      </c>
      <c r="N56" s="212">
        <f t="shared" si="6"/>
        <v>-0.89837765285981741</v>
      </c>
      <c r="O56" s="212">
        <f t="shared" si="6"/>
        <v>-0.85804281895594681</v>
      </c>
      <c r="P56" s="212">
        <f t="shared" si="6"/>
        <v>-0.86744391944157095</v>
      </c>
      <c r="Q56" s="712">
        <f t="shared" si="6"/>
        <v>-0.88522899170714575</v>
      </c>
      <c r="R56" s="647">
        <v>43577</v>
      </c>
      <c r="S56" s="137">
        <v>1818233</v>
      </c>
      <c r="T56" s="137">
        <v>1239747</v>
      </c>
      <c r="U56" s="137">
        <v>644948</v>
      </c>
      <c r="V56" s="137">
        <v>536505</v>
      </c>
      <c r="W56" s="211">
        <v>4239433</v>
      </c>
    </row>
    <row r="57" spans="2:23" ht="13">
      <c r="B57" s="647">
        <v>43935</v>
      </c>
      <c r="C57" s="137">
        <v>202046</v>
      </c>
      <c r="D57" s="137">
        <v>125675</v>
      </c>
      <c r="E57" s="137">
        <v>97558</v>
      </c>
      <c r="F57" s="137">
        <v>78281</v>
      </c>
      <c r="G57" s="211">
        <v>503560</v>
      </c>
      <c r="H57" s="137">
        <f t="shared" si="7"/>
        <v>-2063866</v>
      </c>
      <c r="I57" s="137">
        <f t="shared" si="7"/>
        <v>-1422057</v>
      </c>
      <c r="J57" s="137">
        <f t="shared" si="7"/>
        <v>-753928</v>
      </c>
      <c r="K57" s="137">
        <f t="shared" si="7"/>
        <v>-625836</v>
      </c>
      <c r="L57" s="211">
        <f t="shared" si="7"/>
        <v>-4865687</v>
      </c>
      <c r="M57" s="212">
        <f t="shared" si="6"/>
        <v>-0.91083237124830974</v>
      </c>
      <c r="N57" s="212">
        <f t="shared" si="6"/>
        <v>-0.91880054169584913</v>
      </c>
      <c r="O57" s="212">
        <f t="shared" si="6"/>
        <v>-0.88542618434125753</v>
      </c>
      <c r="P57" s="212">
        <f t="shared" si="6"/>
        <v>-0.88882387444132149</v>
      </c>
      <c r="Q57" s="712">
        <f t="shared" si="6"/>
        <v>-0.90621403708937209</v>
      </c>
      <c r="R57" s="647">
        <v>43578</v>
      </c>
      <c r="S57" s="137">
        <v>2265912</v>
      </c>
      <c r="T57" s="137">
        <v>1547732</v>
      </c>
      <c r="U57" s="137">
        <v>851486</v>
      </c>
      <c r="V57" s="137">
        <v>704117</v>
      </c>
      <c r="W57" s="211">
        <v>5369247</v>
      </c>
    </row>
    <row r="58" spans="2:23" ht="13">
      <c r="B58" s="647">
        <v>43936</v>
      </c>
      <c r="C58" s="137">
        <v>201327</v>
      </c>
      <c r="D58" s="137">
        <v>126670</v>
      </c>
      <c r="E58" s="137">
        <v>98531</v>
      </c>
      <c r="F58" s="137">
        <v>75244</v>
      </c>
      <c r="G58" s="211">
        <v>501772</v>
      </c>
      <c r="H58" s="137">
        <f t="shared" si="7"/>
        <v>-2146646</v>
      </c>
      <c r="I58" s="137">
        <f t="shared" si="7"/>
        <v>-1388187</v>
      </c>
      <c r="J58" s="137">
        <f t="shared" si="7"/>
        <v>-741713</v>
      </c>
      <c r="K58" s="137">
        <f t="shared" si="7"/>
        <v>-595254</v>
      </c>
      <c r="L58" s="211">
        <f t="shared" si="7"/>
        <v>-4871800</v>
      </c>
      <c r="M58" s="212">
        <f t="shared" si="6"/>
        <v>-0.9142549765265614</v>
      </c>
      <c r="N58" s="212">
        <f t="shared" si="6"/>
        <v>-0.91638154624495904</v>
      </c>
      <c r="O58" s="212">
        <f t="shared" si="6"/>
        <v>-0.88273525309314915</v>
      </c>
      <c r="P58" s="212">
        <f t="shared" si="6"/>
        <v>-0.88777893446363743</v>
      </c>
      <c r="Q58" s="712">
        <f t="shared" si="6"/>
        <v>-0.90662226169110605</v>
      </c>
      <c r="R58" s="647">
        <v>43579</v>
      </c>
      <c r="S58" s="137">
        <v>2347973</v>
      </c>
      <c r="T58" s="137">
        <v>1514857</v>
      </c>
      <c r="U58" s="137">
        <v>840244</v>
      </c>
      <c r="V58" s="137">
        <v>670498</v>
      </c>
      <c r="W58" s="211">
        <v>5373572</v>
      </c>
    </row>
    <row r="59" spans="2:23" ht="13">
      <c r="B59" s="647">
        <v>43937</v>
      </c>
      <c r="C59" s="137">
        <v>202182</v>
      </c>
      <c r="D59" s="137">
        <v>129907</v>
      </c>
      <c r="E59" s="137">
        <v>101545</v>
      </c>
      <c r="F59" s="137">
        <v>76924</v>
      </c>
      <c r="G59" s="211">
        <v>510558</v>
      </c>
      <c r="H59" s="137">
        <f t="shared" si="7"/>
        <v>-2209779</v>
      </c>
      <c r="I59" s="137">
        <f t="shared" si="7"/>
        <v>-1495869</v>
      </c>
      <c r="J59" s="137">
        <f t="shared" si="7"/>
        <v>-791632</v>
      </c>
      <c r="K59" s="137">
        <f t="shared" si="7"/>
        <v>-619580</v>
      </c>
      <c r="L59" s="211">
        <f t="shared" si="7"/>
        <v>-5116860</v>
      </c>
      <c r="M59" s="212">
        <f t="shared" si="6"/>
        <v>-0.91617526154029849</v>
      </c>
      <c r="N59" s="212">
        <f t="shared" si="6"/>
        <v>-0.92009538829457438</v>
      </c>
      <c r="O59" s="212">
        <f t="shared" si="6"/>
        <v>-0.88631032818802991</v>
      </c>
      <c r="P59" s="212">
        <f t="shared" si="6"/>
        <v>-0.88955698746884437</v>
      </c>
      <c r="Q59" s="712">
        <f t="shared" si="6"/>
        <v>-0.90927313378888863</v>
      </c>
      <c r="R59" s="647">
        <v>43580</v>
      </c>
      <c r="S59" s="137">
        <v>2411961</v>
      </c>
      <c r="T59" s="137">
        <v>1625776</v>
      </c>
      <c r="U59" s="137">
        <v>893177</v>
      </c>
      <c r="V59" s="137">
        <v>696504</v>
      </c>
      <c r="W59" s="211">
        <v>5627418</v>
      </c>
    </row>
    <row r="60" spans="2:23" ht="13">
      <c r="B60" s="647">
        <v>43938</v>
      </c>
      <c r="C60" s="137">
        <v>208230</v>
      </c>
      <c r="D60" s="137">
        <v>134869</v>
      </c>
      <c r="E60" s="137">
        <v>106126</v>
      </c>
      <c r="F60" s="137">
        <v>77615</v>
      </c>
      <c r="G60" s="211">
        <v>526840</v>
      </c>
      <c r="H60" s="137">
        <f t="shared" si="7"/>
        <v>-2219079</v>
      </c>
      <c r="I60" s="137">
        <f t="shared" si="7"/>
        <v>-1481999</v>
      </c>
      <c r="J60" s="137">
        <f t="shared" si="7"/>
        <v>-801613</v>
      </c>
      <c r="K60" s="137">
        <f t="shared" si="7"/>
        <v>-638390</v>
      </c>
      <c r="L60" s="211">
        <f t="shared" si="7"/>
        <v>-5141081</v>
      </c>
      <c r="M60" s="212">
        <f t="shared" si="6"/>
        <v>-0.91421364152648055</v>
      </c>
      <c r="N60" s="212">
        <f t="shared" si="6"/>
        <v>-0.9165862643085273</v>
      </c>
      <c r="O60" s="212">
        <f t="shared" si="6"/>
        <v>-0.88308753947996066</v>
      </c>
      <c r="P60" s="212">
        <f t="shared" si="6"/>
        <v>-0.89159991899497903</v>
      </c>
      <c r="Q60" s="712">
        <f t="shared" si="6"/>
        <v>-0.90704881031334061</v>
      </c>
      <c r="R60" s="647">
        <v>43581</v>
      </c>
      <c r="S60" s="137">
        <v>2427309</v>
      </c>
      <c r="T60" s="137">
        <v>1616868</v>
      </c>
      <c r="U60" s="137">
        <v>907739</v>
      </c>
      <c r="V60" s="137">
        <v>716005</v>
      </c>
      <c r="W60" s="211">
        <v>5667921</v>
      </c>
    </row>
    <row r="61" spans="2:23" ht="13">
      <c r="B61" s="647">
        <v>43939</v>
      </c>
      <c r="C61" s="137">
        <v>106332</v>
      </c>
      <c r="D61" s="137">
        <v>65042</v>
      </c>
      <c r="E61" s="137">
        <v>43197</v>
      </c>
      <c r="F61" s="137">
        <v>35074</v>
      </c>
      <c r="G61" s="211">
        <v>249645</v>
      </c>
      <c r="H61" s="137">
        <f t="shared" si="7"/>
        <v>-1486588</v>
      </c>
      <c r="I61" s="137">
        <f t="shared" si="7"/>
        <v>-739118</v>
      </c>
      <c r="J61" s="137">
        <f t="shared" si="7"/>
        <v>-376812</v>
      </c>
      <c r="K61" s="137">
        <f t="shared" si="7"/>
        <v>-353369</v>
      </c>
      <c r="L61" s="211">
        <f t="shared" si="7"/>
        <v>-2955887</v>
      </c>
      <c r="M61" s="212">
        <f t="shared" si="6"/>
        <v>-0.93324711849935971</v>
      </c>
      <c r="N61" s="212">
        <f t="shared" si="6"/>
        <v>-0.91911808595304412</v>
      </c>
      <c r="O61" s="212">
        <f t="shared" si="6"/>
        <v>-0.89715220388134542</v>
      </c>
      <c r="P61" s="212">
        <f t="shared" si="6"/>
        <v>-0.90970618597838038</v>
      </c>
      <c r="Q61" s="712">
        <f t="shared" si="6"/>
        <v>-0.92212057156191229</v>
      </c>
      <c r="R61" s="647">
        <v>43582</v>
      </c>
      <c r="S61" s="137">
        <v>1592920</v>
      </c>
      <c r="T61" s="137">
        <v>804160</v>
      </c>
      <c r="U61" s="137">
        <v>420009</v>
      </c>
      <c r="V61" s="137">
        <v>388443</v>
      </c>
      <c r="W61" s="211">
        <v>3205532</v>
      </c>
    </row>
    <row r="62" spans="2:23" ht="13">
      <c r="B62" s="646">
        <v>43940</v>
      </c>
      <c r="C62" s="137">
        <v>74404</v>
      </c>
      <c r="D62" s="137">
        <v>37046</v>
      </c>
      <c r="E62" s="137">
        <v>25399</v>
      </c>
      <c r="F62" s="137">
        <v>24128</v>
      </c>
      <c r="G62" s="211">
        <v>160977</v>
      </c>
      <c r="H62" s="137">
        <f t="shared" si="7"/>
        <v>-948796</v>
      </c>
      <c r="I62" s="137">
        <f t="shared" si="7"/>
        <v>-615110</v>
      </c>
      <c r="J62" s="137">
        <f t="shared" si="7"/>
        <v>-259360</v>
      </c>
      <c r="K62" s="137">
        <f t="shared" si="7"/>
        <v>-234295</v>
      </c>
      <c r="L62" s="211">
        <f t="shared" si="7"/>
        <v>-2057561</v>
      </c>
      <c r="M62" s="212">
        <f t="shared" si="6"/>
        <v>-0.92728303362001563</v>
      </c>
      <c r="N62" s="212">
        <f t="shared" si="6"/>
        <v>-0.94319457307760723</v>
      </c>
      <c r="O62" s="212">
        <f t="shared" si="6"/>
        <v>-0.91080527744513784</v>
      </c>
      <c r="P62" s="212">
        <f t="shared" si="6"/>
        <v>-0.90663369746500888</v>
      </c>
      <c r="Q62" s="712">
        <f t="shared" si="6"/>
        <v>-0.92744005286364262</v>
      </c>
      <c r="R62" s="646">
        <v>43583</v>
      </c>
      <c r="S62" s="137">
        <v>1023200</v>
      </c>
      <c r="T62" s="137">
        <v>652156</v>
      </c>
      <c r="U62" s="137">
        <v>284759</v>
      </c>
      <c r="V62" s="137">
        <v>258423</v>
      </c>
      <c r="W62" s="211">
        <v>2218538</v>
      </c>
    </row>
    <row r="63" spans="2:23" ht="13">
      <c r="B63" s="647">
        <v>43941</v>
      </c>
      <c r="C63" s="137">
        <v>216337</v>
      </c>
      <c r="D63" s="137">
        <v>135307</v>
      </c>
      <c r="E63" s="137">
        <v>108956</v>
      </c>
      <c r="F63" s="137">
        <v>82723</v>
      </c>
      <c r="G63" s="211">
        <v>543323</v>
      </c>
      <c r="H63" s="137">
        <f t="shared" si="7"/>
        <v>-2061709</v>
      </c>
      <c r="I63" s="137">
        <f t="shared" si="7"/>
        <v>-1447011</v>
      </c>
      <c r="J63" s="137">
        <f t="shared" si="7"/>
        <v>-765651</v>
      </c>
      <c r="K63" s="137">
        <f t="shared" si="7"/>
        <v>-618333</v>
      </c>
      <c r="L63" s="211">
        <f t="shared" si="7"/>
        <v>-4892704</v>
      </c>
      <c r="M63" s="212">
        <f t="shared" si="6"/>
        <v>-0.90503396331768537</v>
      </c>
      <c r="N63" s="212">
        <f t="shared" si="6"/>
        <v>-0.91448811174492106</v>
      </c>
      <c r="O63" s="212">
        <f t="shared" si="6"/>
        <v>-0.87542290423012847</v>
      </c>
      <c r="P63" s="212">
        <f t="shared" si="6"/>
        <v>-0.88200229368267302</v>
      </c>
      <c r="Q63" s="712">
        <f t="shared" si="6"/>
        <v>-0.90005145301890521</v>
      </c>
      <c r="R63" s="645">
        <v>43563</v>
      </c>
      <c r="S63" s="137">
        <v>2278046</v>
      </c>
      <c r="T63" s="137">
        <v>1582318</v>
      </c>
      <c r="U63" s="137">
        <v>874607</v>
      </c>
      <c r="V63" s="137">
        <v>701056</v>
      </c>
      <c r="W63" s="211">
        <v>5436027</v>
      </c>
    </row>
    <row r="64" spans="2:23" ht="13">
      <c r="B64" s="647">
        <v>43942</v>
      </c>
      <c r="C64" s="137">
        <v>207226</v>
      </c>
      <c r="D64" s="137">
        <v>130654</v>
      </c>
      <c r="E64" s="137">
        <v>106065</v>
      </c>
      <c r="F64" s="137">
        <v>80212</v>
      </c>
      <c r="G64" s="211">
        <v>524157</v>
      </c>
      <c r="H64" s="137">
        <f t="shared" si="7"/>
        <v>-2058686</v>
      </c>
      <c r="I64" s="137">
        <f t="shared" si="7"/>
        <v>-1417078</v>
      </c>
      <c r="J64" s="137">
        <f t="shared" si="7"/>
        <v>-745421</v>
      </c>
      <c r="K64" s="137">
        <f t="shared" si="7"/>
        <v>-623905</v>
      </c>
      <c r="L64" s="211">
        <f t="shared" si="7"/>
        <v>-4845090</v>
      </c>
      <c r="M64" s="212">
        <f t="shared" si="6"/>
        <v>-0.90854631600874169</v>
      </c>
      <c r="N64" s="212">
        <f t="shared" si="6"/>
        <v>-0.91558357648481781</v>
      </c>
      <c r="O64" s="212">
        <f t="shared" si="6"/>
        <v>-0.87543541526225921</v>
      </c>
      <c r="P64" s="212">
        <f t="shared" si="6"/>
        <v>-0.88608143248920279</v>
      </c>
      <c r="Q64" s="712">
        <f t="shared" si="6"/>
        <v>-0.9023779312071134</v>
      </c>
      <c r="R64" s="645">
        <v>43578</v>
      </c>
      <c r="S64" s="137">
        <v>2265912</v>
      </c>
      <c r="T64" s="137">
        <v>1547732</v>
      </c>
      <c r="U64" s="137">
        <v>851486</v>
      </c>
      <c r="V64" s="137">
        <v>704117</v>
      </c>
      <c r="W64" s="211">
        <v>5369247</v>
      </c>
    </row>
    <row r="65" spans="2:23" ht="13">
      <c r="B65" s="647">
        <v>43943</v>
      </c>
      <c r="C65" s="137">
        <v>214835</v>
      </c>
      <c r="D65" s="137">
        <v>135845</v>
      </c>
      <c r="E65" s="137">
        <v>112066</v>
      </c>
      <c r="F65" s="137">
        <v>81157</v>
      </c>
      <c r="G65" s="211">
        <v>543903</v>
      </c>
      <c r="H65" s="137">
        <f t="shared" si="7"/>
        <v>-2133138</v>
      </c>
      <c r="I65" s="137">
        <f t="shared" si="7"/>
        <v>-1379012</v>
      </c>
      <c r="J65" s="137">
        <f t="shared" si="7"/>
        <v>-728178</v>
      </c>
      <c r="K65" s="137">
        <f t="shared" si="7"/>
        <v>-589341</v>
      </c>
      <c r="L65" s="211">
        <f t="shared" si="7"/>
        <v>-4829669</v>
      </c>
      <c r="M65" s="212">
        <f t="shared" si="6"/>
        <v>-0.90850192911076921</v>
      </c>
      <c r="N65" s="212">
        <f t="shared" si="6"/>
        <v>-0.91032486894802611</v>
      </c>
      <c r="O65" s="212">
        <f t="shared" si="6"/>
        <v>-0.86662683696640497</v>
      </c>
      <c r="P65" s="212">
        <f t="shared" si="6"/>
        <v>-0.87896011621212888</v>
      </c>
      <c r="Q65" s="712">
        <f t="shared" si="6"/>
        <v>-0.89878185311372027</v>
      </c>
      <c r="R65" s="645">
        <v>43579</v>
      </c>
      <c r="S65" s="137">
        <v>2347973</v>
      </c>
      <c r="T65" s="137">
        <v>1514857</v>
      </c>
      <c r="U65" s="137">
        <v>840244</v>
      </c>
      <c r="V65" s="137">
        <v>670498</v>
      </c>
      <c r="W65" s="211">
        <v>5373572</v>
      </c>
    </row>
    <row r="66" spans="2:23" ht="13">
      <c r="B66" s="647">
        <v>43944</v>
      </c>
      <c r="C66" s="137">
        <v>212900</v>
      </c>
      <c r="D66" s="137">
        <v>134290</v>
      </c>
      <c r="E66" s="137">
        <v>109125</v>
      </c>
      <c r="F66" s="137">
        <v>79717</v>
      </c>
      <c r="G66" s="211">
        <v>536032</v>
      </c>
      <c r="H66" s="137">
        <f t="shared" si="7"/>
        <v>-2199061</v>
      </c>
      <c r="I66" s="137">
        <f t="shared" si="7"/>
        <v>-1491486</v>
      </c>
      <c r="J66" s="137">
        <f t="shared" si="7"/>
        <v>-784052</v>
      </c>
      <c r="K66" s="137">
        <f t="shared" si="7"/>
        <v>-616787</v>
      </c>
      <c r="L66" s="211">
        <f t="shared" si="7"/>
        <v>-5091386</v>
      </c>
      <c r="M66" s="212">
        <f t="shared" si="6"/>
        <v>-0.91173157443258823</v>
      </c>
      <c r="N66" s="212">
        <f t="shared" si="6"/>
        <v>-0.91739944494198467</v>
      </c>
      <c r="O66" s="212">
        <f t="shared" si="6"/>
        <v>-0.87782376841320364</v>
      </c>
      <c r="P66" s="212">
        <f t="shared" si="6"/>
        <v>-0.88554696024717738</v>
      </c>
      <c r="Q66" s="712">
        <f t="shared" si="6"/>
        <v>-0.9047463685832472</v>
      </c>
      <c r="R66" s="645">
        <v>43580</v>
      </c>
      <c r="S66" s="137">
        <v>2411961</v>
      </c>
      <c r="T66" s="137">
        <v>1625776</v>
      </c>
      <c r="U66" s="137">
        <v>893177</v>
      </c>
      <c r="V66" s="137">
        <v>696504</v>
      </c>
      <c r="W66" s="211">
        <v>5627418</v>
      </c>
    </row>
    <row r="67" spans="2:23" ht="13">
      <c r="B67" s="647">
        <v>43945</v>
      </c>
      <c r="C67" s="137">
        <v>222694</v>
      </c>
      <c r="D67" s="137">
        <v>140854</v>
      </c>
      <c r="E67" s="137">
        <v>114276</v>
      </c>
      <c r="F67" s="137">
        <v>83706</v>
      </c>
      <c r="G67" s="211">
        <v>561530</v>
      </c>
      <c r="H67" s="137">
        <f t="shared" si="7"/>
        <v>-2204615</v>
      </c>
      <c r="I67" s="137">
        <f t="shared" si="7"/>
        <v>-1476014</v>
      </c>
      <c r="J67" s="137">
        <f t="shared" si="7"/>
        <v>-793463</v>
      </c>
      <c r="K67" s="137">
        <f t="shared" si="7"/>
        <v>-632299</v>
      </c>
      <c r="L67" s="211">
        <f t="shared" si="7"/>
        <v>-5106391</v>
      </c>
      <c r="M67" s="212">
        <f t="shared" si="6"/>
        <v>-0.90825477926378551</v>
      </c>
      <c r="N67" s="212">
        <f t="shared" si="6"/>
        <v>-0.91288466343572883</v>
      </c>
      <c r="O67" s="212">
        <f t="shared" si="6"/>
        <v>-0.8741091877731374</v>
      </c>
      <c r="P67" s="212">
        <f t="shared" si="6"/>
        <v>-0.88309299516064832</v>
      </c>
      <c r="Q67" s="712">
        <f t="shared" si="6"/>
        <v>-0.90092840037819866</v>
      </c>
      <c r="R67" s="645">
        <v>43581</v>
      </c>
      <c r="S67" s="137">
        <v>2427309</v>
      </c>
      <c r="T67" s="137">
        <v>1616868</v>
      </c>
      <c r="U67" s="137">
        <v>907739</v>
      </c>
      <c r="V67" s="137">
        <v>716005</v>
      </c>
      <c r="W67" s="211">
        <v>5667921</v>
      </c>
    </row>
    <row r="68" spans="2:23" ht="13">
      <c r="B68" s="647">
        <v>43946</v>
      </c>
      <c r="C68" s="137">
        <v>113276</v>
      </c>
      <c r="D68" s="137">
        <v>67035</v>
      </c>
      <c r="E68" s="137">
        <v>45132</v>
      </c>
      <c r="F68" s="137">
        <v>37556</v>
      </c>
      <c r="G68" s="211">
        <v>262999</v>
      </c>
      <c r="H68" s="137">
        <f t="shared" si="7"/>
        <v>-1479644</v>
      </c>
      <c r="I68" s="137">
        <f t="shared" si="7"/>
        <v>-737125</v>
      </c>
      <c r="J68" s="137">
        <f t="shared" si="7"/>
        <v>-374877</v>
      </c>
      <c r="K68" s="137">
        <f t="shared" si="7"/>
        <v>-350887</v>
      </c>
      <c r="L68" s="211">
        <f t="shared" si="7"/>
        <v>-2942533</v>
      </c>
      <c r="M68" s="212">
        <f t="shared" si="6"/>
        <v>-0.92888782864173969</v>
      </c>
      <c r="N68" s="212">
        <f t="shared" si="6"/>
        <v>-0.91663972343812172</v>
      </c>
      <c r="O68" s="212">
        <f t="shared" si="6"/>
        <v>-0.89254515974657689</v>
      </c>
      <c r="P68" s="212">
        <f t="shared" si="6"/>
        <v>-0.9033165741176955</v>
      </c>
      <c r="Q68" s="712">
        <f t="shared" si="6"/>
        <v>-0.91795464840157581</v>
      </c>
      <c r="R68" s="645">
        <v>43582</v>
      </c>
      <c r="S68" s="137">
        <v>1592920</v>
      </c>
      <c r="T68" s="137">
        <v>804160</v>
      </c>
      <c r="U68" s="137">
        <v>420009</v>
      </c>
      <c r="V68" s="137">
        <v>388443</v>
      </c>
      <c r="W68" s="211">
        <v>3205532</v>
      </c>
    </row>
    <row r="69" spans="2:23" ht="13">
      <c r="B69" s="646">
        <v>43947</v>
      </c>
      <c r="C69" s="137">
        <v>77513</v>
      </c>
      <c r="D69" s="137">
        <v>39214</v>
      </c>
      <c r="E69" s="137">
        <v>27878</v>
      </c>
      <c r="F69" s="137">
        <v>25909</v>
      </c>
      <c r="G69" s="211">
        <v>170514</v>
      </c>
      <c r="H69" s="137">
        <f t="shared" si="7"/>
        <v>-945687</v>
      </c>
      <c r="I69" s="137">
        <f t="shared" si="7"/>
        <v>-612942</v>
      </c>
      <c r="J69" s="137">
        <f t="shared" si="7"/>
        <v>-256881</v>
      </c>
      <c r="K69" s="137">
        <f t="shared" si="7"/>
        <v>-232514</v>
      </c>
      <c r="L69" s="211">
        <f t="shared" si="7"/>
        <v>-2048024</v>
      </c>
      <c r="M69" s="212">
        <f t="shared" si="6"/>
        <v>-0.92424452697419857</v>
      </c>
      <c r="N69" s="212">
        <f t="shared" si="6"/>
        <v>-0.93987021510190816</v>
      </c>
      <c r="O69" s="212">
        <f t="shared" si="6"/>
        <v>-0.9020996702474724</v>
      </c>
      <c r="P69" s="212">
        <f t="shared" si="6"/>
        <v>-0.89974189603866528</v>
      </c>
      <c r="Q69" s="712">
        <f t="shared" si="6"/>
        <v>-0.92314127592134998</v>
      </c>
      <c r="R69" s="646">
        <v>43583</v>
      </c>
      <c r="S69" s="137">
        <v>1023200</v>
      </c>
      <c r="T69" s="137">
        <v>652156</v>
      </c>
      <c r="U69" s="137">
        <v>284759</v>
      </c>
      <c r="V69" s="137">
        <v>258423</v>
      </c>
      <c r="W69" s="211">
        <v>2218538</v>
      </c>
    </row>
    <row r="70" spans="2:23" ht="13">
      <c r="B70" s="647">
        <v>43948</v>
      </c>
      <c r="C70" s="137">
        <v>235354</v>
      </c>
      <c r="D70" s="137">
        <v>145208</v>
      </c>
      <c r="E70" s="137">
        <v>118795</v>
      </c>
      <c r="F70" s="137">
        <v>89071</v>
      </c>
      <c r="G70" s="211">
        <v>588428</v>
      </c>
      <c r="H70" s="137">
        <f t="shared" si="7"/>
        <v>-1974797</v>
      </c>
      <c r="I70" s="137">
        <f t="shared" si="7"/>
        <v>-1456530</v>
      </c>
      <c r="J70" s="137">
        <f t="shared" si="7"/>
        <v>-751534</v>
      </c>
      <c r="K70" s="137">
        <f t="shared" si="7"/>
        <v>-577192</v>
      </c>
      <c r="L70" s="211">
        <f t="shared" si="7"/>
        <v>-4760053</v>
      </c>
      <c r="M70" s="212">
        <f t="shared" si="6"/>
        <v>-0.89351225323518624</v>
      </c>
      <c r="N70" s="212">
        <f t="shared" si="6"/>
        <v>-0.90934347564957563</v>
      </c>
      <c r="O70" s="212">
        <f t="shared" si="6"/>
        <v>-0.86350563982126305</v>
      </c>
      <c r="P70" s="212">
        <f t="shared" si="6"/>
        <v>-0.86631255225038761</v>
      </c>
      <c r="Q70" s="712">
        <f t="shared" si="6"/>
        <v>-0.88998222112035175</v>
      </c>
      <c r="R70" s="647">
        <v>43584</v>
      </c>
      <c r="S70" s="137">
        <v>2210151</v>
      </c>
      <c r="T70" s="137">
        <v>1601738</v>
      </c>
      <c r="U70" s="137">
        <v>870329</v>
      </c>
      <c r="V70" s="137">
        <v>666263</v>
      </c>
      <c r="W70" s="211">
        <v>5348481</v>
      </c>
    </row>
    <row r="71" spans="2:23" ht="13">
      <c r="B71" s="647">
        <v>43949</v>
      </c>
      <c r="C71" s="137">
        <v>230052</v>
      </c>
      <c r="D71" s="137">
        <v>142919</v>
      </c>
      <c r="E71" s="137">
        <v>118803</v>
      </c>
      <c r="F71" s="137">
        <v>86526</v>
      </c>
      <c r="G71" s="211">
        <v>578300</v>
      </c>
      <c r="H71" s="137">
        <f t="shared" si="7"/>
        <v>-2035860</v>
      </c>
      <c r="I71" s="137">
        <f t="shared" si="7"/>
        <v>-1404813</v>
      </c>
      <c r="J71" s="137">
        <f t="shared" si="7"/>
        <v>-732683</v>
      </c>
      <c r="K71" s="137">
        <f t="shared" si="7"/>
        <v>-617591</v>
      </c>
      <c r="L71" s="211">
        <f t="shared" si="7"/>
        <v>-4790947</v>
      </c>
      <c r="M71" s="212">
        <f t="shared" si="6"/>
        <v>-0.8984726679588616</v>
      </c>
      <c r="N71" s="212">
        <f t="shared" si="6"/>
        <v>-0.90765907792822009</v>
      </c>
      <c r="O71" s="212">
        <f t="shared" si="6"/>
        <v>-0.86047568603594182</v>
      </c>
      <c r="P71" s="212">
        <f t="shared" si="6"/>
        <v>-0.87711417278662496</v>
      </c>
      <c r="Q71" s="712">
        <f t="shared" si="6"/>
        <v>-0.89229402186191098</v>
      </c>
      <c r="R71" s="647">
        <v>43578</v>
      </c>
      <c r="S71" s="137">
        <v>2265912</v>
      </c>
      <c r="T71" s="137">
        <v>1547732</v>
      </c>
      <c r="U71" s="137">
        <v>851486</v>
      </c>
      <c r="V71" s="137">
        <v>704117</v>
      </c>
      <c r="W71" s="211">
        <v>5369247</v>
      </c>
    </row>
    <row r="72" spans="2:23" ht="13">
      <c r="B72" s="647">
        <v>43950</v>
      </c>
      <c r="C72" s="137">
        <v>237129</v>
      </c>
      <c r="D72" s="137">
        <v>149583</v>
      </c>
      <c r="E72" s="137">
        <v>119037</v>
      </c>
      <c r="F72" s="137">
        <v>89025</v>
      </c>
      <c r="G72" s="211">
        <v>594774</v>
      </c>
      <c r="H72" s="137">
        <f t="shared" si="7"/>
        <v>-2110844</v>
      </c>
      <c r="I72" s="137">
        <f t="shared" si="7"/>
        <v>-1365274</v>
      </c>
      <c r="J72" s="137">
        <f t="shared" si="7"/>
        <v>-721207</v>
      </c>
      <c r="K72" s="137">
        <f t="shared" si="7"/>
        <v>-581473</v>
      </c>
      <c r="L72" s="211">
        <f t="shared" si="7"/>
        <v>-4778798</v>
      </c>
      <c r="M72" s="212">
        <f t="shared" si="6"/>
        <v>-0.89900693065891302</v>
      </c>
      <c r="N72" s="212">
        <f t="shared" si="6"/>
        <v>-0.90125602614636235</v>
      </c>
      <c r="O72" s="212">
        <f t="shared" si="6"/>
        <v>-0.85833043734915093</v>
      </c>
      <c r="P72" s="212">
        <f t="shared" si="6"/>
        <v>-0.86722555473692686</v>
      </c>
      <c r="Q72" s="712">
        <f t="shared" si="6"/>
        <v>-0.88931496591094339</v>
      </c>
      <c r="R72" s="647">
        <v>43579</v>
      </c>
      <c r="S72" s="137">
        <v>2347973</v>
      </c>
      <c r="T72" s="137">
        <v>1514857</v>
      </c>
      <c r="U72" s="137">
        <v>840244</v>
      </c>
      <c r="V72" s="137">
        <v>670498</v>
      </c>
      <c r="W72" s="211">
        <v>5373572</v>
      </c>
    </row>
    <row r="73" spans="2:23" ht="13">
      <c r="B73" s="647">
        <v>43951</v>
      </c>
      <c r="C73" s="137">
        <v>246567</v>
      </c>
      <c r="D73" s="137">
        <v>157615</v>
      </c>
      <c r="E73" s="137">
        <v>126100</v>
      </c>
      <c r="F73" s="137">
        <v>90498</v>
      </c>
      <c r="G73" s="211">
        <v>620780</v>
      </c>
      <c r="H73" s="137">
        <f t="shared" si="7"/>
        <v>-2084556</v>
      </c>
      <c r="I73" s="137">
        <f t="shared" si="7"/>
        <v>-1517445</v>
      </c>
      <c r="J73" s="137">
        <f t="shared" si="7"/>
        <v>-790518</v>
      </c>
      <c r="K73" s="137">
        <f t="shared" si="7"/>
        <v>-634037</v>
      </c>
      <c r="L73" s="211">
        <f t="shared" si="7"/>
        <v>-5026556</v>
      </c>
      <c r="M73" s="212">
        <f t="shared" si="6"/>
        <v>-0.89422823248708883</v>
      </c>
      <c r="N73" s="212">
        <f t="shared" si="6"/>
        <v>-0.90590486310938112</v>
      </c>
      <c r="O73" s="212">
        <f t="shared" si="6"/>
        <v>-0.86242905987008767</v>
      </c>
      <c r="P73" s="212">
        <f t="shared" si="6"/>
        <v>-0.87509506097013945</v>
      </c>
      <c r="Q73" s="712">
        <f t="shared" si="6"/>
        <v>-0.89007560378911399</v>
      </c>
      <c r="R73" s="647">
        <v>43585</v>
      </c>
      <c r="S73" s="137">
        <v>2331123</v>
      </c>
      <c r="T73" s="137">
        <v>1675060</v>
      </c>
      <c r="U73" s="137">
        <v>916618</v>
      </c>
      <c r="V73" s="137">
        <v>724535</v>
      </c>
      <c r="W73" s="211">
        <v>5647336</v>
      </c>
    </row>
    <row r="74" spans="2:23" ht="13">
      <c r="B74" s="646">
        <v>43952</v>
      </c>
      <c r="C74" s="137">
        <v>98378</v>
      </c>
      <c r="D74" s="137">
        <v>48437</v>
      </c>
      <c r="E74" s="137">
        <v>36856</v>
      </c>
      <c r="F74" s="137">
        <v>31368</v>
      </c>
      <c r="G74" s="211">
        <v>215039</v>
      </c>
      <c r="H74" s="137">
        <f t="shared" si="7"/>
        <v>-918602</v>
      </c>
      <c r="I74" s="137">
        <f t="shared" si="7"/>
        <v>-562208</v>
      </c>
      <c r="J74" s="137">
        <f t="shared" si="7"/>
        <v>-268876</v>
      </c>
      <c r="K74" s="137">
        <f t="shared" si="7"/>
        <v>-257405</v>
      </c>
      <c r="L74" s="211">
        <f t="shared" si="7"/>
        <v>-2007091</v>
      </c>
      <c r="M74" s="212">
        <f t="shared" si="6"/>
        <v>-0.90326456764144825</v>
      </c>
      <c r="N74" s="212">
        <f t="shared" si="6"/>
        <v>-0.92067895422053725</v>
      </c>
      <c r="O74" s="212">
        <f t="shared" si="6"/>
        <v>-0.87944997579579498</v>
      </c>
      <c r="P74" s="212">
        <f t="shared" si="6"/>
        <v>-0.89137488615625426</v>
      </c>
      <c r="Q74" s="712">
        <f t="shared" si="6"/>
        <v>-0.90322843398001018</v>
      </c>
      <c r="R74" s="646">
        <v>43586</v>
      </c>
      <c r="S74" s="137">
        <v>1016980</v>
      </c>
      <c r="T74" s="137">
        <v>610645</v>
      </c>
      <c r="U74" s="137">
        <v>305732</v>
      </c>
      <c r="V74" s="137">
        <v>288773</v>
      </c>
      <c r="W74" s="211">
        <v>2222130</v>
      </c>
    </row>
    <row r="75" spans="2:23" ht="13">
      <c r="B75" s="646">
        <v>43953</v>
      </c>
      <c r="C75" s="137">
        <v>120641</v>
      </c>
      <c r="D75" s="137">
        <v>70976</v>
      </c>
      <c r="E75" s="137">
        <v>46367</v>
      </c>
      <c r="F75" s="137">
        <v>37021</v>
      </c>
      <c r="G75" s="211">
        <v>275005</v>
      </c>
      <c r="H75" s="137">
        <f t="shared" si="7"/>
        <v>-923218</v>
      </c>
      <c r="I75" s="137">
        <f t="shared" si="7"/>
        <v>-598013</v>
      </c>
      <c r="J75" s="137">
        <f t="shared" si="7"/>
        <v>-290981</v>
      </c>
      <c r="K75" s="137">
        <f t="shared" si="7"/>
        <v>-255356</v>
      </c>
      <c r="L75" s="211">
        <f t="shared" si="7"/>
        <v>-2067568</v>
      </c>
      <c r="M75" s="212">
        <f t="shared" si="6"/>
        <v>-0.88442787771145337</v>
      </c>
      <c r="N75" s="212">
        <f t="shared" si="6"/>
        <v>-0.89390557991237529</v>
      </c>
      <c r="O75" s="212">
        <f t="shared" si="6"/>
        <v>-0.86255439486820729</v>
      </c>
      <c r="P75" s="212">
        <f t="shared" si="6"/>
        <v>-0.87337923297660214</v>
      </c>
      <c r="Q75" s="712">
        <f t="shared" si="6"/>
        <v>-0.88260557942057727</v>
      </c>
      <c r="R75" s="646">
        <v>43587</v>
      </c>
      <c r="S75" s="137">
        <v>1043859</v>
      </c>
      <c r="T75" s="137">
        <v>668989</v>
      </c>
      <c r="U75" s="137">
        <v>337348</v>
      </c>
      <c r="V75" s="137">
        <v>292377</v>
      </c>
      <c r="W75" s="211">
        <v>2342573</v>
      </c>
    </row>
    <row r="76" spans="2:23" ht="13">
      <c r="B76" s="646">
        <v>43954</v>
      </c>
      <c r="C76" s="137">
        <v>95467</v>
      </c>
      <c r="D76" s="137">
        <v>51696</v>
      </c>
      <c r="E76" s="137">
        <v>34397</v>
      </c>
      <c r="F76" s="137">
        <v>29739</v>
      </c>
      <c r="G76" s="211">
        <v>211299</v>
      </c>
      <c r="H76" s="137">
        <f t="shared" si="7"/>
        <v>-874751</v>
      </c>
      <c r="I76" s="137">
        <f t="shared" si="7"/>
        <v>-548959</v>
      </c>
      <c r="J76" s="137">
        <f t="shared" si="7"/>
        <v>-236844</v>
      </c>
      <c r="K76" s="137">
        <f t="shared" si="7"/>
        <v>-229998</v>
      </c>
      <c r="L76" s="211">
        <f t="shared" si="7"/>
        <v>-1890552</v>
      </c>
      <c r="M76" s="212">
        <f t="shared" si="6"/>
        <v>-0.90160252644251082</v>
      </c>
      <c r="N76" s="212">
        <f t="shared" si="6"/>
        <v>-0.91393395543198674</v>
      </c>
      <c r="O76" s="212">
        <f t="shared" si="6"/>
        <v>-0.87318657577578607</v>
      </c>
      <c r="P76" s="212">
        <f t="shared" si="6"/>
        <v>-0.88550341306783398</v>
      </c>
      <c r="Q76" s="712">
        <f t="shared" si="6"/>
        <v>-0.89947003855173369</v>
      </c>
      <c r="R76" s="646">
        <v>43590</v>
      </c>
      <c r="S76" s="137">
        <v>970218</v>
      </c>
      <c r="T76" s="137">
        <v>600655</v>
      </c>
      <c r="U76" s="137">
        <v>271241</v>
      </c>
      <c r="V76" s="137">
        <v>259737</v>
      </c>
      <c r="W76" s="211">
        <v>2101851</v>
      </c>
    </row>
    <row r="77" spans="2:23" ht="13">
      <c r="B77" s="647">
        <v>43955</v>
      </c>
      <c r="C77" s="137">
        <v>294496</v>
      </c>
      <c r="D77" s="137">
        <v>182654</v>
      </c>
      <c r="E77" s="137">
        <v>145845</v>
      </c>
      <c r="F77" s="137">
        <v>105540</v>
      </c>
      <c r="G77" s="211">
        <v>728535</v>
      </c>
      <c r="H77" s="137">
        <f t="shared" si="7"/>
        <v>-1896432</v>
      </c>
      <c r="I77" s="137">
        <f t="shared" si="7"/>
        <v>-1418599</v>
      </c>
      <c r="J77" s="137">
        <f t="shared" si="7"/>
        <v>-708315</v>
      </c>
      <c r="K77" s="137">
        <f t="shared" si="7"/>
        <v>-581418</v>
      </c>
      <c r="L77" s="211">
        <f t="shared" si="7"/>
        <v>-4604764</v>
      </c>
      <c r="M77" s="212">
        <f t="shared" si="6"/>
        <v>-0.8655838986949822</v>
      </c>
      <c r="N77" s="212">
        <f t="shared" si="6"/>
        <v>-0.88593058061405661</v>
      </c>
      <c r="O77" s="212">
        <f t="shared" si="6"/>
        <v>-0.8292533014891823</v>
      </c>
      <c r="P77" s="212">
        <f t="shared" si="6"/>
        <v>-0.84636615338929022</v>
      </c>
      <c r="Q77" s="712">
        <f t="shared" si="6"/>
        <v>-0.86339880812982739</v>
      </c>
      <c r="R77" s="645">
        <v>43591</v>
      </c>
      <c r="S77" s="137">
        <v>2190928</v>
      </c>
      <c r="T77" s="137">
        <v>1601253</v>
      </c>
      <c r="U77" s="137">
        <v>854160</v>
      </c>
      <c r="V77" s="137">
        <v>686958</v>
      </c>
      <c r="W77" s="211">
        <v>5333299</v>
      </c>
    </row>
    <row r="78" spans="2:23" ht="13">
      <c r="B78" s="647">
        <v>43956</v>
      </c>
      <c r="C78" s="137">
        <v>294647</v>
      </c>
      <c r="D78" s="137">
        <v>184550</v>
      </c>
      <c r="E78" s="137">
        <v>145378</v>
      </c>
      <c r="F78" s="137">
        <v>104380</v>
      </c>
      <c r="G78" s="211">
        <v>728955</v>
      </c>
      <c r="H78" s="137">
        <f t="shared" si="7"/>
        <v>-1982840</v>
      </c>
      <c r="I78" s="137">
        <f t="shared" si="7"/>
        <v>-1469228</v>
      </c>
      <c r="J78" s="137">
        <f t="shared" si="7"/>
        <v>-740394</v>
      </c>
      <c r="K78" s="137">
        <f t="shared" si="7"/>
        <v>-615058</v>
      </c>
      <c r="L78" s="211">
        <f t="shared" si="7"/>
        <v>-4807520</v>
      </c>
      <c r="M78" s="212">
        <f t="shared" si="6"/>
        <v>-0.87062626482609995</v>
      </c>
      <c r="N78" s="212">
        <f t="shared" si="6"/>
        <v>-0.88840702923850723</v>
      </c>
      <c r="O78" s="212">
        <f t="shared" si="6"/>
        <v>-0.83587424303319591</v>
      </c>
      <c r="P78" s="212">
        <f t="shared" si="6"/>
        <v>-0.85491453050853583</v>
      </c>
      <c r="Q78" s="712">
        <f t="shared" si="6"/>
        <v>-0.86833589964733882</v>
      </c>
      <c r="R78" s="645">
        <v>43592</v>
      </c>
      <c r="S78" s="137">
        <v>2277487</v>
      </c>
      <c r="T78" s="137">
        <v>1653778</v>
      </c>
      <c r="U78" s="137">
        <v>885772</v>
      </c>
      <c r="V78" s="137">
        <v>719438</v>
      </c>
      <c r="W78" s="211">
        <v>5536475</v>
      </c>
    </row>
    <row r="79" spans="2:23" ht="13">
      <c r="B79" s="647">
        <v>43957</v>
      </c>
      <c r="C79" s="137">
        <v>302244</v>
      </c>
      <c r="D79" s="137">
        <v>188209</v>
      </c>
      <c r="E79" s="137">
        <v>151452</v>
      </c>
      <c r="F79" s="137">
        <v>108775</v>
      </c>
      <c r="G79" s="211">
        <v>750680</v>
      </c>
      <c r="H79" s="137">
        <f t="shared" si="7"/>
        <v>-2022731</v>
      </c>
      <c r="I79" s="137">
        <f t="shared" si="7"/>
        <v>-1462148</v>
      </c>
      <c r="J79" s="137">
        <f t="shared" si="7"/>
        <v>-734307</v>
      </c>
      <c r="K79" s="137">
        <f t="shared" si="7"/>
        <v>-599980</v>
      </c>
      <c r="L79" s="211">
        <f t="shared" si="7"/>
        <v>-4819166</v>
      </c>
      <c r="M79" s="212">
        <f t="shared" si="6"/>
        <v>-0.87000118280841732</v>
      </c>
      <c r="N79" s="212">
        <f t="shared" si="6"/>
        <v>-0.88595861380295293</v>
      </c>
      <c r="O79" s="212">
        <f t="shared" si="6"/>
        <v>-0.82901443846463885</v>
      </c>
      <c r="P79" s="212">
        <f t="shared" si="6"/>
        <v>-0.84652665589660747</v>
      </c>
      <c r="Q79" s="712">
        <f t="shared" si="6"/>
        <v>-0.86522428088676062</v>
      </c>
      <c r="R79" s="645">
        <v>43593</v>
      </c>
      <c r="S79" s="137">
        <v>2324975</v>
      </c>
      <c r="T79" s="137">
        <v>1650357</v>
      </c>
      <c r="U79" s="137">
        <v>885759</v>
      </c>
      <c r="V79" s="137">
        <v>708755</v>
      </c>
      <c r="W79" s="211">
        <v>5569846</v>
      </c>
    </row>
    <row r="80" spans="2:23" ht="13">
      <c r="B80" s="647">
        <v>43958</v>
      </c>
      <c r="C80" s="137">
        <v>301135</v>
      </c>
      <c r="D80" s="137">
        <v>188751</v>
      </c>
      <c r="E80" s="137">
        <v>149062</v>
      </c>
      <c r="F80" s="137">
        <v>108492</v>
      </c>
      <c r="G80" s="211">
        <v>747440</v>
      </c>
      <c r="H80" s="137">
        <f t="shared" si="7"/>
        <v>-2024458</v>
      </c>
      <c r="I80" s="137">
        <f t="shared" si="7"/>
        <v>-1474832</v>
      </c>
      <c r="J80" s="137">
        <f t="shared" si="7"/>
        <v>-742392</v>
      </c>
      <c r="K80" s="137">
        <f t="shared" si="7"/>
        <v>-597044</v>
      </c>
      <c r="L80" s="211">
        <f t="shared" si="7"/>
        <v>-4838726</v>
      </c>
      <c r="M80" s="212">
        <f t="shared" si="6"/>
        <v>-0.87051259614214527</v>
      </c>
      <c r="N80" s="212">
        <f t="shared" si="6"/>
        <v>-0.88653947533726907</v>
      </c>
      <c r="O80" s="212">
        <f t="shared" si="6"/>
        <v>-0.8327877826561999</v>
      </c>
      <c r="P80" s="212">
        <f t="shared" si="6"/>
        <v>-0.84622754898403485</v>
      </c>
      <c r="Q80" s="712">
        <f t="shared" si="6"/>
        <v>-0.8661980327831289</v>
      </c>
      <c r="R80" s="645">
        <v>43594</v>
      </c>
      <c r="S80" s="137">
        <v>2325593</v>
      </c>
      <c r="T80" s="137">
        <v>1663583</v>
      </c>
      <c r="U80" s="137">
        <v>891454</v>
      </c>
      <c r="V80" s="137">
        <v>705536</v>
      </c>
      <c r="W80" s="211">
        <v>5586166</v>
      </c>
    </row>
    <row r="81" spans="2:23" ht="13">
      <c r="B81" s="647">
        <v>43959</v>
      </c>
      <c r="C81" s="137">
        <v>313787</v>
      </c>
      <c r="D81" s="137">
        <v>195165</v>
      </c>
      <c r="E81" s="137">
        <v>155957</v>
      </c>
      <c r="F81" s="137">
        <v>111798</v>
      </c>
      <c r="G81" s="211">
        <f t="shared" ref="G81:G86" si="8">SUM(C81:F81)</f>
        <v>776707</v>
      </c>
      <c r="H81" s="137">
        <f t="shared" si="7"/>
        <v>-2071107</v>
      </c>
      <c r="I81" s="137">
        <f t="shared" si="7"/>
        <v>-1442612</v>
      </c>
      <c r="J81" s="137">
        <f t="shared" si="7"/>
        <v>-751156</v>
      </c>
      <c r="K81" s="137">
        <f t="shared" si="7"/>
        <v>-598451</v>
      </c>
      <c r="L81" s="211">
        <f t="shared" si="7"/>
        <v>-4863326</v>
      </c>
      <c r="M81" s="212">
        <f t="shared" si="6"/>
        <v>-0.86842727601310588</v>
      </c>
      <c r="N81" s="212">
        <f t="shared" si="6"/>
        <v>-0.88083542509145019</v>
      </c>
      <c r="O81" s="212">
        <f t="shared" si="6"/>
        <v>-0.82807323894597473</v>
      </c>
      <c r="P81" s="212">
        <f t="shared" si="6"/>
        <v>-0.84259323138786535</v>
      </c>
      <c r="Q81" s="712">
        <f t="shared" si="6"/>
        <v>-0.86228679867653257</v>
      </c>
      <c r="R81" s="645">
        <v>43595</v>
      </c>
      <c r="S81" s="137">
        <v>2384894</v>
      </c>
      <c r="T81" s="137">
        <v>1637777</v>
      </c>
      <c r="U81" s="137">
        <v>907113</v>
      </c>
      <c r="V81" s="137">
        <v>710249</v>
      </c>
      <c r="W81" s="211">
        <f t="shared" ref="W81:W86" si="9">SUM(S81:V81)</f>
        <v>5640033</v>
      </c>
    </row>
    <row r="82" spans="2:23" ht="13">
      <c r="B82" s="647">
        <v>43960</v>
      </c>
      <c r="C82" s="137">
        <v>162963</v>
      </c>
      <c r="D82" s="137">
        <v>95246</v>
      </c>
      <c r="E82" s="137">
        <v>64235</v>
      </c>
      <c r="F82" s="137">
        <v>52305</v>
      </c>
      <c r="G82" s="211">
        <f t="shared" si="8"/>
        <v>374749</v>
      </c>
      <c r="H82" s="137">
        <f t="shared" si="7"/>
        <v>-1278611</v>
      </c>
      <c r="I82" s="137">
        <f t="shared" si="7"/>
        <v>-799370</v>
      </c>
      <c r="J82" s="137">
        <f t="shared" si="7"/>
        <v>-358389</v>
      </c>
      <c r="K82" s="137">
        <f t="shared" si="7"/>
        <v>-311237</v>
      </c>
      <c r="L82" s="211">
        <f t="shared" si="7"/>
        <v>-2747607</v>
      </c>
      <c r="M82" s="212">
        <f t="shared" si="6"/>
        <v>-0.88695481466785608</v>
      </c>
      <c r="N82" s="212">
        <f t="shared" si="6"/>
        <v>-0.89353420909082781</v>
      </c>
      <c r="O82" s="212">
        <f t="shared" si="6"/>
        <v>-0.8480091050200651</v>
      </c>
      <c r="P82" s="212">
        <f t="shared" si="6"/>
        <v>-0.85612391415572342</v>
      </c>
      <c r="Q82" s="712">
        <f t="shared" si="6"/>
        <v>-0.87997877243978584</v>
      </c>
      <c r="R82" s="645">
        <v>43596</v>
      </c>
      <c r="S82" s="137">
        <v>1441574</v>
      </c>
      <c r="T82" s="137">
        <v>894616</v>
      </c>
      <c r="U82" s="137">
        <v>422624</v>
      </c>
      <c r="V82" s="137">
        <v>363542</v>
      </c>
      <c r="W82" s="211">
        <f t="shared" si="9"/>
        <v>3122356</v>
      </c>
    </row>
    <row r="83" spans="2:23" ht="13">
      <c r="B83" s="646">
        <v>43961</v>
      </c>
      <c r="C83" s="137">
        <v>107785</v>
      </c>
      <c r="D83" s="137">
        <v>56054</v>
      </c>
      <c r="E83" s="137">
        <v>38329</v>
      </c>
      <c r="F83" s="137">
        <v>33073</v>
      </c>
      <c r="G83" s="211">
        <f t="shared" si="8"/>
        <v>235241</v>
      </c>
      <c r="H83" s="137">
        <f t="shared" si="7"/>
        <v>-1044591</v>
      </c>
      <c r="I83" s="137">
        <f t="shared" si="7"/>
        <v>-591529</v>
      </c>
      <c r="J83" s="137">
        <f t="shared" si="7"/>
        <v>-253033</v>
      </c>
      <c r="K83" s="137">
        <f t="shared" si="7"/>
        <v>-246845</v>
      </c>
      <c r="L83" s="211">
        <f t="shared" si="7"/>
        <v>-2135998</v>
      </c>
      <c r="M83" s="212">
        <f t="shared" si="6"/>
        <v>-0.90646716002415884</v>
      </c>
      <c r="N83" s="212">
        <f t="shared" si="6"/>
        <v>-0.9134412113968402</v>
      </c>
      <c r="O83" s="212">
        <f t="shared" si="6"/>
        <v>-0.86844887116370706</v>
      </c>
      <c r="P83" s="212">
        <f t="shared" si="6"/>
        <v>-0.88184754106559782</v>
      </c>
      <c r="Q83" s="712">
        <f t="shared" si="6"/>
        <v>-0.90079405745266505</v>
      </c>
      <c r="R83" s="646">
        <v>43597</v>
      </c>
      <c r="S83" s="137">
        <v>1152376</v>
      </c>
      <c r="T83" s="137">
        <v>647583</v>
      </c>
      <c r="U83" s="137">
        <v>291362</v>
      </c>
      <c r="V83" s="137">
        <v>279918</v>
      </c>
      <c r="W83" s="211">
        <f t="shared" si="9"/>
        <v>2371239</v>
      </c>
    </row>
    <row r="84" spans="2:23" ht="13">
      <c r="B84" s="647">
        <v>43962</v>
      </c>
      <c r="C84" s="137">
        <v>356523</v>
      </c>
      <c r="D84" s="137">
        <v>214933</v>
      </c>
      <c r="E84" s="137">
        <v>172756</v>
      </c>
      <c r="F84" s="137">
        <v>124733</v>
      </c>
      <c r="G84" s="211">
        <f t="shared" si="8"/>
        <v>868945</v>
      </c>
      <c r="H84" s="137">
        <f t="shared" si="7"/>
        <v>-1854840</v>
      </c>
      <c r="I84" s="137">
        <f t="shared" si="7"/>
        <v>-1400269</v>
      </c>
      <c r="J84" s="137">
        <f t="shared" si="7"/>
        <v>-694856</v>
      </c>
      <c r="K84" s="137">
        <f t="shared" si="7"/>
        <v>-535240</v>
      </c>
      <c r="L84" s="211">
        <f t="shared" si="7"/>
        <v>-4485205</v>
      </c>
      <c r="M84" s="212">
        <f t="shared" si="6"/>
        <v>-0.83877680869219573</v>
      </c>
      <c r="N84" s="212">
        <f t="shared" si="6"/>
        <v>-0.86693119498366145</v>
      </c>
      <c r="O84" s="212">
        <f t="shared" si="6"/>
        <v>-0.80088334416766938</v>
      </c>
      <c r="P84" s="212">
        <f t="shared" si="6"/>
        <v>-0.81100287436001173</v>
      </c>
      <c r="Q84" s="712">
        <f t="shared" si="6"/>
        <v>-0.83770626523351044</v>
      </c>
      <c r="R84" s="645">
        <v>43598</v>
      </c>
      <c r="S84" s="137">
        <v>2211363</v>
      </c>
      <c r="T84" s="137">
        <v>1615202</v>
      </c>
      <c r="U84" s="137">
        <v>867612</v>
      </c>
      <c r="V84" s="137">
        <v>659973</v>
      </c>
      <c r="W84" s="211">
        <f t="shared" si="9"/>
        <v>5354150</v>
      </c>
    </row>
    <row r="85" spans="2:23" ht="13">
      <c r="B85" s="647">
        <v>43963</v>
      </c>
      <c r="C85" s="137">
        <v>351541</v>
      </c>
      <c r="D85" s="137">
        <v>214657</v>
      </c>
      <c r="E85" s="137">
        <v>166867</v>
      </c>
      <c r="F85" s="137">
        <v>117864</v>
      </c>
      <c r="G85" s="211">
        <f t="shared" si="8"/>
        <v>850929</v>
      </c>
      <c r="H85" s="137">
        <f t="shared" si="7"/>
        <v>-2031328</v>
      </c>
      <c r="I85" s="137">
        <f t="shared" si="7"/>
        <v>-1509600</v>
      </c>
      <c r="J85" s="137">
        <f t="shared" si="7"/>
        <v>-727895</v>
      </c>
      <c r="K85" s="137">
        <f t="shared" si="7"/>
        <v>-578947</v>
      </c>
      <c r="L85" s="211">
        <f t="shared" si="7"/>
        <v>-4847770</v>
      </c>
      <c r="M85" s="212">
        <f t="shared" si="6"/>
        <v>-0.85247153746177406</v>
      </c>
      <c r="N85" s="212">
        <f t="shared" si="6"/>
        <v>-0.87550753744946375</v>
      </c>
      <c r="O85" s="212">
        <f t="shared" si="6"/>
        <v>-0.81350683198437124</v>
      </c>
      <c r="P85" s="212">
        <f t="shared" si="6"/>
        <v>-0.83085226840563653</v>
      </c>
      <c r="Q85" s="712">
        <f t="shared" si="6"/>
        <v>-0.85068012892065359</v>
      </c>
      <c r="R85" s="645">
        <v>43599</v>
      </c>
      <c r="S85" s="137">
        <v>2382869</v>
      </c>
      <c r="T85" s="137">
        <v>1724257</v>
      </c>
      <c r="U85" s="137">
        <v>894762</v>
      </c>
      <c r="V85" s="137">
        <v>696811</v>
      </c>
      <c r="W85" s="211">
        <f t="shared" si="9"/>
        <v>5698699</v>
      </c>
    </row>
    <row r="86" spans="2:23" ht="13">
      <c r="B86" s="647">
        <v>43964</v>
      </c>
      <c r="C86" s="137">
        <v>354510</v>
      </c>
      <c r="D86" s="137">
        <v>217062</v>
      </c>
      <c r="E86" s="137">
        <v>170093</v>
      </c>
      <c r="F86" s="137">
        <v>122117</v>
      </c>
      <c r="G86" s="211">
        <f t="shared" si="8"/>
        <v>863782</v>
      </c>
      <c r="H86" s="137">
        <f t="shared" si="7"/>
        <v>-1970465</v>
      </c>
      <c r="I86" s="137">
        <f t="shared" si="7"/>
        <v>-1433295</v>
      </c>
      <c r="J86" s="137">
        <f t="shared" si="7"/>
        <v>-715666</v>
      </c>
      <c r="K86" s="137">
        <f t="shared" si="7"/>
        <v>-586638</v>
      </c>
      <c r="L86" s="211">
        <f t="shared" si="7"/>
        <v>-4706064</v>
      </c>
      <c r="M86" s="212">
        <f t="shared" si="6"/>
        <v>-0.847520941085388</v>
      </c>
      <c r="N86" s="212">
        <f t="shared" si="6"/>
        <v>-0.868475729796644</v>
      </c>
      <c r="O86" s="212">
        <f t="shared" si="6"/>
        <v>-0.80796921058662685</v>
      </c>
      <c r="P86" s="212">
        <f t="shared" si="6"/>
        <v>-0.82770209733970135</v>
      </c>
      <c r="Q86" s="712">
        <f t="shared" si="6"/>
        <v>-0.84491815393100633</v>
      </c>
      <c r="R86" s="645">
        <v>43593</v>
      </c>
      <c r="S86" s="137">
        <v>2324975</v>
      </c>
      <c r="T86" s="137">
        <v>1650357</v>
      </c>
      <c r="U86" s="137">
        <v>885759</v>
      </c>
      <c r="V86" s="137">
        <v>708755</v>
      </c>
      <c r="W86" s="211">
        <f t="shared" si="9"/>
        <v>5569846</v>
      </c>
    </row>
    <row r="87" spans="2:23" ht="13">
      <c r="B87" s="645">
        <v>43965</v>
      </c>
      <c r="C87" s="137">
        <v>357983</v>
      </c>
      <c r="D87" s="137">
        <v>218535</v>
      </c>
      <c r="E87" s="137">
        <v>167567</v>
      </c>
      <c r="F87" s="137">
        <v>121001</v>
      </c>
      <c r="G87" s="211">
        <v>865086</v>
      </c>
      <c r="H87" s="137">
        <f t="shared" si="7"/>
        <v>-1966992</v>
      </c>
      <c r="I87" s="137">
        <f t="shared" si="7"/>
        <v>-1431822</v>
      </c>
      <c r="J87" s="137">
        <f t="shared" si="7"/>
        <v>-718192</v>
      </c>
      <c r="K87" s="137">
        <f t="shared" si="7"/>
        <v>-587754</v>
      </c>
      <c r="L87" s="211">
        <f t="shared" si="7"/>
        <v>-4704760</v>
      </c>
      <c r="M87" s="212">
        <f t="shared" si="6"/>
        <v>-0.84602716158238256</v>
      </c>
      <c r="N87" s="212">
        <f t="shared" si="6"/>
        <v>-0.86758319563585329</v>
      </c>
      <c r="O87" s="212">
        <f t="shared" si="6"/>
        <v>-0.81082100210102293</v>
      </c>
      <c r="P87" s="212">
        <f t="shared" si="6"/>
        <v>-0.82927668940607124</v>
      </c>
      <c r="Q87" s="712">
        <f t="shared" si="6"/>
        <v>-0.84468403614749854</v>
      </c>
      <c r="R87" s="645">
        <v>43593</v>
      </c>
      <c r="S87" s="137">
        <v>2324975</v>
      </c>
      <c r="T87" s="137">
        <v>1650357</v>
      </c>
      <c r="U87" s="137">
        <v>885759</v>
      </c>
      <c r="V87" s="137">
        <v>708755</v>
      </c>
      <c r="W87" s="211">
        <v>5569846</v>
      </c>
    </row>
    <row r="88" spans="2:23" ht="13">
      <c r="B88" s="646">
        <v>43966</v>
      </c>
      <c r="C88" s="137">
        <v>187474</v>
      </c>
      <c r="D88" s="137">
        <v>81009</v>
      </c>
      <c r="E88" s="137">
        <v>105144</v>
      </c>
      <c r="F88" s="137">
        <v>65979</v>
      </c>
      <c r="G88" s="211">
        <v>439606</v>
      </c>
      <c r="H88" s="137">
        <f t="shared" si="7"/>
        <v>-1105915</v>
      </c>
      <c r="I88" s="137">
        <f t="shared" si="7"/>
        <v>-691367</v>
      </c>
      <c r="J88" s="137">
        <f t="shared" si="7"/>
        <v>-432410</v>
      </c>
      <c r="K88" s="137">
        <f t="shared" si="7"/>
        <v>-293425</v>
      </c>
      <c r="L88" s="211">
        <f t="shared" si="7"/>
        <v>-2523117</v>
      </c>
      <c r="M88" s="212">
        <f t="shared" ref="M88:Q138" si="10">H88/S88</f>
        <v>-0.85505211502494605</v>
      </c>
      <c r="N88" s="212">
        <f t="shared" si="10"/>
        <v>-0.89511714501745265</v>
      </c>
      <c r="O88" s="212">
        <f t="shared" si="10"/>
        <v>-0.80440290649869595</v>
      </c>
      <c r="P88" s="212">
        <f t="shared" si="10"/>
        <v>-0.8164210748906523</v>
      </c>
      <c r="Q88" s="712">
        <f t="shared" si="10"/>
        <v>-0.8516209581523484</v>
      </c>
      <c r="R88" s="646">
        <v>43600</v>
      </c>
      <c r="S88" s="137">
        <v>1293389</v>
      </c>
      <c r="T88" s="137">
        <v>772376</v>
      </c>
      <c r="U88" s="137">
        <v>537554</v>
      </c>
      <c r="V88" s="137">
        <v>359404</v>
      </c>
      <c r="W88" s="211">
        <v>2962723</v>
      </c>
    </row>
    <row r="89" spans="2:23" ht="13">
      <c r="B89" s="645">
        <v>43967</v>
      </c>
      <c r="C89" s="137">
        <v>182113</v>
      </c>
      <c r="D89" s="137">
        <v>103809</v>
      </c>
      <c r="E89" s="137">
        <v>66670</v>
      </c>
      <c r="F89" s="137">
        <v>53928</v>
      </c>
      <c r="G89" s="211">
        <v>406520</v>
      </c>
      <c r="H89" s="137">
        <f t="shared" ref="H89:L139" si="11">C89-S89</f>
        <v>-1154800</v>
      </c>
      <c r="I89" s="137">
        <f t="shared" si="11"/>
        <v>-729390</v>
      </c>
      <c r="J89" s="137">
        <f t="shared" si="11"/>
        <v>-327982</v>
      </c>
      <c r="K89" s="137">
        <f t="shared" si="11"/>
        <v>-288980</v>
      </c>
      <c r="L89" s="211">
        <f t="shared" si="11"/>
        <v>-2501152</v>
      </c>
      <c r="M89" s="212">
        <f t="shared" si="10"/>
        <v>-0.86378096405674865</v>
      </c>
      <c r="N89" s="212">
        <f t="shared" si="10"/>
        <v>-0.87540911594949111</v>
      </c>
      <c r="O89" s="212">
        <f t="shared" si="10"/>
        <v>-0.83106635719570665</v>
      </c>
      <c r="P89" s="212">
        <f t="shared" si="10"/>
        <v>-0.84273332788969635</v>
      </c>
      <c r="Q89" s="712">
        <f t="shared" si="10"/>
        <v>-0.8601905579446375</v>
      </c>
      <c r="R89" s="645">
        <v>43603</v>
      </c>
      <c r="S89" s="137">
        <v>1336913</v>
      </c>
      <c r="T89" s="137">
        <v>833199</v>
      </c>
      <c r="U89" s="137">
        <v>394652</v>
      </c>
      <c r="V89" s="137">
        <v>342908</v>
      </c>
      <c r="W89" s="211">
        <v>2907672</v>
      </c>
    </row>
    <row r="90" spans="2:23" ht="13">
      <c r="B90" s="646">
        <v>43968</v>
      </c>
      <c r="C90" s="137">
        <v>119838</v>
      </c>
      <c r="D90" s="137">
        <v>62306</v>
      </c>
      <c r="E90" s="137">
        <v>41197</v>
      </c>
      <c r="F90" s="137">
        <v>35797</v>
      </c>
      <c r="G90" s="211">
        <v>259138</v>
      </c>
      <c r="H90" s="137">
        <f t="shared" si="11"/>
        <v>-902145</v>
      </c>
      <c r="I90" s="137">
        <f t="shared" si="11"/>
        <v>-543206</v>
      </c>
      <c r="J90" s="137">
        <f t="shared" si="11"/>
        <v>-236075</v>
      </c>
      <c r="K90" s="137">
        <f t="shared" si="11"/>
        <v>-233734</v>
      </c>
      <c r="L90" s="211">
        <f t="shared" si="11"/>
        <v>-1915160</v>
      </c>
      <c r="M90" s="212">
        <f t="shared" si="10"/>
        <v>-0.88273973246130322</v>
      </c>
      <c r="N90" s="212">
        <f t="shared" si="10"/>
        <v>-0.89710195669119686</v>
      </c>
      <c r="O90" s="212">
        <f t="shared" si="10"/>
        <v>-0.85142026602036991</v>
      </c>
      <c r="P90" s="212">
        <f t="shared" si="10"/>
        <v>-0.86718781884087548</v>
      </c>
      <c r="Q90" s="712">
        <f t="shared" si="10"/>
        <v>-0.88081762481499781</v>
      </c>
      <c r="R90" s="646">
        <v>43604</v>
      </c>
      <c r="S90" s="137">
        <v>1021983</v>
      </c>
      <c r="T90" s="137">
        <v>605512</v>
      </c>
      <c r="U90" s="137">
        <v>277272</v>
      </c>
      <c r="V90" s="137">
        <v>269531</v>
      </c>
      <c r="W90" s="211">
        <v>2174298</v>
      </c>
    </row>
    <row r="91" spans="2:23" ht="13">
      <c r="B91" s="645">
        <v>43969</v>
      </c>
      <c r="C91" s="137">
        <v>399734</v>
      </c>
      <c r="D91" s="137">
        <v>249194</v>
      </c>
      <c r="E91" s="137">
        <v>188820</v>
      </c>
      <c r="F91" s="137">
        <v>139630</v>
      </c>
      <c r="G91" s="211">
        <v>977378</v>
      </c>
      <c r="H91" s="137">
        <f t="shared" si="11"/>
        <v>-1752254</v>
      </c>
      <c r="I91" s="137">
        <f t="shared" si="11"/>
        <v>-1370267</v>
      </c>
      <c r="J91" s="137">
        <f t="shared" si="11"/>
        <v>-670645</v>
      </c>
      <c r="K91" s="137">
        <f t="shared" si="11"/>
        <v>-537031</v>
      </c>
      <c r="L91" s="211">
        <f t="shared" si="11"/>
        <v>-4330197</v>
      </c>
      <c r="M91" s="212">
        <f t="shared" si="10"/>
        <v>-0.81424896421355508</v>
      </c>
      <c r="N91" s="212">
        <f t="shared" si="10"/>
        <v>-0.84612534664311145</v>
      </c>
      <c r="O91" s="212">
        <f t="shared" si="10"/>
        <v>-0.78030518985648045</v>
      </c>
      <c r="P91" s="212">
        <f t="shared" si="10"/>
        <v>-0.79364851823882265</v>
      </c>
      <c r="Q91" s="712">
        <f t="shared" si="10"/>
        <v>-0.8158522489083998</v>
      </c>
      <c r="R91" s="645">
        <v>43605</v>
      </c>
      <c r="S91" s="137">
        <v>2151988</v>
      </c>
      <c r="T91" s="137">
        <v>1619461</v>
      </c>
      <c r="U91" s="137">
        <v>859465</v>
      </c>
      <c r="V91" s="137">
        <v>676661</v>
      </c>
      <c r="W91" s="211">
        <v>5307575</v>
      </c>
    </row>
    <row r="92" spans="2:23" ht="13">
      <c r="B92" s="645">
        <v>43970</v>
      </c>
      <c r="C92" s="137">
        <v>396650</v>
      </c>
      <c r="D92" s="137">
        <v>249755</v>
      </c>
      <c r="E92" s="137">
        <v>186271</v>
      </c>
      <c r="F92" s="137">
        <v>133011</v>
      </c>
      <c r="G92" s="211">
        <v>965687</v>
      </c>
      <c r="H92" s="137">
        <f t="shared" si="11"/>
        <v>-1802045</v>
      </c>
      <c r="I92" s="137">
        <f t="shared" si="11"/>
        <v>-1389789</v>
      </c>
      <c r="J92" s="137">
        <f t="shared" si="11"/>
        <v>-685940</v>
      </c>
      <c r="K92" s="137">
        <f t="shared" si="11"/>
        <v>-571061</v>
      </c>
      <c r="L92" s="211">
        <f t="shared" si="11"/>
        <v>-4448835</v>
      </c>
      <c r="M92" s="212">
        <f t="shared" si="10"/>
        <v>-0.81959753399175417</v>
      </c>
      <c r="N92" s="212">
        <f t="shared" si="10"/>
        <v>-0.84766801012964577</v>
      </c>
      <c r="O92" s="212">
        <f t="shared" si="10"/>
        <v>-0.78643814398121559</v>
      </c>
      <c r="P92" s="212">
        <f t="shared" si="10"/>
        <v>-0.81108324148666611</v>
      </c>
      <c r="Q92" s="712">
        <f t="shared" si="10"/>
        <v>-0.82164870694033565</v>
      </c>
      <c r="R92" s="645">
        <v>43606</v>
      </c>
      <c r="S92" s="137">
        <v>2198695</v>
      </c>
      <c r="T92" s="137">
        <v>1639544</v>
      </c>
      <c r="U92" s="137">
        <v>872211</v>
      </c>
      <c r="V92" s="137">
        <v>704072</v>
      </c>
      <c r="W92" s="211">
        <v>5414522</v>
      </c>
    </row>
    <row r="93" spans="2:23" ht="13">
      <c r="B93" s="645">
        <v>43971</v>
      </c>
      <c r="C93" s="137">
        <v>405513</v>
      </c>
      <c r="D93" s="137">
        <v>255290</v>
      </c>
      <c r="E93" s="137">
        <v>190994</v>
      </c>
      <c r="F93" s="137">
        <v>138575</v>
      </c>
      <c r="G93" s="211">
        <v>990372</v>
      </c>
      <c r="H93" s="137">
        <f t="shared" si="11"/>
        <v>-1848730</v>
      </c>
      <c r="I93" s="137">
        <f t="shared" si="11"/>
        <v>-1400286</v>
      </c>
      <c r="J93" s="137">
        <f t="shared" si="11"/>
        <v>-689829</v>
      </c>
      <c r="K93" s="137">
        <f t="shared" si="11"/>
        <v>-559589</v>
      </c>
      <c r="L93" s="211">
        <f t="shared" si="11"/>
        <v>-4498434</v>
      </c>
      <c r="M93" s="212">
        <f t="shared" si="10"/>
        <v>-0.82011123024447674</v>
      </c>
      <c r="N93" s="212">
        <f t="shared" si="10"/>
        <v>-0.84579989079329487</v>
      </c>
      <c r="O93" s="212">
        <f t="shared" si="10"/>
        <v>-0.78316415443284293</v>
      </c>
      <c r="P93" s="212">
        <f t="shared" si="10"/>
        <v>-0.80151511679204313</v>
      </c>
      <c r="Q93" s="712">
        <f t="shared" si="10"/>
        <v>-0.81956512946531546</v>
      </c>
      <c r="R93" s="645">
        <v>43607</v>
      </c>
      <c r="S93" s="137">
        <v>2254243</v>
      </c>
      <c r="T93" s="137">
        <v>1655576</v>
      </c>
      <c r="U93" s="137">
        <v>880823</v>
      </c>
      <c r="V93" s="137">
        <v>698164</v>
      </c>
      <c r="W93" s="211">
        <v>5488806</v>
      </c>
    </row>
    <row r="94" spans="2:23" ht="13">
      <c r="B94" s="645">
        <v>43972</v>
      </c>
      <c r="C94" s="137">
        <v>405741</v>
      </c>
      <c r="D94" s="137">
        <v>258727</v>
      </c>
      <c r="E94" s="137">
        <v>190246</v>
      </c>
      <c r="F94" s="137">
        <v>137783</v>
      </c>
      <c r="G94" s="211">
        <v>992497</v>
      </c>
      <c r="H94" s="137">
        <f t="shared" si="11"/>
        <v>-1833467</v>
      </c>
      <c r="I94" s="137">
        <f t="shared" si="11"/>
        <v>-1390807</v>
      </c>
      <c r="J94" s="137">
        <f t="shared" si="11"/>
        <v>-683200</v>
      </c>
      <c r="K94" s="137">
        <f t="shared" si="11"/>
        <v>-556755</v>
      </c>
      <c r="L94" s="211">
        <f t="shared" si="11"/>
        <v>-4464229</v>
      </c>
      <c r="M94" s="212">
        <f t="shared" si="10"/>
        <v>-0.8188015584081515</v>
      </c>
      <c r="N94" s="212">
        <f t="shared" si="10"/>
        <v>-0.84315145974560091</v>
      </c>
      <c r="O94" s="212">
        <f t="shared" si="10"/>
        <v>-0.78218916796230109</v>
      </c>
      <c r="P94" s="212">
        <f t="shared" si="10"/>
        <v>-0.80161920586058644</v>
      </c>
      <c r="Q94" s="712">
        <f t="shared" si="10"/>
        <v>-0.81811492825551435</v>
      </c>
      <c r="R94" s="645">
        <v>43608</v>
      </c>
      <c r="S94" s="137">
        <v>2239208</v>
      </c>
      <c r="T94" s="137">
        <v>1649534</v>
      </c>
      <c r="U94" s="137">
        <v>873446</v>
      </c>
      <c r="V94" s="137">
        <v>694538</v>
      </c>
      <c r="W94" s="211">
        <v>5456726</v>
      </c>
    </row>
    <row r="95" spans="2:23" ht="13">
      <c r="B95" s="645">
        <v>43973</v>
      </c>
      <c r="C95" s="137">
        <v>415484</v>
      </c>
      <c r="D95" s="137">
        <v>265167</v>
      </c>
      <c r="E95" s="137">
        <v>197698</v>
      </c>
      <c r="F95" s="137">
        <v>141573</v>
      </c>
      <c r="G95" s="211">
        <v>1019922</v>
      </c>
      <c r="H95" s="137">
        <f t="shared" si="11"/>
        <v>-1856608</v>
      </c>
      <c r="I95" s="137">
        <f t="shared" si="11"/>
        <v>-1370921</v>
      </c>
      <c r="J95" s="137">
        <f t="shared" si="11"/>
        <v>-688809</v>
      </c>
      <c r="K95" s="137">
        <f t="shared" si="11"/>
        <v>-547729</v>
      </c>
      <c r="L95" s="211">
        <f t="shared" si="11"/>
        <v>-4464067</v>
      </c>
      <c r="M95" s="212">
        <f t="shared" si="10"/>
        <v>-0.81713592583398909</v>
      </c>
      <c r="N95" s="212">
        <f t="shared" si="10"/>
        <v>-0.83792619956872738</v>
      </c>
      <c r="O95" s="212">
        <f t="shared" si="10"/>
        <v>-0.77699217265063902</v>
      </c>
      <c r="P95" s="212">
        <f t="shared" si="10"/>
        <v>-0.7946139718149664</v>
      </c>
      <c r="Q95" s="712">
        <f t="shared" si="10"/>
        <v>-0.81401822651358346</v>
      </c>
      <c r="R95" s="645">
        <v>43609</v>
      </c>
      <c r="S95" s="137">
        <v>2272092</v>
      </c>
      <c r="T95" s="137">
        <v>1636088</v>
      </c>
      <c r="U95" s="137">
        <v>886507</v>
      </c>
      <c r="V95" s="137">
        <v>689302</v>
      </c>
      <c r="W95" s="211">
        <v>5483989</v>
      </c>
    </row>
    <row r="96" spans="2:23" ht="13">
      <c r="B96" s="645">
        <v>43974</v>
      </c>
      <c r="C96" s="137">
        <v>221208</v>
      </c>
      <c r="D96" s="137">
        <v>129057</v>
      </c>
      <c r="E96" s="137">
        <v>77866</v>
      </c>
      <c r="F96" s="137">
        <v>65585</v>
      </c>
      <c r="G96" s="211">
        <v>493716</v>
      </c>
      <c r="H96" s="137">
        <f t="shared" si="11"/>
        <v>-1073713</v>
      </c>
      <c r="I96" s="137">
        <f t="shared" si="11"/>
        <v>-728546</v>
      </c>
      <c r="J96" s="137">
        <f t="shared" si="11"/>
        <v>-328486</v>
      </c>
      <c r="K96" s="137">
        <f t="shared" si="11"/>
        <v>-274115</v>
      </c>
      <c r="L96" s="211">
        <f t="shared" si="11"/>
        <v>-2404860</v>
      </c>
      <c r="M96" s="212">
        <f t="shared" si="10"/>
        <v>-0.82917259045146385</v>
      </c>
      <c r="N96" s="212">
        <f t="shared" si="10"/>
        <v>-0.84951428574760113</v>
      </c>
      <c r="O96" s="212">
        <f t="shared" si="10"/>
        <v>-0.80837795802653856</v>
      </c>
      <c r="P96" s="212">
        <f t="shared" si="10"/>
        <v>-0.80693258757727404</v>
      </c>
      <c r="Q96" s="712">
        <f t="shared" si="10"/>
        <v>-0.82966946528226271</v>
      </c>
      <c r="R96" s="645">
        <v>43610</v>
      </c>
      <c r="S96" s="137">
        <v>1294921</v>
      </c>
      <c r="T96" s="137">
        <v>857603</v>
      </c>
      <c r="U96" s="137">
        <v>406352</v>
      </c>
      <c r="V96" s="137">
        <v>339700</v>
      </c>
      <c r="W96" s="211">
        <v>2898576</v>
      </c>
    </row>
    <row r="97" spans="2:23" ht="13">
      <c r="B97" s="646">
        <v>43975</v>
      </c>
      <c r="C97" s="137">
        <v>140611</v>
      </c>
      <c r="D97" s="137">
        <v>80282</v>
      </c>
      <c r="E97" s="137">
        <v>46681</v>
      </c>
      <c r="F97" s="137">
        <v>43030</v>
      </c>
      <c r="G97" s="211">
        <v>310604</v>
      </c>
      <c r="H97" s="137">
        <f t="shared" si="11"/>
        <v>-822638</v>
      </c>
      <c r="I97" s="137">
        <f t="shared" si="11"/>
        <v>-571126</v>
      </c>
      <c r="J97" s="137">
        <f t="shared" si="11"/>
        <v>-235214</v>
      </c>
      <c r="K97" s="137">
        <f t="shared" si="11"/>
        <v>-213173</v>
      </c>
      <c r="L97" s="211">
        <f t="shared" si="11"/>
        <v>-1842151</v>
      </c>
      <c r="M97" s="212">
        <f t="shared" si="10"/>
        <v>-0.85402424502906304</v>
      </c>
      <c r="N97" s="212">
        <f t="shared" si="10"/>
        <v>-0.87675619580969222</v>
      </c>
      <c r="O97" s="212">
        <f t="shared" si="10"/>
        <v>-0.83440288050515266</v>
      </c>
      <c r="P97" s="212">
        <f t="shared" si="10"/>
        <v>-0.83204724378715311</v>
      </c>
      <c r="Q97" s="712">
        <f t="shared" si="10"/>
        <v>-0.85571790566042116</v>
      </c>
      <c r="R97" s="646">
        <v>43611</v>
      </c>
      <c r="S97" s="137">
        <v>963249</v>
      </c>
      <c r="T97" s="137">
        <v>651408</v>
      </c>
      <c r="U97" s="137">
        <v>281895</v>
      </c>
      <c r="V97" s="137">
        <v>256203</v>
      </c>
      <c r="W97" s="211">
        <v>2152755</v>
      </c>
    </row>
    <row r="98" spans="2:23" ht="13">
      <c r="B98" s="645">
        <v>43976</v>
      </c>
      <c r="C98" s="137">
        <v>524934</v>
      </c>
      <c r="D98" s="137">
        <v>334141</v>
      </c>
      <c r="E98" s="137">
        <v>234501</v>
      </c>
      <c r="F98" s="137">
        <v>176222</v>
      </c>
      <c r="G98" s="211">
        <v>1269798</v>
      </c>
      <c r="H98" s="137">
        <f t="shared" si="11"/>
        <v>-1626359</v>
      </c>
      <c r="I98" s="137">
        <f t="shared" si="11"/>
        <v>-1266007</v>
      </c>
      <c r="J98" s="137">
        <f t="shared" si="11"/>
        <v>-618723</v>
      </c>
      <c r="K98" s="137">
        <f t="shared" si="11"/>
        <v>-498502</v>
      </c>
      <c r="L98" s="211">
        <f t="shared" si="11"/>
        <v>-4009591</v>
      </c>
      <c r="M98" s="212">
        <f t="shared" si="10"/>
        <v>-0.75599139680183036</v>
      </c>
      <c r="N98" s="212">
        <f t="shared" si="10"/>
        <v>-0.7911811907398566</v>
      </c>
      <c r="O98" s="212">
        <f t="shared" si="10"/>
        <v>-0.72515892661247228</v>
      </c>
      <c r="P98" s="212">
        <f t="shared" si="10"/>
        <v>-0.73882357823347022</v>
      </c>
      <c r="Q98" s="712">
        <f t="shared" si="10"/>
        <v>-0.75948012165801759</v>
      </c>
      <c r="R98" s="645">
        <v>43612</v>
      </c>
      <c r="S98" s="137">
        <v>2151293</v>
      </c>
      <c r="T98" s="137">
        <v>1600148</v>
      </c>
      <c r="U98" s="137">
        <v>853224</v>
      </c>
      <c r="V98" s="137">
        <v>674724</v>
      </c>
      <c r="W98" s="211">
        <v>5279389</v>
      </c>
    </row>
    <row r="99" spans="2:23" ht="13">
      <c r="B99" s="645">
        <v>43977</v>
      </c>
      <c r="C99" s="137">
        <v>523525</v>
      </c>
      <c r="D99" s="137">
        <v>339684</v>
      </c>
      <c r="E99" s="137">
        <v>234351</v>
      </c>
      <c r="F99" s="137">
        <v>177030</v>
      </c>
      <c r="G99" s="211">
        <v>1274590</v>
      </c>
      <c r="H99" s="137">
        <f t="shared" si="11"/>
        <v>-1704375</v>
      </c>
      <c r="I99" s="137">
        <f t="shared" si="11"/>
        <v>-1296600</v>
      </c>
      <c r="J99" s="137">
        <f t="shared" si="11"/>
        <v>-633019</v>
      </c>
      <c r="K99" s="137">
        <f t="shared" si="11"/>
        <v>-506621</v>
      </c>
      <c r="L99" s="211">
        <f t="shared" si="11"/>
        <v>-4140615</v>
      </c>
      <c r="M99" s="212">
        <f t="shared" si="10"/>
        <v>-0.76501413887517389</v>
      </c>
      <c r="N99" s="212">
        <f t="shared" si="10"/>
        <v>-0.79240523038787891</v>
      </c>
      <c r="O99" s="212">
        <f t="shared" si="10"/>
        <v>-0.72981426611480682</v>
      </c>
      <c r="P99" s="212">
        <f t="shared" si="10"/>
        <v>-0.7410520865178285</v>
      </c>
      <c r="Q99" s="712">
        <f t="shared" si="10"/>
        <v>-0.76462756257611675</v>
      </c>
      <c r="R99" s="645">
        <v>43613</v>
      </c>
      <c r="S99" s="137">
        <v>2227900</v>
      </c>
      <c r="T99" s="137">
        <v>1636284</v>
      </c>
      <c r="U99" s="137">
        <v>867370</v>
      </c>
      <c r="V99" s="137">
        <v>683651</v>
      </c>
      <c r="W99" s="211">
        <v>5415205</v>
      </c>
    </row>
    <row r="100" spans="2:23" ht="13">
      <c r="B100" s="645">
        <v>43978</v>
      </c>
      <c r="C100" s="137">
        <v>537642</v>
      </c>
      <c r="D100" s="137">
        <v>355125</v>
      </c>
      <c r="E100" s="137">
        <v>242259</v>
      </c>
      <c r="F100" s="137">
        <v>178007</v>
      </c>
      <c r="G100" s="211">
        <v>1313033</v>
      </c>
      <c r="H100" s="137">
        <f t="shared" si="11"/>
        <v>-1730266</v>
      </c>
      <c r="I100" s="137">
        <f t="shared" si="11"/>
        <v>-1291423</v>
      </c>
      <c r="J100" s="137">
        <f t="shared" si="11"/>
        <v>-634429</v>
      </c>
      <c r="K100" s="137">
        <f t="shared" si="11"/>
        <v>-531332</v>
      </c>
      <c r="L100" s="211">
        <f t="shared" si="11"/>
        <v>-4187450</v>
      </c>
      <c r="M100" s="212">
        <f t="shared" si="10"/>
        <v>-0.76293482804417112</v>
      </c>
      <c r="N100" s="212">
        <f t="shared" si="10"/>
        <v>-0.78432150171145942</v>
      </c>
      <c r="O100" s="212">
        <f t="shared" si="10"/>
        <v>-0.72366565984706077</v>
      </c>
      <c r="P100" s="212">
        <f t="shared" si="10"/>
        <v>-0.74905228670635615</v>
      </c>
      <c r="Q100" s="712">
        <f t="shared" si="10"/>
        <v>-0.76128769055372048</v>
      </c>
      <c r="R100" s="645">
        <v>43614</v>
      </c>
      <c r="S100" s="137">
        <v>2267908</v>
      </c>
      <c r="T100" s="137">
        <v>1646548</v>
      </c>
      <c r="U100" s="137">
        <v>876688</v>
      </c>
      <c r="V100" s="137">
        <v>709339</v>
      </c>
      <c r="W100" s="211">
        <v>5500483</v>
      </c>
    </row>
    <row r="101" spans="2:23" ht="13">
      <c r="B101" s="645">
        <v>43979</v>
      </c>
      <c r="C101" s="137">
        <v>544423</v>
      </c>
      <c r="D101" s="137">
        <v>360923</v>
      </c>
      <c r="E101" s="137">
        <v>242648</v>
      </c>
      <c r="F101" s="137">
        <v>175852</v>
      </c>
      <c r="G101" s="211">
        <v>1323846</v>
      </c>
      <c r="H101" s="137">
        <f t="shared" si="11"/>
        <v>-1759606</v>
      </c>
      <c r="I101" s="137">
        <f t="shared" si="11"/>
        <v>-1280775</v>
      </c>
      <c r="J101" s="137">
        <f t="shared" si="11"/>
        <v>-619645</v>
      </c>
      <c r="K101" s="137">
        <f t="shared" si="11"/>
        <v>-514994</v>
      </c>
      <c r="L101" s="211">
        <f t="shared" si="11"/>
        <v>-4175020</v>
      </c>
      <c r="M101" s="212">
        <f t="shared" si="10"/>
        <v>-0.76370826929695768</v>
      </c>
      <c r="N101" s="212">
        <f t="shared" si="10"/>
        <v>-0.78015262246771333</v>
      </c>
      <c r="O101" s="212">
        <f t="shared" si="10"/>
        <v>-0.71860144985521168</v>
      </c>
      <c r="P101" s="212">
        <f t="shared" si="10"/>
        <v>-0.74545412436346159</v>
      </c>
      <c r="Q101" s="712">
        <f t="shared" si="10"/>
        <v>-0.75925108922457829</v>
      </c>
      <c r="R101" s="645">
        <v>43615</v>
      </c>
      <c r="S101" s="137">
        <v>2304029</v>
      </c>
      <c r="T101" s="137">
        <v>1641698</v>
      </c>
      <c r="U101" s="137">
        <v>862293</v>
      </c>
      <c r="V101" s="137">
        <v>690846</v>
      </c>
      <c r="W101" s="211">
        <v>5498866</v>
      </c>
    </row>
    <row r="102" spans="2:23" ht="13">
      <c r="B102" s="645">
        <v>43980</v>
      </c>
      <c r="C102" s="137">
        <v>569947</v>
      </c>
      <c r="D102" s="137">
        <v>376523</v>
      </c>
      <c r="E102" s="137">
        <v>255415</v>
      </c>
      <c r="F102" s="137">
        <v>190212</v>
      </c>
      <c r="G102" s="211">
        <v>1392097</v>
      </c>
      <c r="H102" s="137">
        <f t="shared" si="11"/>
        <v>-1821944</v>
      </c>
      <c r="I102" s="137">
        <f t="shared" si="11"/>
        <v>-1249085</v>
      </c>
      <c r="J102" s="137">
        <f t="shared" si="11"/>
        <v>-633914</v>
      </c>
      <c r="K102" s="137">
        <f t="shared" si="11"/>
        <v>-504816</v>
      </c>
      <c r="L102" s="211">
        <f t="shared" si="11"/>
        <v>-4209759</v>
      </c>
      <c r="M102" s="212">
        <f t="shared" si="10"/>
        <v>-0.76171698459503379</v>
      </c>
      <c r="N102" s="212">
        <f t="shared" si="10"/>
        <v>-0.76838019990059103</v>
      </c>
      <c r="O102" s="212">
        <f t="shared" si="10"/>
        <v>-0.71280032473921351</v>
      </c>
      <c r="P102" s="212">
        <f t="shared" si="10"/>
        <v>-0.72632469483243844</v>
      </c>
      <c r="Q102" s="712">
        <f t="shared" si="10"/>
        <v>-0.75149361211712684</v>
      </c>
      <c r="R102" s="645">
        <v>43616</v>
      </c>
      <c r="S102" s="137">
        <v>2391891</v>
      </c>
      <c r="T102" s="137">
        <v>1625608</v>
      </c>
      <c r="U102" s="137">
        <v>889329</v>
      </c>
      <c r="V102" s="137">
        <v>695028</v>
      </c>
      <c r="W102" s="211">
        <v>5601856</v>
      </c>
    </row>
    <row r="103" spans="2:23" ht="13">
      <c r="B103" s="645">
        <v>43981</v>
      </c>
      <c r="C103" s="137">
        <v>378699</v>
      </c>
      <c r="D103" s="137">
        <v>216749</v>
      </c>
      <c r="E103" s="137">
        <v>128561</v>
      </c>
      <c r="F103" s="137">
        <v>108989</v>
      </c>
      <c r="G103" s="211">
        <v>832998</v>
      </c>
      <c r="H103" s="137">
        <f t="shared" si="11"/>
        <v>-1137550</v>
      </c>
      <c r="I103" s="137">
        <f t="shared" si="11"/>
        <v>-647125</v>
      </c>
      <c r="J103" s="137">
        <f t="shared" si="11"/>
        <v>-289469</v>
      </c>
      <c r="K103" s="137">
        <f t="shared" si="11"/>
        <v>-239921</v>
      </c>
      <c r="L103" s="211">
        <f t="shared" si="11"/>
        <v>-2314065</v>
      </c>
      <c r="M103" s="212">
        <f t="shared" si="10"/>
        <v>-0.75023957146880227</v>
      </c>
      <c r="N103" s="212">
        <f t="shared" si="10"/>
        <v>-0.74909651175981684</v>
      </c>
      <c r="O103" s="212">
        <f t="shared" si="10"/>
        <v>-0.69245987130110276</v>
      </c>
      <c r="P103" s="212">
        <f t="shared" si="10"/>
        <v>-0.68763004786334581</v>
      </c>
      <c r="Q103" s="712">
        <f t="shared" si="10"/>
        <v>-0.73530939800061201</v>
      </c>
      <c r="R103" s="645">
        <v>43617</v>
      </c>
      <c r="S103" s="137">
        <v>1516249</v>
      </c>
      <c r="T103" s="137">
        <v>863874</v>
      </c>
      <c r="U103" s="137">
        <v>418030</v>
      </c>
      <c r="V103" s="137">
        <v>348910</v>
      </c>
      <c r="W103" s="211">
        <v>3147063</v>
      </c>
    </row>
    <row r="104" spans="2:23" ht="13">
      <c r="B104" s="646">
        <v>43982</v>
      </c>
      <c r="C104" s="137">
        <v>252818</v>
      </c>
      <c r="D104" s="137">
        <v>134046</v>
      </c>
      <c r="E104" s="137">
        <v>81522</v>
      </c>
      <c r="F104" s="137">
        <v>72057</v>
      </c>
      <c r="G104" s="211">
        <v>540443</v>
      </c>
      <c r="H104" s="137">
        <f t="shared" si="11"/>
        <v>-802285</v>
      </c>
      <c r="I104" s="137">
        <f t="shared" si="11"/>
        <v>-506911</v>
      </c>
      <c r="J104" s="137">
        <f t="shared" si="11"/>
        <v>-218880</v>
      </c>
      <c r="K104" s="137">
        <f t="shared" si="11"/>
        <v>-195082</v>
      </c>
      <c r="L104" s="211">
        <f t="shared" si="11"/>
        <v>-1723158</v>
      </c>
      <c r="M104" s="212">
        <f t="shared" si="10"/>
        <v>-0.7603854789532396</v>
      </c>
      <c r="N104" s="212">
        <f t="shared" si="10"/>
        <v>-0.7908658459147806</v>
      </c>
      <c r="O104" s="212">
        <f t="shared" si="10"/>
        <v>-0.72862364431661575</v>
      </c>
      <c r="P104" s="212">
        <f t="shared" si="10"/>
        <v>-0.73026401985483214</v>
      </c>
      <c r="Q104" s="712">
        <f t="shared" si="10"/>
        <v>-0.76124635039479127</v>
      </c>
      <c r="R104" s="646">
        <v>43618</v>
      </c>
      <c r="S104" s="137">
        <v>1055103</v>
      </c>
      <c r="T104" s="137">
        <v>640957</v>
      </c>
      <c r="U104" s="137">
        <v>300402</v>
      </c>
      <c r="V104" s="137">
        <v>267139</v>
      </c>
      <c r="W104" s="211">
        <v>2263601</v>
      </c>
    </row>
    <row r="105" spans="2:23" ht="13">
      <c r="B105" s="645">
        <v>43983</v>
      </c>
      <c r="C105" s="137">
        <v>617448</v>
      </c>
      <c r="D105" s="137">
        <v>407662</v>
      </c>
      <c r="E105" s="137">
        <v>270733</v>
      </c>
      <c r="F105" s="137">
        <v>198404</v>
      </c>
      <c r="G105" s="211">
        <v>1494247</v>
      </c>
      <c r="H105" s="137">
        <f t="shared" si="11"/>
        <v>-1597573</v>
      </c>
      <c r="I105" s="137">
        <f t="shared" si="11"/>
        <v>-1192504</v>
      </c>
      <c r="J105" s="137">
        <f t="shared" si="11"/>
        <v>-587570</v>
      </c>
      <c r="K105" s="137">
        <f t="shared" si="11"/>
        <v>-440451</v>
      </c>
      <c r="L105" s="211">
        <f t="shared" si="11"/>
        <v>-3818098</v>
      </c>
      <c r="M105" s="212">
        <f t="shared" si="10"/>
        <v>-0.7212450807464128</v>
      </c>
      <c r="N105" s="212">
        <f t="shared" si="10"/>
        <v>-0.74523768159053494</v>
      </c>
      <c r="O105" s="212">
        <f t="shared" si="10"/>
        <v>-0.68457176544879839</v>
      </c>
      <c r="P105" s="212">
        <f t="shared" si="10"/>
        <v>-0.68943813541413934</v>
      </c>
      <c r="Q105" s="712">
        <f t="shared" si="10"/>
        <v>-0.71872176976457669</v>
      </c>
      <c r="R105" s="645">
        <v>43619</v>
      </c>
      <c r="S105" s="137">
        <v>2215021</v>
      </c>
      <c r="T105" s="137">
        <v>1600166</v>
      </c>
      <c r="U105" s="137">
        <v>858303</v>
      </c>
      <c r="V105" s="137">
        <v>638855</v>
      </c>
      <c r="W105" s="211">
        <v>5312345</v>
      </c>
    </row>
    <row r="106" spans="2:23" ht="13">
      <c r="B106" s="645">
        <v>43984</v>
      </c>
      <c r="C106" s="137">
        <v>627447</v>
      </c>
      <c r="D106" s="137">
        <v>418578</v>
      </c>
      <c r="E106" s="137">
        <v>271727</v>
      </c>
      <c r="F106" s="137">
        <v>204695</v>
      </c>
      <c r="G106" s="211">
        <v>1522447</v>
      </c>
      <c r="H106" s="137">
        <f t="shared" si="11"/>
        <v>-1666127</v>
      </c>
      <c r="I106" s="137">
        <f t="shared" si="11"/>
        <v>-1217792</v>
      </c>
      <c r="J106" s="137">
        <f t="shared" si="11"/>
        <v>-604690</v>
      </c>
      <c r="K106" s="137">
        <f t="shared" si="11"/>
        <v>-453432</v>
      </c>
      <c r="L106" s="211">
        <f t="shared" si="11"/>
        <v>-3942041</v>
      </c>
      <c r="M106" s="212">
        <f t="shared" si="10"/>
        <v>-0.72643263308705108</v>
      </c>
      <c r="N106" s="212">
        <f t="shared" si="10"/>
        <v>-0.74420332809816847</v>
      </c>
      <c r="O106" s="212">
        <f t="shared" si="10"/>
        <v>-0.6899569497168585</v>
      </c>
      <c r="P106" s="212">
        <f t="shared" si="10"/>
        <v>-0.68897340482915914</v>
      </c>
      <c r="Q106" s="712">
        <f t="shared" si="10"/>
        <v>-0.72139256230409876</v>
      </c>
      <c r="R106" s="645">
        <v>43620</v>
      </c>
      <c r="S106" s="137">
        <v>2293574</v>
      </c>
      <c r="T106" s="137">
        <v>1636370</v>
      </c>
      <c r="U106" s="137">
        <v>876417</v>
      </c>
      <c r="V106" s="137">
        <v>658127</v>
      </c>
      <c r="W106" s="211">
        <v>5464488</v>
      </c>
    </row>
    <row r="107" spans="2:23" ht="13">
      <c r="B107" s="645">
        <v>43985</v>
      </c>
      <c r="C107" s="137">
        <v>646436</v>
      </c>
      <c r="D107" s="137">
        <v>431853</v>
      </c>
      <c r="E107" s="137">
        <v>276558</v>
      </c>
      <c r="F107" s="137">
        <v>208255</v>
      </c>
      <c r="G107" s="211">
        <v>1563102</v>
      </c>
      <c r="H107" s="137">
        <f t="shared" si="11"/>
        <v>-1698175</v>
      </c>
      <c r="I107" s="137">
        <f t="shared" si="11"/>
        <v>-1202684</v>
      </c>
      <c r="J107" s="137">
        <f t="shared" si="11"/>
        <v>-610959</v>
      </c>
      <c r="K107" s="137">
        <f t="shared" si="11"/>
        <v>-462228</v>
      </c>
      <c r="L107" s="211">
        <f t="shared" si="11"/>
        <v>-3974046</v>
      </c>
      <c r="M107" s="212">
        <f t="shared" si="10"/>
        <v>-0.72428859200950602</v>
      </c>
      <c r="N107" s="212">
        <f t="shared" si="10"/>
        <v>-0.73579490705930795</v>
      </c>
      <c r="O107" s="212">
        <f t="shared" si="10"/>
        <v>-0.6883913209549789</v>
      </c>
      <c r="P107" s="212">
        <f t="shared" si="10"/>
        <v>-0.68939555514457485</v>
      </c>
      <c r="Q107" s="712">
        <f t="shared" si="10"/>
        <v>-0.71770629934399444</v>
      </c>
      <c r="R107" s="645">
        <v>43621</v>
      </c>
      <c r="S107" s="137">
        <v>2344611</v>
      </c>
      <c r="T107" s="137">
        <v>1634537</v>
      </c>
      <c r="U107" s="137">
        <v>887517</v>
      </c>
      <c r="V107" s="137">
        <v>670483</v>
      </c>
      <c r="W107" s="211">
        <v>5537148</v>
      </c>
    </row>
    <row r="108" spans="2:23" ht="13">
      <c r="B108" s="645">
        <v>43986</v>
      </c>
      <c r="C108" s="137">
        <v>648489</v>
      </c>
      <c r="D108" s="137">
        <v>427967</v>
      </c>
      <c r="E108" s="137">
        <v>269492</v>
      </c>
      <c r="F108" s="137">
        <v>208510</v>
      </c>
      <c r="G108" s="211">
        <v>1554458</v>
      </c>
      <c r="H108" s="137">
        <f t="shared" si="11"/>
        <v>-1732723</v>
      </c>
      <c r="I108" s="137">
        <f t="shared" si="11"/>
        <v>-1200205</v>
      </c>
      <c r="J108" s="137">
        <f t="shared" si="11"/>
        <v>-620181</v>
      </c>
      <c r="K108" s="137">
        <f t="shared" si="11"/>
        <v>-468773</v>
      </c>
      <c r="L108" s="211">
        <f t="shared" si="11"/>
        <v>-4021882</v>
      </c>
      <c r="M108" s="212">
        <f t="shared" si="10"/>
        <v>-0.72766431548303978</v>
      </c>
      <c r="N108" s="212">
        <f t="shared" si="10"/>
        <v>-0.73714877789324473</v>
      </c>
      <c r="O108" s="212">
        <f t="shared" si="10"/>
        <v>-0.69708870562555003</v>
      </c>
      <c r="P108" s="212">
        <f t="shared" si="10"/>
        <v>-0.69213755549748035</v>
      </c>
      <c r="Q108" s="712">
        <f t="shared" si="10"/>
        <v>-0.72124045520897218</v>
      </c>
      <c r="R108" s="645">
        <v>43622</v>
      </c>
      <c r="S108" s="137">
        <v>2381212</v>
      </c>
      <c r="T108" s="137">
        <v>1628172</v>
      </c>
      <c r="U108" s="137">
        <v>889673</v>
      </c>
      <c r="V108" s="137">
        <v>677283</v>
      </c>
      <c r="W108" s="211">
        <v>5576340</v>
      </c>
    </row>
    <row r="109" spans="2:23" ht="13">
      <c r="B109" s="645">
        <v>43987</v>
      </c>
      <c r="C109" s="137">
        <v>685784</v>
      </c>
      <c r="D109" s="137">
        <v>454547</v>
      </c>
      <c r="E109" s="137">
        <v>288507</v>
      </c>
      <c r="F109" s="137">
        <v>224015</v>
      </c>
      <c r="G109" s="211">
        <v>1652853</v>
      </c>
      <c r="H109" s="137">
        <f t="shared" si="11"/>
        <v>-1657478</v>
      </c>
      <c r="I109" s="137">
        <f t="shared" si="11"/>
        <v>-1137635</v>
      </c>
      <c r="J109" s="137">
        <f t="shared" si="11"/>
        <v>-596781</v>
      </c>
      <c r="K109" s="137">
        <f t="shared" si="11"/>
        <v>-433502</v>
      </c>
      <c r="L109" s="211">
        <f t="shared" si="11"/>
        <v>-3825396</v>
      </c>
      <c r="M109" s="212">
        <f t="shared" si="10"/>
        <v>-0.70733789051331009</v>
      </c>
      <c r="N109" s="212">
        <f t="shared" si="10"/>
        <v>-0.71451316495224793</v>
      </c>
      <c r="O109" s="212">
        <f t="shared" si="10"/>
        <v>-0.67410944235096371</v>
      </c>
      <c r="P109" s="212">
        <f t="shared" si="10"/>
        <v>-0.65930158459781263</v>
      </c>
      <c r="Q109" s="712">
        <f t="shared" si="10"/>
        <v>-0.69828808438608758</v>
      </c>
      <c r="R109" s="645">
        <v>43623</v>
      </c>
      <c r="S109" s="137">
        <v>2343262</v>
      </c>
      <c r="T109" s="137">
        <v>1592182</v>
      </c>
      <c r="U109" s="137">
        <v>885288</v>
      </c>
      <c r="V109" s="137">
        <v>657517</v>
      </c>
      <c r="W109" s="211">
        <v>5478249</v>
      </c>
    </row>
    <row r="110" spans="2:23" ht="13">
      <c r="B110" s="645">
        <v>43988</v>
      </c>
      <c r="C110" s="137">
        <v>445568</v>
      </c>
      <c r="D110" s="137">
        <v>260285</v>
      </c>
      <c r="E110" s="137">
        <v>139289</v>
      </c>
      <c r="F110" s="137">
        <v>128755</v>
      </c>
      <c r="G110" s="211">
        <v>973897</v>
      </c>
      <c r="H110" s="137">
        <f t="shared" si="11"/>
        <v>-942668</v>
      </c>
      <c r="I110" s="137">
        <f t="shared" si="11"/>
        <v>-609004</v>
      </c>
      <c r="J110" s="137">
        <f t="shared" si="11"/>
        <v>-286088</v>
      </c>
      <c r="K110" s="137">
        <f t="shared" si="11"/>
        <v>-218854</v>
      </c>
      <c r="L110" s="211">
        <f t="shared" si="11"/>
        <v>-2056614</v>
      </c>
      <c r="M110" s="212">
        <f t="shared" si="10"/>
        <v>-0.679040163199917</v>
      </c>
      <c r="N110" s="212">
        <f t="shared" si="10"/>
        <v>-0.70057713832798985</v>
      </c>
      <c r="O110" s="212">
        <f t="shared" si="10"/>
        <v>-0.67255164242542498</v>
      </c>
      <c r="P110" s="212">
        <f t="shared" si="10"/>
        <v>-0.62959819797531136</v>
      </c>
      <c r="Q110" s="712">
        <f t="shared" si="10"/>
        <v>-0.67863604520821741</v>
      </c>
      <c r="R110" s="645">
        <v>43624</v>
      </c>
      <c r="S110" s="137">
        <v>1388236</v>
      </c>
      <c r="T110" s="137">
        <v>869289</v>
      </c>
      <c r="U110" s="137">
        <v>425377</v>
      </c>
      <c r="V110" s="137">
        <v>347609</v>
      </c>
      <c r="W110" s="211">
        <v>3030511</v>
      </c>
    </row>
    <row r="111" spans="2:23" ht="13">
      <c r="B111" s="646">
        <v>43989</v>
      </c>
      <c r="C111" s="137">
        <v>310796</v>
      </c>
      <c r="D111" s="137">
        <v>163419</v>
      </c>
      <c r="E111" s="137">
        <v>87581</v>
      </c>
      <c r="F111" s="137">
        <v>87381</v>
      </c>
      <c r="G111" s="211">
        <v>649177</v>
      </c>
      <c r="H111" s="137">
        <f t="shared" si="11"/>
        <v>-761982</v>
      </c>
      <c r="I111" s="137">
        <f t="shared" si="11"/>
        <v>-488056</v>
      </c>
      <c r="J111" s="137">
        <f t="shared" si="11"/>
        <v>-219099</v>
      </c>
      <c r="K111" s="137">
        <f t="shared" si="11"/>
        <v>-194688</v>
      </c>
      <c r="L111" s="211">
        <f t="shared" si="11"/>
        <v>-1663825</v>
      </c>
      <c r="M111" s="212">
        <f t="shared" si="10"/>
        <v>-0.71028861516548625</v>
      </c>
      <c r="N111" s="212">
        <f t="shared" si="10"/>
        <v>-0.74915537818028322</v>
      </c>
      <c r="O111" s="212">
        <f t="shared" si="10"/>
        <v>-0.71442219903482462</v>
      </c>
      <c r="P111" s="212">
        <f t="shared" si="10"/>
        <v>-0.69021409655084398</v>
      </c>
      <c r="Q111" s="712">
        <f t="shared" si="10"/>
        <v>-0.71933573771228909</v>
      </c>
      <c r="R111" s="646">
        <v>43625</v>
      </c>
      <c r="S111" s="137">
        <v>1072778</v>
      </c>
      <c r="T111" s="137">
        <v>651475</v>
      </c>
      <c r="U111" s="137">
        <v>306680</v>
      </c>
      <c r="V111" s="137">
        <v>282069</v>
      </c>
      <c r="W111" s="211">
        <v>2313002</v>
      </c>
    </row>
    <row r="112" spans="2:23" ht="13">
      <c r="B112" s="645">
        <v>43990</v>
      </c>
      <c r="C112" s="137">
        <v>731985</v>
      </c>
      <c r="D112" s="137">
        <v>497935</v>
      </c>
      <c r="E112" s="137">
        <v>307691</v>
      </c>
      <c r="F112" s="137">
        <v>242830</v>
      </c>
      <c r="G112" s="211">
        <v>1780441</v>
      </c>
      <c r="H112" s="137">
        <f t="shared" si="11"/>
        <v>-1512067</v>
      </c>
      <c r="I112" s="137">
        <f t="shared" si="11"/>
        <v>-1078085</v>
      </c>
      <c r="J112" s="137">
        <f t="shared" si="11"/>
        <v>-529591</v>
      </c>
      <c r="K112" s="137">
        <f t="shared" si="11"/>
        <v>-394479</v>
      </c>
      <c r="L112" s="211">
        <f t="shared" si="11"/>
        <v>-3514222</v>
      </c>
      <c r="M112" s="212">
        <f t="shared" si="10"/>
        <v>-0.67381103468190573</v>
      </c>
      <c r="N112" s="212">
        <f t="shared" si="10"/>
        <v>-0.68405540538825649</v>
      </c>
      <c r="O112" s="212">
        <f t="shared" si="10"/>
        <v>-0.63251210464335794</v>
      </c>
      <c r="P112" s="212">
        <f t="shared" si="10"/>
        <v>-0.61897603831108616</v>
      </c>
      <c r="Q112" s="712">
        <f t="shared" si="10"/>
        <v>-0.66372911741502716</v>
      </c>
      <c r="R112" s="645">
        <v>43626</v>
      </c>
      <c r="S112" s="137">
        <v>2244052</v>
      </c>
      <c r="T112" s="137">
        <v>1576020</v>
      </c>
      <c r="U112" s="137">
        <v>837282</v>
      </c>
      <c r="V112" s="137">
        <v>637309</v>
      </c>
      <c r="W112" s="211">
        <v>5294663</v>
      </c>
    </row>
    <row r="113" spans="2:23" ht="13">
      <c r="B113" s="645">
        <v>43991</v>
      </c>
      <c r="C113" s="137">
        <v>758940</v>
      </c>
      <c r="D113" s="137">
        <v>519565</v>
      </c>
      <c r="E113" s="137">
        <v>309074</v>
      </c>
      <c r="F113" s="137">
        <v>241388</v>
      </c>
      <c r="G113" s="211">
        <v>1828967</v>
      </c>
      <c r="H113" s="137">
        <f t="shared" si="11"/>
        <v>-1539582</v>
      </c>
      <c r="I113" s="137">
        <f t="shared" si="11"/>
        <v>-1066725</v>
      </c>
      <c r="J113" s="137">
        <f t="shared" si="11"/>
        <v>-547305</v>
      </c>
      <c r="K113" s="137">
        <f t="shared" si="11"/>
        <v>-414574</v>
      </c>
      <c r="L113" s="211">
        <f t="shared" si="11"/>
        <v>-3568186</v>
      </c>
      <c r="M113" s="212">
        <f t="shared" si="10"/>
        <v>-0.66981390650165629</v>
      </c>
      <c r="N113" s="212">
        <f t="shared" si="10"/>
        <v>-0.67246531214342897</v>
      </c>
      <c r="O113" s="212">
        <f t="shared" si="10"/>
        <v>-0.6390920375207706</v>
      </c>
      <c r="P113" s="212">
        <f t="shared" si="10"/>
        <v>-0.63200917126296952</v>
      </c>
      <c r="Q113" s="712">
        <f t="shared" si="10"/>
        <v>-0.66112374431482668</v>
      </c>
      <c r="R113" s="645">
        <v>43627</v>
      </c>
      <c r="S113" s="137">
        <v>2298522</v>
      </c>
      <c r="T113" s="137">
        <v>1586290</v>
      </c>
      <c r="U113" s="137">
        <v>856379</v>
      </c>
      <c r="V113" s="137">
        <v>655962</v>
      </c>
      <c r="W113" s="211">
        <v>5397153</v>
      </c>
    </row>
    <row r="114" spans="2:23" ht="13">
      <c r="B114" s="645">
        <v>43992</v>
      </c>
      <c r="C114" s="137">
        <v>778104</v>
      </c>
      <c r="D114" s="137">
        <v>531450</v>
      </c>
      <c r="E114" s="137">
        <v>317638</v>
      </c>
      <c r="F114" s="137">
        <v>248562</v>
      </c>
      <c r="G114" s="211">
        <v>1875754</v>
      </c>
      <c r="H114" s="137">
        <f t="shared" si="11"/>
        <v>-1532599</v>
      </c>
      <c r="I114" s="137">
        <f t="shared" si="11"/>
        <v>-1071701</v>
      </c>
      <c r="J114" s="137">
        <f t="shared" si="11"/>
        <v>-554359</v>
      </c>
      <c r="K114" s="137">
        <f t="shared" si="11"/>
        <v>-406171</v>
      </c>
      <c r="L114" s="211">
        <f t="shared" si="11"/>
        <v>-3564830</v>
      </c>
      <c r="M114" s="212">
        <f t="shared" si="10"/>
        <v>-0.66326092102706402</v>
      </c>
      <c r="N114" s="212">
        <f t="shared" si="10"/>
        <v>-0.66849660449951376</v>
      </c>
      <c r="O114" s="212">
        <f t="shared" si="10"/>
        <v>-0.63573498532678441</v>
      </c>
      <c r="P114" s="212">
        <f t="shared" si="10"/>
        <v>-0.62036127703964827</v>
      </c>
      <c r="Q114" s="712">
        <f t="shared" si="10"/>
        <v>-0.65522929156134713</v>
      </c>
      <c r="R114" s="645">
        <v>43628</v>
      </c>
      <c r="S114" s="137">
        <v>2310703</v>
      </c>
      <c r="T114" s="137">
        <v>1603151</v>
      </c>
      <c r="U114" s="137">
        <v>871997</v>
      </c>
      <c r="V114" s="137">
        <v>654733</v>
      </c>
      <c r="W114" s="211">
        <v>5440584</v>
      </c>
    </row>
    <row r="115" spans="2:23" ht="13">
      <c r="B115" s="645">
        <v>43993</v>
      </c>
      <c r="C115" s="137">
        <v>794145</v>
      </c>
      <c r="D115" s="137">
        <v>543978</v>
      </c>
      <c r="E115" s="137">
        <v>317536</v>
      </c>
      <c r="F115" s="137">
        <v>248215</v>
      </c>
      <c r="G115" s="211">
        <v>1903874</v>
      </c>
      <c r="H115" s="137">
        <f t="shared" si="11"/>
        <v>-1540521</v>
      </c>
      <c r="I115" s="137">
        <f t="shared" si="11"/>
        <v>-1062144</v>
      </c>
      <c r="J115" s="137">
        <f t="shared" si="11"/>
        <v>-547469</v>
      </c>
      <c r="K115" s="137">
        <f t="shared" si="11"/>
        <v>-393098</v>
      </c>
      <c r="L115" s="211">
        <f t="shared" si="11"/>
        <v>-3543232</v>
      </c>
      <c r="M115" s="212">
        <f t="shared" si="10"/>
        <v>-0.65984641914517961</v>
      </c>
      <c r="N115" s="212">
        <f t="shared" si="10"/>
        <v>-0.66130966389850832</v>
      </c>
      <c r="O115" s="212">
        <f t="shared" si="10"/>
        <v>-0.63290848029780178</v>
      </c>
      <c r="P115" s="212">
        <f t="shared" si="10"/>
        <v>-0.61295810314152377</v>
      </c>
      <c r="Q115" s="712">
        <f t="shared" si="10"/>
        <v>-0.65047972262702436</v>
      </c>
      <c r="R115" s="645">
        <v>43629</v>
      </c>
      <c r="S115" s="137">
        <v>2334666</v>
      </c>
      <c r="T115" s="137">
        <v>1606122</v>
      </c>
      <c r="U115" s="137">
        <v>865005</v>
      </c>
      <c r="V115" s="137">
        <v>641313</v>
      </c>
      <c r="W115" s="211">
        <v>5447106</v>
      </c>
    </row>
    <row r="116" spans="2:23" ht="13">
      <c r="B116" s="645">
        <v>43994</v>
      </c>
      <c r="C116" s="137">
        <v>832580</v>
      </c>
      <c r="D116" s="137">
        <v>548644</v>
      </c>
      <c r="E116" s="137">
        <v>327095</v>
      </c>
      <c r="F116" s="137">
        <v>257427</v>
      </c>
      <c r="G116" s="211">
        <v>1965746</v>
      </c>
      <c r="H116" s="137">
        <f t="shared" si="11"/>
        <v>-1475786</v>
      </c>
      <c r="I116" s="137">
        <f t="shared" si="11"/>
        <v>-998455</v>
      </c>
      <c r="J116" s="137">
        <f t="shared" si="11"/>
        <v>-519395</v>
      </c>
      <c r="K116" s="137">
        <f t="shared" si="11"/>
        <v>-383530</v>
      </c>
      <c r="L116" s="211">
        <f t="shared" si="11"/>
        <v>-3377166</v>
      </c>
      <c r="M116" s="212">
        <f t="shared" si="10"/>
        <v>-0.63932062766476372</v>
      </c>
      <c r="N116" s="212">
        <f t="shared" si="10"/>
        <v>-0.64537240344670899</v>
      </c>
      <c r="O116" s="212">
        <f t="shared" si="10"/>
        <v>-0.61358669328639437</v>
      </c>
      <c r="P116" s="212">
        <f t="shared" si="10"/>
        <v>-0.59837087355314011</v>
      </c>
      <c r="Q116" s="712">
        <f t="shared" si="10"/>
        <v>-0.63208340320783873</v>
      </c>
      <c r="R116" s="645">
        <v>43630</v>
      </c>
      <c r="S116" s="137">
        <v>2308366</v>
      </c>
      <c r="T116" s="137">
        <v>1547099</v>
      </c>
      <c r="U116" s="137">
        <v>846490</v>
      </c>
      <c r="V116" s="137">
        <v>640957</v>
      </c>
      <c r="W116" s="211">
        <v>5342912</v>
      </c>
    </row>
    <row r="117" spans="2:23" ht="13">
      <c r="B117" s="645">
        <v>43995</v>
      </c>
      <c r="C117" s="137">
        <v>556871</v>
      </c>
      <c r="D117" s="137">
        <v>335910</v>
      </c>
      <c r="E117" s="137">
        <v>170837</v>
      </c>
      <c r="F117" s="137">
        <v>163165</v>
      </c>
      <c r="G117" s="211">
        <v>1226783</v>
      </c>
      <c r="H117" s="137">
        <f t="shared" si="11"/>
        <v>-828293</v>
      </c>
      <c r="I117" s="137">
        <f t="shared" si="11"/>
        <v>-506515</v>
      </c>
      <c r="J117" s="137">
        <f t="shared" si="11"/>
        <v>-233082</v>
      </c>
      <c r="K117" s="137">
        <f t="shared" si="11"/>
        <v>-163332</v>
      </c>
      <c r="L117" s="211">
        <f t="shared" si="11"/>
        <v>-1731222</v>
      </c>
      <c r="M117" s="212">
        <f t="shared" si="10"/>
        <v>-0.59797468025446809</v>
      </c>
      <c r="N117" s="212">
        <f t="shared" si="10"/>
        <v>-0.60125827224975514</v>
      </c>
      <c r="O117" s="212">
        <f t="shared" si="10"/>
        <v>-0.57705133950123666</v>
      </c>
      <c r="P117" s="212">
        <f t="shared" si="10"/>
        <v>-0.50025574507575876</v>
      </c>
      <c r="Q117" s="712">
        <f t="shared" si="10"/>
        <v>-0.58526675918397708</v>
      </c>
      <c r="R117" s="645">
        <v>43631</v>
      </c>
      <c r="S117" s="137">
        <v>1385164</v>
      </c>
      <c r="T117" s="137">
        <v>842425</v>
      </c>
      <c r="U117" s="137">
        <v>403919</v>
      </c>
      <c r="V117" s="137">
        <v>326497</v>
      </c>
      <c r="W117" s="211">
        <v>2958005</v>
      </c>
    </row>
    <row r="118" spans="2:23" ht="13">
      <c r="B118" s="646">
        <v>43996</v>
      </c>
      <c r="C118" s="137">
        <v>406977</v>
      </c>
      <c r="D118" s="137">
        <v>232358</v>
      </c>
      <c r="E118" s="137">
        <v>117734</v>
      </c>
      <c r="F118" s="137">
        <v>117061</v>
      </c>
      <c r="G118" s="211">
        <v>874130</v>
      </c>
      <c r="H118" s="137">
        <f t="shared" si="11"/>
        <v>-612025</v>
      </c>
      <c r="I118" s="137">
        <f t="shared" si="11"/>
        <v>-391188</v>
      </c>
      <c r="J118" s="137">
        <f t="shared" si="11"/>
        <v>-172252</v>
      </c>
      <c r="K118" s="137">
        <f t="shared" si="11"/>
        <v>-140537</v>
      </c>
      <c r="L118" s="211">
        <f t="shared" si="11"/>
        <v>-1316002</v>
      </c>
      <c r="M118" s="212">
        <f t="shared" si="10"/>
        <v>-0.60061216759142766</v>
      </c>
      <c r="N118" s="212">
        <f t="shared" si="10"/>
        <v>-0.62736029098093804</v>
      </c>
      <c r="O118" s="212">
        <f t="shared" si="10"/>
        <v>-0.59400108970777898</v>
      </c>
      <c r="P118" s="212">
        <f t="shared" si="10"/>
        <v>-0.54556712396835383</v>
      </c>
      <c r="Q118" s="712">
        <f t="shared" si="10"/>
        <v>-0.60087793795077193</v>
      </c>
      <c r="R118" s="646">
        <v>43632</v>
      </c>
      <c r="S118" s="137">
        <v>1019002</v>
      </c>
      <c r="T118" s="137">
        <v>623546</v>
      </c>
      <c r="U118" s="137">
        <v>289986</v>
      </c>
      <c r="V118" s="137">
        <v>257598</v>
      </c>
      <c r="W118" s="211">
        <v>2190132</v>
      </c>
    </row>
    <row r="119" spans="2:23" ht="13">
      <c r="B119" s="645">
        <v>43997</v>
      </c>
      <c r="C119" s="137">
        <v>820411</v>
      </c>
      <c r="D119" s="137">
        <v>570177</v>
      </c>
      <c r="E119" s="137">
        <v>337291</v>
      </c>
      <c r="F119" s="137">
        <v>259990</v>
      </c>
      <c r="G119" s="211">
        <v>1987869</v>
      </c>
      <c r="H119" s="137">
        <f t="shared" si="11"/>
        <v>-1333828</v>
      </c>
      <c r="I119" s="137">
        <f t="shared" si="11"/>
        <v>-961706</v>
      </c>
      <c r="J119" s="137">
        <f t="shared" si="11"/>
        <v>-480256</v>
      </c>
      <c r="K119" s="137">
        <f t="shared" si="11"/>
        <v>-358100</v>
      </c>
      <c r="L119" s="211">
        <f t="shared" si="11"/>
        <v>-3133890</v>
      </c>
      <c r="M119" s="212">
        <f t="shared" si="10"/>
        <v>-0.61916435455861674</v>
      </c>
      <c r="N119" s="212">
        <f t="shared" si="10"/>
        <v>-0.62779337586486694</v>
      </c>
      <c r="O119" s="212">
        <f t="shared" si="10"/>
        <v>-0.58743534010888676</v>
      </c>
      <c r="P119" s="212">
        <f t="shared" si="10"/>
        <v>-0.57936546457635618</v>
      </c>
      <c r="Q119" s="712">
        <f t="shared" si="10"/>
        <v>-0.61187767718082786</v>
      </c>
      <c r="R119" s="645">
        <v>43633</v>
      </c>
      <c r="S119" s="137">
        <v>2154239</v>
      </c>
      <c r="T119" s="137">
        <v>1531883</v>
      </c>
      <c r="U119" s="137">
        <v>817547</v>
      </c>
      <c r="V119" s="137">
        <v>618090</v>
      </c>
      <c r="W119" s="211">
        <v>5121759</v>
      </c>
    </row>
    <row r="120" spans="2:23" ht="13">
      <c r="B120" s="645">
        <v>43998</v>
      </c>
      <c r="C120" s="137">
        <v>836000</v>
      </c>
      <c r="D120" s="137">
        <v>584950</v>
      </c>
      <c r="E120" s="137">
        <v>341766</v>
      </c>
      <c r="F120" s="137">
        <v>269953</v>
      </c>
      <c r="G120" s="211">
        <v>2032669</v>
      </c>
      <c r="H120" s="137">
        <f t="shared" si="11"/>
        <v>-1369533</v>
      </c>
      <c r="I120" s="137">
        <f t="shared" si="11"/>
        <v>-981527</v>
      </c>
      <c r="J120" s="137">
        <f t="shared" si="11"/>
        <v>-503838</v>
      </c>
      <c r="K120" s="137">
        <f t="shared" si="11"/>
        <v>-376507</v>
      </c>
      <c r="L120" s="211">
        <f t="shared" si="11"/>
        <v>-3231405</v>
      </c>
      <c r="M120" s="212">
        <f t="shared" si="10"/>
        <v>-0.62095330244435243</v>
      </c>
      <c r="N120" s="212">
        <f t="shared" si="10"/>
        <v>-0.6265824522160236</v>
      </c>
      <c r="O120" s="212">
        <f t="shared" si="10"/>
        <v>-0.59583209161735284</v>
      </c>
      <c r="P120" s="212">
        <f t="shared" si="10"/>
        <v>-0.58241345172168424</v>
      </c>
      <c r="Q120" s="712">
        <f t="shared" si="10"/>
        <v>-0.613860101510731</v>
      </c>
      <c r="R120" s="645">
        <v>43634</v>
      </c>
      <c r="S120" s="137">
        <v>2205533</v>
      </c>
      <c r="T120" s="137">
        <v>1566477</v>
      </c>
      <c r="U120" s="137">
        <v>845604</v>
      </c>
      <c r="V120" s="137">
        <v>646460</v>
      </c>
      <c r="W120" s="211">
        <v>5264074</v>
      </c>
    </row>
    <row r="121" spans="2:23" ht="13">
      <c r="B121" s="645">
        <v>43999</v>
      </c>
      <c r="C121" s="137">
        <v>856470</v>
      </c>
      <c r="D121" s="137">
        <v>598421</v>
      </c>
      <c r="E121" s="137">
        <v>342486</v>
      </c>
      <c r="F121" s="137">
        <v>268057</v>
      </c>
      <c r="G121" s="211">
        <v>2065434</v>
      </c>
      <c r="H121" s="137">
        <f t="shared" si="11"/>
        <v>-1374223</v>
      </c>
      <c r="I121" s="137">
        <f t="shared" si="11"/>
        <v>-967500</v>
      </c>
      <c r="J121" s="137">
        <f t="shared" si="11"/>
        <v>-511497</v>
      </c>
      <c r="K121" s="137">
        <f t="shared" si="11"/>
        <v>-367579</v>
      </c>
      <c r="L121" s="211">
        <f t="shared" si="11"/>
        <v>-3220799</v>
      </c>
      <c r="M121" s="212">
        <f t="shared" si="10"/>
        <v>-0.6160520519856385</v>
      </c>
      <c r="N121" s="212">
        <f t="shared" si="10"/>
        <v>-0.61784726049398409</v>
      </c>
      <c r="O121" s="212">
        <f t="shared" si="10"/>
        <v>-0.5989545459335841</v>
      </c>
      <c r="P121" s="212">
        <f t="shared" si="10"/>
        <v>-0.57828537087263776</v>
      </c>
      <c r="Q121" s="712">
        <f t="shared" si="10"/>
        <v>-0.60928055952130755</v>
      </c>
      <c r="R121" s="645">
        <v>43635</v>
      </c>
      <c r="S121" s="137">
        <v>2230693</v>
      </c>
      <c r="T121" s="137">
        <v>1565921</v>
      </c>
      <c r="U121" s="137">
        <v>853983</v>
      </c>
      <c r="V121" s="137">
        <v>635636</v>
      </c>
      <c r="W121" s="211">
        <v>5286233</v>
      </c>
    </row>
    <row r="122" spans="2:23" ht="13">
      <c r="B122" s="645">
        <v>44000</v>
      </c>
      <c r="C122" s="137">
        <v>864546</v>
      </c>
      <c r="D122" s="137">
        <v>605309</v>
      </c>
      <c r="E122" s="137">
        <v>353004</v>
      </c>
      <c r="F122" s="137">
        <v>277027</v>
      </c>
      <c r="G122" s="211">
        <v>2099886</v>
      </c>
      <c r="H122" s="137">
        <f t="shared" si="11"/>
        <v>-1374087</v>
      </c>
      <c r="I122" s="137">
        <f t="shared" si="11"/>
        <v>-950996</v>
      </c>
      <c r="J122" s="137">
        <f t="shared" si="11"/>
        <v>-496708</v>
      </c>
      <c r="K122" s="137">
        <f t="shared" si="11"/>
        <v>-350614</v>
      </c>
      <c r="L122" s="211">
        <f t="shared" si="11"/>
        <v>-3172405</v>
      </c>
      <c r="M122" s="212">
        <f t="shared" si="10"/>
        <v>-0.61380628267339932</v>
      </c>
      <c r="N122" s="212">
        <f t="shared" si="10"/>
        <v>-0.61106017136743762</v>
      </c>
      <c r="O122" s="212">
        <f t="shared" si="10"/>
        <v>-0.58456041576440021</v>
      </c>
      <c r="P122" s="212">
        <f t="shared" si="10"/>
        <v>-0.55862188735280205</v>
      </c>
      <c r="Q122" s="712">
        <f t="shared" si="10"/>
        <v>-0.6017128037887135</v>
      </c>
      <c r="R122" s="645">
        <v>43636</v>
      </c>
      <c r="S122" s="137">
        <v>2238633</v>
      </c>
      <c r="T122" s="137">
        <v>1556305</v>
      </c>
      <c r="U122" s="137">
        <v>849712</v>
      </c>
      <c r="V122" s="137">
        <v>627641</v>
      </c>
      <c r="W122" s="211">
        <v>5272291</v>
      </c>
    </row>
    <row r="123" spans="2:23" ht="13">
      <c r="B123" s="645">
        <v>44001</v>
      </c>
      <c r="C123" s="137">
        <v>900278</v>
      </c>
      <c r="D123" s="137">
        <v>617471</v>
      </c>
      <c r="E123" s="137">
        <v>360075</v>
      </c>
      <c r="F123" s="137">
        <v>283423</v>
      </c>
      <c r="G123" s="211">
        <v>2161247</v>
      </c>
      <c r="H123" s="137">
        <f t="shared" si="11"/>
        <v>-1325389</v>
      </c>
      <c r="I123" s="137">
        <f t="shared" si="11"/>
        <v>-888985</v>
      </c>
      <c r="J123" s="137">
        <f t="shared" si="11"/>
        <v>-480329</v>
      </c>
      <c r="K123" s="137">
        <f t="shared" si="11"/>
        <v>-351192</v>
      </c>
      <c r="L123" s="211">
        <f t="shared" si="11"/>
        <v>-3045895</v>
      </c>
      <c r="M123" s="212">
        <f t="shared" si="10"/>
        <v>-0.5955019326790576</v>
      </c>
      <c r="N123" s="212">
        <f t="shared" si="10"/>
        <v>-0.5901168039424981</v>
      </c>
      <c r="O123" s="212">
        <f t="shared" si="10"/>
        <v>-0.57154535199737266</v>
      </c>
      <c r="P123" s="212">
        <f t="shared" si="10"/>
        <v>-0.55339378993563026</v>
      </c>
      <c r="Q123" s="712">
        <f t="shared" si="10"/>
        <v>-0.58494563812548228</v>
      </c>
      <c r="R123" s="645">
        <v>43637</v>
      </c>
      <c r="S123" s="137">
        <v>2225667</v>
      </c>
      <c r="T123" s="137">
        <v>1506456</v>
      </c>
      <c r="U123" s="137">
        <v>840404</v>
      </c>
      <c r="V123" s="137">
        <v>634615</v>
      </c>
      <c r="W123" s="211">
        <v>5207142</v>
      </c>
    </row>
    <row r="124" spans="2:23" ht="13">
      <c r="B124" s="645">
        <v>44002</v>
      </c>
      <c r="C124" s="137">
        <v>613043</v>
      </c>
      <c r="D124" s="137">
        <v>364650</v>
      </c>
      <c r="E124" s="137">
        <v>188702</v>
      </c>
      <c r="F124" s="137">
        <v>173589</v>
      </c>
      <c r="G124" s="211">
        <v>1339984</v>
      </c>
      <c r="H124" s="137">
        <f t="shared" si="11"/>
        <v>-709051</v>
      </c>
      <c r="I124" s="137">
        <f t="shared" si="11"/>
        <v>-423787</v>
      </c>
      <c r="J124" s="137">
        <f t="shared" si="11"/>
        <v>-222486</v>
      </c>
      <c r="K124" s="137">
        <f t="shared" si="11"/>
        <v>-146695</v>
      </c>
      <c r="L124" s="211">
        <f t="shared" si="11"/>
        <v>-1502019</v>
      </c>
      <c r="M124" s="212">
        <f t="shared" si="10"/>
        <v>-0.53630906728265915</v>
      </c>
      <c r="N124" s="212">
        <f t="shared" si="10"/>
        <v>-0.53750267935167928</v>
      </c>
      <c r="O124" s="212">
        <f t="shared" si="10"/>
        <v>-0.54108096539782291</v>
      </c>
      <c r="P124" s="212">
        <f t="shared" si="10"/>
        <v>-0.45801538634461914</v>
      </c>
      <c r="Q124" s="712">
        <f t="shared" si="10"/>
        <v>-0.52850718313808953</v>
      </c>
      <c r="R124" s="645">
        <v>43638</v>
      </c>
      <c r="S124" s="137">
        <v>1322094</v>
      </c>
      <c r="T124" s="137">
        <v>788437</v>
      </c>
      <c r="U124" s="137">
        <v>411188</v>
      </c>
      <c r="V124" s="137">
        <v>320284</v>
      </c>
      <c r="W124" s="211">
        <v>2842003</v>
      </c>
    </row>
    <row r="125" spans="2:23" ht="13">
      <c r="B125" s="646">
        <v>44003</v>
      </c>
      <c r="C125" s="137">
        <v>443505</v>
      </c>
      <c r="D125" s="137">
        <v>258665</v>
      </c>
      <c r="E125" s="137">
        <v>130925</v>
      </c>
      <c r="F125" s="137">
        <v>126471</v>
      </c>
      <c r="G125" s="211">
        <v>959566</v>
      </c>
      <c r="H125" s="137">
        <f t="shared" si="11"/>
        <v>-588323</v>
      </c>
      <c r="I125" s="137">
        <f t="shared" si="11"/>
        <v>-339823</v>
      </c>
      <c r="J125" s="137">
        <f t="shared" si="11"/>
        <v>-170741</v>
      </c>
      <c r="K125" s="137">
        <f t="shared" si="11"/>
        <v>-135204</v>
      </c>
      <c r="L125" s="211">
        <f t="shared" si="11"/>
        <v>-1234091</v>
      </c>
      <c r="M125" s="212">
        <f t="shared" si="10"/>
        <v>-0.57017545559918903</v>
      </c>
      <c r="N125" s="212">
        <f t="shared" si="10"/>
        <v>-0.56780252903984707</v>
      </c>
      <c r="O125" s="212">
        <f t="shared" si="10"/>
        <v>-0.56599351600777015</v>
      </c>
      <c r="P125" s="212">
        <f t="shared" si="10"/>
        <v>-0.51668672972198337</v>
      </c>
      <c r="Q125" s="712">
        <f t="shared" si="10"/>
        <v>-0.56257245321397098</v>
      </c>
      <c r="R125" s="646">
        <v>43639</v>
      </c>
      <c r="S125" s="137">
        <v>1031828</v>
      </c>
      <c r="T125" s="137">
        <v>598488</v>
      </c>
      <c r="U125" s="137">
        <v>301666</v>
      </c>
      <c r="V125" s="137">
        <v>261675</v>
      </c>
      <c r="W125" s="211">
        <v>2193657</v>
      </c>
    </row>
    <row r="126" spans="2:23" ht="13">
      <c r="B126" s="645">
        <v>44004</v>
      </c>
      <c r="C126" s="137">
        <v>902925</v>
      </c>
      <c r="D126" s="137">
        <v>630879</v>
      </c>
      <c r="E126" s="137">
        <v>365303</v>
      </c>
      <c r="F126" s="137">
        <v>290555</v>
      </c>
      <c r="G126" s="211">
        <v>2189662</v>
      </c>
      <c r="H126" s="137">
        <f t="shared" si="11"/>
        <v>-1155319</v>
      </c>
      <c r="I126" s="137">
        <f t="shared" si="11"/>
        <v>-758778</v>
      </c>
      <c r="J126" s="137">
        <f t="shared" si="11"/>
        <v>-398060</v>
      </c>
      <c r="K126" s="137">
        <f t="shared" si="11"/>
        <v>-315144</v>
      </c>
      <c r="L126" s="211">
        <f t="shared" si="11"/>
        <v>-2627301</v>
      </c>
      <c r="M126" s="212">
        <f t="shared" si="10"/>
        <v>-0.56131294443224422</v>
      </c>
      <c r="N126" s="212">
        <f t="shared" si="10"/>
        <v>-0.54601819010014696</v>
      </c>
      <c r="O126" s="212">
        <f t="shared" si="10"/>
        <v>-0.52145571634988863</v>
      </c>
      <c r="P126" s="212">
        <f t="shared" si="10"/>
        <v>-0.52029803582307388</v>
      </c>
      <c r="Q126" s="712">
        <f t="shared" si="10"/>
        <v>-0.54542685920568623</v>
      </c>
      <c r="R126" s="645">
        <v>43640</v>
      </c>
      <c r="S126" s="137">
        <v>2058244</v>
      </c>
      <c r="T126" s="137">
        <v>1389657</v>
      </c>
      <c r="U126" s="137">
        <v>763363</v>
      </c>
      <c r="V126" s="137">
        <v>605699</v>
      </c>
      <c r="W126" s="211">
        <v>4816963</v>
      </c>
    </row>
    <row r="127" spans="2:23" ht="13">
      <c r="B127" s="645">
        <v>44005</v>
      </c>
      <c r="C127" s="137">
        <v>929666</v>
      </c>
      <c r="D127" s="137">
        <v>642992</v>
      </c>
      <c r="E127" s="137">
        <v>374192</v>
      </c>
      <c r="F127" s="137">
        <v>293968</v>
      </c>
      <c r="G127" s="211">
        <v>2240818</v>
      </c>
      <c r="H127" s="137">
        <f t="shared" si="11"/>
        <v>-1221459</v>
      </c>
      <c r="I127" s="137">
        <f t="shared" si="11"/>
        <v>-811362</v>
      </c>
      <c r="J127" s="137">
        <f t="shared" si="11"/>
        <v>-425262</v>
      </c>
      <c r="K127" s="137">
        <f t="shared" si="11"/>
        <v>-331138</v>
      </c>
      <c r="L127" s="211">
        <f t="shared" si="11"/>
        <v>-2789221</v>
      </c>
      <c r="M127" s="212">
        <f t="shared" si="10"/>
        <v>-0.56782334824800973</v>
      </c>
      <c r="N127" s="212">
        <f t="shared" si="10"/>
        <v>-0.55788480658766715</v>
      </c>
      <c r="O127" s="212">
        <f t="shared" si="10"/>
        <v>-0.53194054942498259</v>
      </c>
      <c r="P127" s="212">
        <f t="shared" si="10"/>
        <v>-0.529730957629586</v>
      </c>
      <c r="Q127" s="712">
        <f t="shared" si="10"/>
        <v>-0.55451279801210285</v>
      </c>
      <c r="R127" s="645">
        <v>43641</v>
      </c>
      <c r="S127" s="137">
        <v>2151125</v>
      </c>
      <c r="T127" s="137">
        <v>1454354</v>
      </c>
      <c r="U127" s="137">
        <v>799454</v>
      </c>
      <c r="V127" s="137">
        <v>625106</v>
      </c>
      <c r="W127" s="211">
        <v>5030039</v>
      </c>
    </row>
    <row r="128" spans="2:23" ht="13">
      <c r="B128" s="645">
        <v>44006</v>
      </c>
      <c r="C128" s="137">
        <v>940568</v>
      </c>
      <c r="D128" s="137">
        <v>648913</v>
      </c>
      <c r="E128" s="137">
        <v>376925</v>
      </c>
      <c r="F128" s="137">
        <v>293555</v>
      </c>
      <c r="G128" s="211">
        <v>2259961</v>
      </c>
      <c r="H128" s="137">
        <f t="shared" si="11"/>
        <v>-1228974</v>
      </c>
      <c r="I128" s="137">
        <f t="shared" si="11"/>
        <v>-793426</v>
      </c>
      <c r="J128" s="137">
        <f t="shared" si="11"/>
        <v>-431679</v>
      </c>
      <c r="K128" s="137">
        <f t="shared" si="11"/>
        <v>-317252</v>
      </c>
      <c r="L128" s="211">
        <f t="shared" si="11"/>
        <v>-2771331</v>
      </c>
      <c r="M128" s="212">
        <f t="shared" si="10"/>
        <v>-0.56646702391564674</v>
      </c>
      <c r="N128" s="212">
        <f t="shared" si="10"/>
        <v>-0.55009675256649093</v>
      </c>
      <c r="O128" s="212">
        <f t="shared" si="10"/>
        <v>-0.53385711670978619</v>
      </c>
      <c r="P128" s="212">
        <f t="shared" si="10"/>
        <v>-0.51939810774925632</v>
      </c>
      <c r="Q128" s="712">
        <f t="shared" si="10"/>
        <v>-0.55081895465419217</v>
      </c>
      <c r="R128" s="645">
        <v>43642</v>
      </c>
      <c r="S128" s="137">
        <v>2169542</v>
      </c>
      <c r="T128" s="137">
        <v>1442339</v>
      </c>
      <c r="U128" s="137">
        <v>808604</v>
      </c>
      <c r="V128" s="137">
        <v>610807</v>
      </c>
      <c r="W128" s="211">
        <v>5031292</v>
      </c>
    </row>
    <row r="129" spans="2:23" ht="13">
      <c r="B129" s="645">
        <v>44007</v>
      </c>
      <c r="C129" s="137">
        <v>950218</v>
      </c>
      <c r="D129" s="137">
        <v>670234</v>
      </c>
      <c r="E129" s="137">
        <v>395759</v>
      </c>
      <c r="F129" s="137">
        <v>300769</v>
      </c>
      <c r="G129" s="211">
        <v>2316980</v>
      </c>
      <c r="H129" s="137">
        <f t="shared" si="11"/>
        <v>-1206287</v>
      </c>
      <c r="I129" s="137">
        <f t="shared" si="11"/>
        <v>-735067</v>
      </c>
      <c r="J129" s="137">
        <f t="shared" si="11"/>
        <v>-397227</v>
      </c>
      <c r="K129" s="137">
        <f t="shared" si="11"/>
        <v>-290499</v>
      </c>
      <c r="L129" s="211">
        <f t="shared" si="11"/>
        <v>-2629080</v>
      </c>
      <c r="M129" s="212">
        <f t="shared" si="10"/>
        <v>-0.55937129753930548</v>
      </c>
      <c r="N129" s="212">
        <f t="shared" si="10"/>
        <v>-0.5230673001727032</v>
      </c>
      <c r="O129" s="212">
        <f t="shared" si="10"/>
        <v>-0.50092561533242708</v>
      </c>
      <c r="P129" s="212">
        <f t="shared" si="10"/>
        <v>-0.49131527496837307</v>
      </c>
      <c r="Q129" s="712">
        <f t="shared" si="10"/>
        <v>-0.53155036534130196</v>
      </c>
      <c r="R129" s="645">
        <v>43643</v>
      </c>
      <c r="S129" s="137">
        <v>2156505</v>
      </c>
      <c r="T129" s="137">
        <v>1405301</v>
      </c>
      <c r="U129" s="137">
        <v>792986</v>
      </c>
      <c r="V129" s="137">
        <v>591268</v>
      </c>
      <c r="W129" s="211">
        <v>4946060</v>
      </c>
    </row>
    <row r="130" spans="2:23" ht="13">
      <c r="B130" s="645">
        <v>44008</v>
      </c>
      <c r="C130" s="137">
        <v>959977</v>
      </c>
      <c r="D130" s="137">
        <v>661069</v>
      </c>
      <c r="E130" s="137">
        <v>394853</v>
      </c>
      <c r="F130" s="137">
        <v>299539</v>
      </c>
      <c r="G130" s="211">
        <v>2315438</v>
      </c>
      <c r="H130" s="137">
        <f t="shared" si="11"/>
        <v>-1189699</v>
      </c>
      <c r="I130" s="137">
        <f t="shared" si="11"/>
        <v>-696252</v>
      </c>
      <c r="J130" s="137">
        <f t="shared" si="11"/>
        <v>-372880</v>
      </c>
      <c r="K130" s="137">
        <f t="shared" si="11"/>
        <v>-284815</v>
      </c>
      <c r="L130" s="211">
        <f t="shared" si="11"/>
        <v>-2543646</v>
      </c>
      <c r="M130" s="212">
        <f t="shared" si="10"/>
        <v>-0.5534317729741598</v>
      </c>
      <c r="N130" s="212">
        <f t="shared" si="10"/>
        <v>-0.51296045666426737</v>
      </c>
      <c r="O130" s="212">
        <f t="shared" si="10"/>
        <v>-0.48568968638836679</v>
      </c>
      <c r="P130" s="212">
        <f t="shared" si="10"/>
        <v>-0.48740147239515774</v>
      </c>
      <c r="Q130" s="712">
        <f t="shared" si="10"/>
        <v>-0.52348261524188511</v>
      </c>
      <c r="R130" s="645">
        <v>43644</v>
      </c>
      <c r="S130" s="137">
        <v>2149676</v>
      </c>
      <c r="T130" s="137">
        <v>1357321</v>
      </c>
      <c r="U130" s="137">
        <v>767733</v>
      </c>
      <c r="V130" s="137">
        <v>584354</v>
      </c>
      <c r="W130" s="211">
        <v>4859084</v>
      </c>
    </row>
    <row r="131" spans="2:23" ht="13">
      <c r="B131" s="645">
        <v>44009</v>
      </c>
      <c r="C131" s="137">
        <v>624609</v>
      </c>
      <c r="D131" s="137">
        <v>395680</v>
      </c>
      <c r="E131" s="137">
        <v>211068</v>
      </c>
      <c r="F131" s="137">
        <v>175469</v>
      </c>
      <c r="G131" s="211">
        <v>1406826</v>
      </c>
      <c r="H131" s="137">
        <f t="shared" si="11"/>
        <v>-664256</v>
      </c>
      <c r="I131" s="137">
        <f t="shared" si="11"/>
        <v>-362586</v>
      </c>
      <c r="J131" s="137">
        <f t="shared" si="11"/>
        <v>-178716</v>
      </c>
      <c r="K131" s="137">
        <f t="shared" si="11"/>
        <v>-109677</v>
      </c>
      <c r="L131" s="211">
        <f t="shared" si="11"/>
        <v>-1315235</v>
      </c>
      <c r="M131" s="212">
        <f t="shared" si="10"/>
        <v>-0.5153805867953587</v>
      </c>
      <c r="N131" s="212">
        <f t="shared" si="10"/>
        <v>-0.47817784260404661</v>
      </c>
      <c r="O131" s="212">
        <f t="shared" si="10"/>
        <v>-0.45850009235884492</v>
      </c>
      <c r="P131" s="212">
        <f t="shared" si="10"/>
        <v>-0.38463453809627351</v>
      </c>
      <c r="Q131" s="712">
        <f t="shared" si="10"/>
        <v>-0.4831761668823733</v>
      </c>
      <c r="R131" s="645">
        <v>43645</v>
      </c>
      <c r="S131" s="137">
        <v>1288865</v>
      </c>
      <c r="T131" s="137">
        <v>758266</v>
      </c>
      <c r="U131" s="137">
        <v>389784</v>
      </c>
      <c r="V131" s="137">
        <v>285146</v>
      </c>
      <c r="W131" s="211">
        <v>2722061</v>
      </c>
    </row>
    <row r="132" spans="2:23" ht="13">
      <c r="B132" s="646">
        <v>44010</v>
      </c>
      <c r="C132" s="137">
        <v>467712</v>
      </c>
      <c r="D132" s="137">
        <v>283223</v>
      </c>
      <c r="E132" s="137">
        <v>151097</v>
      </c>
      <c r="F132" s="137">
        <v>132544</v>
      </c>
      <c r="G132" s="211">
        <v>1034576</v>
      </c>
      <c r="H132" s="137">
        <f t="shared" si="11"/>
        <v>-532673</v>
      </c>
      <c r="I132" s="137">
        <f t="shared" si="11"/>
        <v>-291077</v>
      </c>
      <c r="J132" s="137">
        <f t="shared" si="11"/>
        <v>-141744</v>
      </c>
      <c r="K132" s="137">
        <f t="shared" si="11"/>
        <v>-94872</v>
      </c>
      <c r="L132" s="211">
        <f t="shared" si="11"/>
        <v>-1060366</v>
      </c>
      <c r="M132" s="212">
        <f t="shared" si="10"/>
        <v>-0.53246799982006932</v>
      </c>
      <c r="N132" s="212">
        <f t="shared" si="10"/>
        <v>-0.50683788960473619</v>
      </c>
      <c r="O132" s="212">
        <f t="shared" si="10"/>
        <v>-0.48403058314921749</v>
      </c>
      <c r="P132" s="212">
        <f t="shared" si="10"/>
        <v>-0.41717381362788897</v>
      </c>
      <c r="Q132" s="712">
        <f t="shared" si="10"/>
        <v>-0.50615530167422296</v>
      </c>
      <c r="R132" s="646">
        <v>43646</v>
      </c>
      <c r="S132" s="137">
        <v>1000385</v>
      </c>
      <c r="T132" s="137">
        <v>574300</v>
      </c>
      <c r="U132" s="137">
        <v>292841</v>
      </c>
      <c r="V132" s="137">
        <v>227416</v>
      </c>
      <c r="W132" s="211">
        <v>2094942</v>
      </c>
    </row>
    <row r="133" spans="2:23" ht="13">
      <c r="B133" s="645">
        <v>44011</v>
      </c>
      <c r="C133" s="137">
        <v>948767</v>
      </c>
      <c r="D133" s="137">
        <v>672058</v>
      </c>
      <c r="E133" s="137">
        <v>399537</v>
      </c>
      <c r="F133" s="137">
        <v>301131</v>
      </c>
      <c r="G133" s="211">
        <v>2321493</v>
      </c>
      <c r="H133" s="137">
        <f t="shared" si="11"/>
        <v>-1064868</v>
      </c>
      <c r="I133" s="137">
        <f t="shared" si="11"/>
        <v>-667437</v>
      </c>
      <c r="J133" s="137">
        <f t="shared" si="11"/>
        <v>-355353</v>
      </c>
      <c r="K133" s="137">
        <f t="shared" si="11"/>
        <v>-263605</v>
      </c>
      <c r="L133" s="211">
        <f t="shared" si="11"/>
        <v>-2351263</v>
      </c>
      <c r="M133" s="212">
        <f t="shared" si="10"/>
        <v>-0.52882871026774958</v>
      </c>
      <c r="N133" s="212">
        <f t="shared" si="10"/>
        <v>-0.49827509621163202</v>
      </c>
      <c r="O133" s="212">
        <f t="shared" si="10"/>
        <v>-0.4707348090450264</v>
      </c>
      <c r="P133" s="212">
        <f t="shared" si="10"/>
        <v>-0.46677562613327289</v>
      </c>
      <c r="Q133" s="712">
        <f t="shared" si="10"/>
        <v>-0.50318548625265258</v>
      </c>
      <c r="R133" s="645">
        <v>43647</v>
      </c>
      <c r="S133" s="137">
        <v>2013635</v>
      </c>
      <c r="T133" s="137">
        <v>1339495</v>
      </c>
      <c r="U133" s="137">
        <v>754890</v>
      </c>
      <c r="V133" s="137">
        <v>564736</v>
      </c>
      <c r="W133" s="211">
        <v>4672756</v>
      </c>
    </row>
    <row r="134" spans="2:23" ht="13">
      <c r="B134" s="645">
        <v>44012</v>
      </c>
      <c r="C134" s="137">
        <v>980196</v>
      </c>
      <c r="D134" s="137">
        <v>684784</v>
      </c>
      <c r="E134" s="137">
        <v>406775</v>
      </c>
      <c r="F134" s="137">
        <v>305359</v>
      </c>
      <c r="G134" s="211">
        <v>2377114</v>
      </c>
      <c r="H134" s="137">
        <f t="shared" si="11"/>
        <v>-1076460</v>
      </c>
      <c r="I134" s="137">
        <f t="shared" si="11"/>
        <v>-680750</v>
      </c>
      <c r="J134" s="137">
        <f t="shared" si="11"/>
        <v>-354514</v>
      </c>
      <c r="K134" s="137">
        <f t="shared" si="11"/>
        <v>-274672</v>
      </c>
      <c r="L134" s="211">
        <f t="shared" si="11"/>
        <v>-2386396</v>
      </c>
      <c r="M134" s="212">
        <f t="shared" si="10"/>
        <v>-0.52340303871916349</v>
      </c>
      <c r="N134" s="212">
        <f t="shared" si="10"/>
        <v>-0.49852292216817745</v>
      </c>
      <c r="O134" s="212">
        <f t="shared" si="10"/>
        <v>-0.46567597850487791</v>
      </c>
      <c r="P134" s="212">
        <f t="shared" si="10"/>
        <v>-0.47354710351688101</v>
      </c>
      <c r="Q134" s="712">
        <f t="shared" si="10"/>
        <v>-0.50097428156968282</v>
      </c>
      <c r="R134" s="645">
        <v>43648</v>
      </c>
      <c r="S134" s="137">
        <v>2056656</v>
      </c>
      <c r="T134" s="137">
        <v>1365534</v>
      </c>
      <c r="U134" s="137">
        <v>761289</v>
      </c>
      <c r="V134" s="137">
        <v>580031</v>
      </c>
      <c r="W134" s="211">
        <v>4763510</v>
      </c>
    </row>
    <row r="135" spans="2:23" ht="13">
      <c r="B135" s="645">
        <v>44013</v>
      </c>
      <c r="C135" s="137">
        <v>1006085</v>
      </c>
      <c r="D135" s="137">
        <v>701863</v>
      </c>
      <c r="E135" s="137">
        <v>416664</v>
      </c>
      <c r="F135" s="137">
        <v>310540</v>
      </c>
      <c r="G135" s="211">
        <v>2435152</v>
      </c>
      <c r="H135" s="137">
        <f t="shared" si="11"/>
        <v>-1104548</v>
      </c>
      <c r="I135" s="137">
        <f t="shared" si="11"/>
        <v>-667303</v>
      </c>
      <c r="J135" s="137">
        <f t="shared" si="11"/>
        <v>-354821</v>
      </c>
      <c r="K135" s="137">
        <f t="shared" si="11"/>
        <v>-263081</v>
      </c>
      <c r="L135" s="211">
        <f t="shared" si="11"/>
        <v>-2389753</v>
      </c>
      <c r="M135" s="212">
        <f t="shared" si="10"/>
        <v>-0.52332546681493186</v>
      </c>
      <c r="N135" s="212">
        <f t="shared" si="10"/>
        <v>-0.48737917827348914</v>
      </c>
      <c r="O135" s="212">
        <f t="shared" si="10"/>
        <v>-0.45991950588799524</v>
      </c>
      <c r="P135" s="212">
        <f t="shared" si="10"/>
        <v>-0.45863209331596994</v>
      </c>
      <c r="Q135" s="712">
        <f t="shared" si="10"/>
        <v>-0.49529534778404966</v>
      </c>
      <c r="R135" s="645">
        <v>43649</v>
      </c>
      <c r="S135" s="137">
        <v>2110633</v>
      </c>
      <c r="T135" s="137">
        <v>1369166</v>
      </c>
      <c r="U135" s="137">
        <v>771485</v>
      </c>
      <c r="V135" s="137">
        <v>573621</v>
      </c>
      <c r="W135" s="211">
        <v>4824905</v>
      </c>
    </row>
    <row r="136" spans="2:23" ht="13">
      <c r="B136" s="645">
        <v>44014</v>
      </c>
      <c r="C136" s="137">
        <v>1015346</v>
      </c>
      <c r="D136" s="137">
        <v>709531</v>
      </c>
      <c r="E136" s="137">
        <v>423107</v>
      </c>
      <c r="F136" s="137">
        <v>316466</v>
      </c>
      <c r="G136" s="211">
        <v>2464450</v>
      </c>
      <c r="H136" s="137">
        <f t="shared" si="11"/>
        <v>-1070550</v>
      </c>
      <c r="I136" s="137">
        <f t="shared" si="11"/>
        <v>-639360</v>
      </c>
      <c r="J136" s="137">
        <f t="shared" si="11"/>
        <v>-338884</v>
      </c>
      <c r="K136" s="137">
        <f t="shared" si="11"/>
        <v>-265948</v>
      </c>
      <c r="L136" s="211">
        <f t="shared" si="11"/>
        <v>-2314742</v>
      </c>
      <c r="M136" s="212">
        <f t="shared" si="10"/>
        <v>-0.51323268274161316</v>
      </c>
      <c r="N136" s="212">
        <f t="shared" si="10"/>
        <v>-0.47398937349274328</v>
      </c>
      <c r="O136" s="212">
        <f t="shared" si="10"/>
        <v>-0.44473491156719697</v>
      </c>
      <c r="P136" s="212">
        <f t="shared" si="10"/>
        <v>-0.456630506821608</v>
      </c>
      <c r="Q136" s="712">
        <f t="shared" si="10"/>
        <v>-0.48433751981506495</v>
      </c>
      <c r="R136" s="645">
        <v>43650</v>
      </c>
      <c r="S136" s="137">
        <v>2085896</v>
      </c>
      <c r="T136" s="137">
        <v>1348891</v>
      </c>
      <c r="U136" s="137">
        <v>761991</v>
      </c>
      <c r="V136" s="137">
        <v>582414</v>
      </c>
      <c r="W136" s="211">
        <v>4779192</v>
      </c>
    </row>
    <row r="137" spans="2:23" ht="13">
      <c r="B137" s="645">
        <v>44015</v>
      </c>
      <c r="C137" s="137">
        <v>1020582</v>
      </c>
      <c r="D137" s="137">
        <v>702937</v>
      </c>
      <c r="E137" s="137">
        <v>424640</v>
      </c>
      <c r="F137" s="137">
        <v>312209</v>
      </c>
      <c r="G137" s="211">
        <v>2460368</v>
      </c>
      <c r="H137" s="137">
        <f t="shared" si="11"/>
        <v>-1053866</v>
      </c>
      <c r="I137" s="137">
        <f t="shared" si="11"/>
        <v>-602581</v>
      </c>
      <c r="J137" s="137">
        <f t="shared" si="11"/>
        <v>-325384</v>
      </c>
      <c r="K137" s="137">
        <f t="shared" si="11"/>
        <v>-250373</v>
      </c>
      <c r="L137" s="211">
        <f t="shared" si="11"/>
        <v>-2232204</v>
      </c>
      <c r="M137" s="212">
        <f t="shared" si="10"/>
        <v>-0.50802237510894466</v>
      </c>
      <c r="N137" s="212">
        <f t="shared" si="10"/>
        <v>-0.46156468160530917</v>
      </c>
      <c r="O137" s="212">
        <f t="shared" si="10"/>
        <v>-0.4338314507269101</v>
      </c>
      <c r="P137" s="212">
        <f t="shared" si="10"/>
        <v>-0.44504267822290794</v>
      </c>
      <c r="Q137" s="712">
        <f t="shared" si="10"/>
        <v>-0.47568881202035901</v>
      </c>
      <c r="R137" s="645">
        <v>43651</v>
      </c>
      <c r="S137" s="137">
        <v>2074448</v>
      </c>
      <c r="T137" s="137">
        <v>1305518</v>
      </c>
      <c r="U137" s="137">
        <v>750024</v>
      </c>
      <c r="V137" s="137">
        <v>562582</v>
      </c>
      <c r="W137" s="211">
        <v>4692572</v>
      </c>
    </row>
    <row r="138" spans="2:23" ht="13">
      <c r="B138" s="645">
        <v>44016</v>
      </c>
      <c r="C138" s="137">
        <v>659420</v>
      </c>
      <c r="D138" s="137">
        <v>425087</v>
      </c>
      <c r="E138" s="137">
        <v>231838</v>
      </c>
      <c r="F138" s="137">
        <v>184964</v>
      </c>
      <c r="G138" s="211">
        <v>1501309</v>
      </c>
      <c r="H138" s="137">
        <f t="shared" si="11"/>
        <v>-695940</v>
      </c>
      <c r="I138" s="137">
        <f t="shared" si="11"/>
        <v>-304702</v>
      </c>
      <c r="J138" s="137">
        <f t="shared" si="11"/>
        <v>-165527</v>
      </c>
      <c r="K138" s="137">
        <f t="shared" si="11"/>
        <v>-147737</v>
      </c>
      <c r="L138" s="211">
        <f t="shared" si="11"/>
        <v>-1313906</v>
      </c>
      <c r="M138" s="212">
        <f t="shared" si="10"/>
        <v>-0.51347243536772513</v>
      </c>
      <c r="N138" s="212">
        <f t="shared" si="10"/>
        <v>-0.41752068063508768</v>
      </c>
      <c r="O138" s="212">
        <f t="shared" si="10"/>
        <v>-0.41656159953694966</v>
      </c>
      <c r="P138" s="212">
        <f t="shared" si="10"/>
        <v>-0.44405336924145106</v>
      </c>
      <c r="Q138" s="712">
        <f t="shared" si="10"/>
        <v>-0.46671604122598098</v>
      </c>
      <c r="R138" s="645">
        <v>43652</v>
      </c>
      <c r="S138" s="137">
        <v>1355360</v>
      </c>
      <c r="T138" s="137">
        <v>729789</v>
      </c>
      <c r="U138" s="137">
        <v>397365</v>
      </c>
      <c r="V138" s="137">
        <v>332701</v>
      </c>
      <c r="W138" s="211">
        <v>2815215</v>
      </c>
    </row>
    <row r="139" spans="2:23" ht="13">
      <c r="B139" s="646">
        <v>44017</v>
      </c>
      <c r="C139" s="137">
        <v>489776</v>
      </c>
      <c r="D139" s="137">
        <v>304522</v>
      </c>
      <c r="E139" s="137">
        <v>166075</v>
      </c>
      <c r="F139" s="137">
        <v>140522</v>
      </c>
      <c r="G139" s="211">
        <v>1100895</v>
      </c>
      <c r="H139" s="137">
        <f t="shared" si="11"/>
        <v>-513143</v>
      </c>
      <c r="I139" s="137">
        <f t="shared" si="11"/>
        <v>-239189</v>
      </c>
      <c r="J139" s="137">
        <f t="shared" si="11"/>
        <v>-119881</v>
      </c>
      <c r="K139" s="137">
        <f t="shared" si="11"/>
        <v>-95762</v>
      </c>
      <c r="L139" s="211">
        <f t="shared" si="11"/>
        <v>-967975</v>
      </c>
      <c r="M139" s="212">
        <f t="shared" ref="M139:Q189" si="12">H139/S139</f>
        <v>-0.51164949512373381</v>
      </c>
      <c r="N139" s="212">
        <f t="shared" si="12"/>
        <v>-0.43991936892944966</v>
      </c>
      <c r="O139" s="212">
        <f t="shared" si="12"/>
        <v>-0.41922883240778303</v>
      </c>
      <c r="P139" s="212">
        <f t="shared" si="12"/>
        <v>-0.40528347243148077</v>
      </c>
      <c r="Q139" s="712">
        <f t="shared" si="12"/>
        <v>-0.46787618361714367</v>
      </c>
      <c r="R139" s="646">
        <v>43653</v>
      </c>
      <c r="S139" s="137">
        <v>1002919</v>
      </c>
      <c r="T139" s="137">
        <v>543711</v>
      </c>
      <c r="U139" s="137">
        <v>285956</v>
      </c>
      <c r="V139" s="137">
        <v>236284</v>
      </c>
      <c r="W139" s="211">
        <v>2068870</v>
      </c>
    </row>
    <row r="140" spans="2:23" ht="13">
      <c r="B140" s="645">
        <v>44018</v>
      </c>
      <c r="C140" s="137">
        <v>985052</v>
      </c>
      <c r="D140" s="137">
        <v>689125</v>
      </c>
      <c r="E140" s="137">
        <v>418375</v>
      </c>
      <c r="F140" s="137">
        <v>311803</v>
      </c>
      <c r="G140" s="211">
        <v>2404355</v>
      </c>
      <c r="H140" s="137">
        <f t="shared" ref="H140:L190" si="13">C140-S140</f>
        <v>-939189</v>
      </c>
      <c r="I140" s="137">
        <f t="shared" si="13"/>
        <v>-552020</v>
      </c>
      <c r="J140" s="137">
        <f t="shared" si="13"/>
        <v>-300587</v>
      </c>
      <c r="K140" s="137">
        <f t="shared" si="13"/>
        <v>-230761</v>
      </c>
      <c r="L140" s="211">
        <f t="shared" si="13"/>
        <v>-2022557</v>
      </c>
      <c r="M140" s="212">
        <f t="shared" si="12"/>
        <v>-0.48808283369910527</v>
      </c>
      <c r="N140" s="212">
        <f t="shared" si="12"/>
        <v>-0.44476672749759294</v>
      </c>
      <c r="O140" s="212">
        <f t="shared" si="12"/>
        <v>-0.41808468319605208</v>
      </c>
      <c r="P140" s="212">
        <f t="shared" si="12"/>
        <v>-0.42531572312206484</v>
      </c>
      <c r="Q140" s="712">
        <f t="shared" si="12"/>
        <v>-0.45687761581888231</v>
      </c>
      <c r="R140" s="645">
        <v>43654</v>
      </c>
      <c r="S140" s="137">
        <v>1924241</v>
      </c>
      <c r="T140" s="137">
        <v>1241145</v>
      </c>
      <c r="U140" s="137">
        <v>718962</v>
      </c>
      <c r="V140" s="137">
        <v>542564</v>
      </c>
      <c r="W140" s="211">
        <v>4426912</v>
      </c>
    </row>
    <row r="141" spans="2:23" ht="13">
      <c r="B141" s="645">
        <v>44019</v>
      </c>
      <c r="C141" s="137">
        <v>1008452</v>
      </c>
      <c r="D141" s="137">
        <v>706148</v>
      </c>
      <c r="E141" s="137">
        <v>418393</v>
      </c>
      <c r="F141" s="137">
        <v>316454</v>
      </c>
      <c r="G141" s="211">
        <v>2449447</v>
      </c>
      <c r="H141" s="137">
        <f t="shared" si="13"/>
        <v>-949139</v>
      </c>
      <c r="I141" s="137">
        <f t="shared" si="13"/>
        <v>-558383</v>
      </c>
      <c r="J141" s="137">
        <f t="shared" si="13"/>
        <v>-310667</v>
      </c>
      <c r="K141" s="137">
        <f t="shared" si="13"/>
        <v>-232955</v>
      </c>
      <c r="L141" s="211">
        <f t="shared" si="13"/>
        <v>-2051144</v>
      </c>
      <c r="M141" s="212">
        <f t="shared" si="12"/>
        <v>-0.48485051269647234</v>
      </c>
      <c r="N141" s="212">
        <f t="shared" si="12"/>
        <v>-0.44157319986619548</v>
      </c>
      <c r="O141" s="212">
        <f t="shared" si="12"/>
        <v>-0.42611993525910075</v>
      </c>
      <c r="P141" s="212">
        <f t="shared" si="12"/>
        <v>-0.42401016364857508</v>
      </c>
      <c r="Q141" s="712">
        <f t="shared" si="12"/>
        <v>-0.45574992262127351</v>
      </c>
      <c r="R141" s="645">
        <v>43655</v>
      </c>
      <c r="S141" s="137">
        <v>1957591</v>
      </c>
      <c r="T141" s="137">
        <v>1264531</v>
      </c>
      <c r="U141" s="137">
        <v>729060</v>
      </c>
      <c r="V141" s="137">
        <v>549409</v>
      </c>
      <c r="W141" s="211">
        <v>4500591</v>
      </c>
    </row>
    <row r="142" spans="2:23" ht="13">
      <c r="B142" s="645">
        <v>44020</v>
      </c>
      <c r="C142" s="137">
        <v>1029045</v>
      </c>
      <c r="D142" s="137">
        <v>705066</v>
      </c>
      <c r="E142" s="137">
        <v>425650.95999999996</v>
      </c>
      <c r="F142" s="137">
        <v>319128</v>
      </c>
      <c r="G142" s="211">
        <v>2478889.96</v>
      </c>
      <c r="H142" s="137">
        <f t="shared" si="13"/>
        <v>-964351</v>
      </c>
      <c r="I142" s="137">
        <f t="shared" si="13"/>
        <v>-571943</v>
      </c>
      <c r="J142" s="137">
        <f t="shared" si="13"/>
        <v>-313019.04000000004</v>
      </c>
      <c r="K142" s="137">
        <f t="shared" si="13"/>
        <v>-251396</v>
      </c>
      <c r="L142" s="211">
        <f t="shared" si="13"/>
        <v>-2100709.04</v>
      </c>
      <c r="M142" s="212">
        <f t="shared" si="12"/>
        <v>-0.48377291817581652</v>
      </c>
      <c r="N142" s="212">
        <f t="shared" si="12"/>
        <v>-0.44787703140698304</v>
      </c>
      <c r="O142" s="212">
        <f t="shared" si="12"/>
        <v>-0.42376032599130875</v>
      </c>
      <c r="P142" s="212">
        <f t="shared" si="12"/>
        <v>-0.44064053396526703</v>
      </c>
      <c r="Q142" s="712">
        <f t="shared" si="12"/>
        <v>-0.45871025825623596</v>
      </c>
      <c r="R142" s="645">
        <v>43656</v>
      </c>
      <c r="S142" s="137">
        <v>1993396</v>
      </c>
      <c r="T142" s="137">
        <v>1277009</v>
      </c>
      <c r="U142" s="137">
        <v>738670</v>
      </c>
      <c r="V142" s="137">
        <v>570524</v>
      </c>
      <c r="W142" s="211">
        <v>4579599</v>
      </c>
    </row>
    <row r="143" spans="2:23" ht="13">
      <c r="B143" s="645">
        <v>44021</v>
      </c>
      <c r="C143" s="137">
        <v>1042535</v>
      </c>
      <c r="D143" s="137">
        <v>714672</v>
      </c>
      <c r="E143" s="137">
        <v>432659</v>
      </c>
      <c r="F143" s="137">
        <v>326627</v>
      </c>
      <c r="G143" s="211">
        <v>2516493</v>
      </c>
      <c r="H143" s="137">
        <f t="shared" si="13"/>
        <v>-922098</v>
      </c>
      <c r="I143" s="137">
        <f t="shared" si="13"/>
        <v>-539030</v>
      </c>
      <c r="J143" s="137">
        <f t="shared" si="13"/>
        <v>-292560</v>
      </c>
      <c r="K143" s="137">
        <f t="shared" si="13"/>
        <v>-219272</v>
      </c>
      <c r="L143" s="211">
        <f t="shared" si="13"/>
        <v>-1972960</v>
      </c>
      <c r="M143" s="212">
        <f t="shared" si="12"/>
        <v>-0.46934872823575702</v>
      </c>
      <c r="N143" s="212">
        <f t="shared" si="12"/>
        <v>-0.42995065813087957</v>
      </c>
      <c r="O143" s="212">
        <f t="shared" si="12"/>
        <v>-0.40340917708995488</v>
      </c>
      <c r="P143" s="212">
        <f t="shared" si="12"/>
        <v>-0.40167137144416826</v>
      </c>
      <c r="Q143" s="712">
        <f t="shared" si="12"/>
        <v>-0.43946556518132612</v>
      </c>
      <c r="R143" s="645">
        <v>43657</v>
      </c>
      <c r="S143" s="137">
        <v>1964633</v>
      </c>
      <c r="T143" s="137">
        <v>1253702</v>
      </c>
      <c r="U143" s="137">
        <v>725219</v>
      </c>
      <c r="V143" s="137">
        <v>545899</v>
      </c>
      <c r="W143" s="211">
        <v>4489453</v>
      </c>
    </row>
    <row r="144" spans="2:23" ht="13">
      <c r="B144" s="645">
        <v>44022</v>
      </c>
      <c r="C144" s="137">
        <v>1018136</v>
      </c>
      <c r="D144" s="137">
        <v>700810</v>
      </c>
      <c r="E144" s="137">
        <v>427034</v>
      </c>
      <c r="F144" s="137">
        <v>314491</v>
      </c>
      <c r="G144" s="211">
        <v>2460471</v>
      </c>
      <c r="H144" s="137">
        <f t="shared" si="13"/>
        <v>-867936</v>
      </c>
      <c r="I144" s="137">
        <f t="shared" si="13"/>
        <v>-482140</v>
      </c>
      <c r="J144" s="137">
        <f t="shared" si="13"/>
        <v>-271309</v>
      </c>
      <c r="K144" s="137">
        <f t="shared" si="13"/>
        <v>-218489</v>
      </c>
      <c r="L144" s="211">
        <f t="shared" si="13"/>
        <v>-1839874</v>
      </c>
      <c r="M144" s="212">
        <f t="shared" si="12"/>
        <v>-0.46018179581691471</v>
      </c>
      <c r="N144" s="212">
        <f t="shared" si="12"/>
        <v>-0.40757428462741452</v>
      </c>
      <c r="O144" s="212">
        <f t="shared" si="12"/>
        <v>-0.38850393001719785</v>
      </c>
      <c r="P144" s="212">
        <f t="shared" si="12"/>
        <v>-0.40993845922923938</v>
      </c>
      <c r="Q144" s="712">
        <f t="shared" si="12"/>
        <v>-0.42784334745235558</v>
      </c>
      <c r="R144" s="645">
        <v>43658</v>
      </c>
      <c r="S144" s="137">
        <v>1886072</v>
      </c>
      <c r="T144" s="137">
        <v>1182950</v>
      </c>
      <c r="U144" s="137">
        <v>698343</v>
      </c>
      <c r="V144" s="137">
        <v>532980</v>
      </c>
      <c r="W144" s="211">
        <v>4300345</v>
      </c>
    </row>
    <row r="145" spans="2:23" ht="13">
      <c r="B145" s="645">
        <v>44023</v>
      </c>
      <c r="C145" s="137">
        <v>655475</v>
      </c>
      <c r="D145" s="137">
        <v>410929</v>
      </c>
      <c r="E145" s="137">
        <v>235907</v>
      </c>
      <c r="F145" s="137">
        <v>183527</v>
      </c>
      <c r="G145" s="211">
        <v>1485838</v>
      </c>
      <c r="H145" s="137">
        <f t="shared" si="13"/>
        <v>-428785</v>
      </c>
      <c r="I145" s="137">
        <f t="shared" si="13"/>
        <v>-258766</v>
      </c>
      <c r="J145" s="137">
        <f t="shared" si="13"/>
        <v>-126264</v>
      </c>
      <c r="K145" s="137">
        <f t="shared" si="13"/>
        <v>-87306</v>
      </c>
      <c r="L145" s="211">
        <f t="shared" si="13"/>
        <v>-901121</v>
      </c>
      <c r="M145" s="212">
        <f t="shared" si="12"/>
        <v>-0.39546326526847803</v>
      </c>
      <c r="N145" s="212">
        <f t="shared" si="12"/>
        <v>-0.3863938061356289</v>
      </c>
      <c r="O145" s="212">
        <f t="shared" si="12"/>
        <v>-0.34863089535053882</v>
      </c>
      <c r="P145" s="212">
        <f t="shared" si="12"/>
        <v>-0.32236101213663032</v>
      </c>
      <c r="Q145" s="712">
        <f t="shared" si="12"/>
        <v>-0.37751842407012437</v>
      </c>
      <c r="R145" s="645">
        <v>43659</v>
      </c>
      <c r="S145" s="137">
        <v>1084260</v>
      </c>
      <c r="T145" s="137">
        <v>669695</v>
      </c>
      <c r="U145" s="137">
        <v>362171</v>
      </c>
      <c r="V145" s="137">
        <v>270833</v>
      </c>
      <c r="W145" s="211">
        <v>2386959</v>
      </c>
    </row>
    <row r="146" spans="2:23" ht="13">
      <c r="B146" s="646">
        <v>44024</v>
      </c>
      <c r="C146" s="137">
        <v>483072</v>
      </c>
      <c r="D146" s="137">
        <v>296671</v>
      </c>
      <c r="E146" s="137">
        <v>171191</v>
      </c>
      <c r="F146" s="137">
        <v>137422</v>
      </c>
      <c r="G146" s="211">
        <v>1088356</v>
      </c>
      <c r="H146" s="137">
        <f t="shared" si="13"/>
        <v>-392803</v>
      </c>
      <c r="I146" s="137">
        <f t="shared" si="13"/>
        <v>-220388</v>
      </c>
      <c r="J146" s="137">
        <f t="shared" si="13"/>
        <v>-102809</v>
      </c>
      <c r="K146" s="137">
        <f t="shared" si="13"/>
        <v>-79867</v>
      </c>
      <c r="L146" s="211">
        <f t="shared" si="13"/>
        <v>-795867</v>
      </c>
      <c r="M146" s="212">
        <f t="shared" si="12"/>
        <v>-0.44846924504067359</v>
      </c>
      <c r="N146" s="212">
        <f t="shared" si="12"/>
        <v>-0.42623375668927532</v>
      </c>
      <c r="O146" s="212">
        <f t="shared" si="12"/>
        <v>-0.37521532846715328</v>
      </c>
      <c r="P146" s="212">
        <f t="shared" si="12"/>
        <v>-0.36756117428862023</v>
      </c>
      <c r="Q146" s="712">
        <f t="shared" si="12"/>
        <v>-0.42238471773245523</v>
      </c>
      <c r="R146" s="646">
        <v>43660</v>
      </c>
      <c r="S146" s="137">
        <v>875875</v>
      </c>
      <c r="T146" s="137">
        <v>517059</v>
      </c>
      <c r="U146" s="137">
        <v>274000</v>
      </c>
      <c r="V146" s="137">
        <v>217289</v>
      </c>
      <c r="W146" s="211">
        <v>1884223</v>
      </c>
    </row>
    <row r="147" spans="2:23" ht="13">
      <c r="B147" s="645">
        <v>44025</v>
      </c>
      <c r="C147" s="137">
        <v>983882</v>
      </c>
      <c r="D147" s="137">
        <v>682183</v>
      </c>
      <c r="E147" s="137">
        <v>405315</v>
      </c>
      <c r="F147" s="137">
        <v>310059</v>
      </c>
      <c r="G147" s="211">
        <v>2381439</v>
      </c>
      <c r="H147" s="137">
        <f t="shared" si="13"/>
        <v>-838046</v>
      </c>
      <c r="I147" s="137">
        <f t="shared" si="13"/>
        <v>-502183</v>
      </c>
      <c r="J147" s="137">
        <f t="shared" si="13"/>
        <v>-287111</v>
      </c>
      <c r="K147" s="137">
        <f t="shared" si="13"/>
        <v>-170815</v>
      </c>
      <c r="L147" s="211">
        <f t="shared" si="13"/>
        <v>-1798155</v>
      </c>
      <c r="M147" s="212">
        <f t="shared" si="12"/>
        <v>-0.45997756223077968</v>
      </c>
      <c r="N147" s="212">
        <f t="shared" si="12"/>
        <v>-0.42400997664573281</v>
      </c>
      <c r="O147" s="212">
        <f t="shared" si="12"/>
        <v>-0.41464503066031605</v>
      </c>
      <c r="P147" s="212">
        <f t="shared" si="12"/>
        <v>-0.35521779093899858</v>
      </c>
      <c r="Q147" s="712">
        <f t="shared" si="12"/>
        <v>-0.43022240916222965</v>
      </c>
      <c r="R147" s="645">
        <v>43661</v>
      </c>
      <c r="S147" s="137">
        <v>1821928</v>
      </c>
      <c r="T147" s="137">
        <v>1184366</v>
      </c>
      <c r="U147" s="137">
        <v>692426</v>
      </c>
      <c r="V147" s="137">
        <v>480874</v>
      </c>
      <c r="W147" s="211">
        <v>4179594</v>
      </c>
    </row>
    <row r="148" spans="2:23" ht="13">
      <c r="B148" s="645">
        <v>44026</v>
      </c>
      <c r="C148" s="137">
        <v>1011003</v>
      </c>
      <c r="D148" s="137">
        <v>699326</v>
      </c>
      <c r="E148" s="137">
        <v>431412</v>
      </c>
      <c r="F148" s="137">
        <v>316804</v>
      </c>
      <c r="G148" s="211">
        <v>2458545</v>
      </c>
      <c r="H148" s="137">
        <f t="shared" si="13"/>
        <v>-855009</v>
      </c>
      <c r="I148" s="137">
        <f t="shared" si="13"/>
        <v>-507577</v>
      </c>
      <c r="J148" s="137">
        <f t="shared" si="13"/>
        <v>-261417</v>
      </c>
      <c r="K148" s="137">
        <f t="shared" si="13"/>
        <v>-208813</v>
      </c>
      <c r="L148" s="211">
        <f t="shared" si="13"/>
        <v>-1832816</v>
      </c>
      <c r="M148" s="212">
        <f t="shared" si="12"/>
        <v>-0.4582012334325824</v>
      </c>
      <c r="N148" s="212">
        <f t="shared" si="12"/>
        <v>-0.42056155299970255</v>
      </c>
      <c r="O148" s="212">
        <f t="shared" si="12"/>
        <v>-0.37731821271915583</v>
      </c>
      <c r="P148" s="212">
        <f t="shared" si="12"/>
        <v>-0.39727215824450124</v>
      </c>
      <c r="Q148" s="712">
        <f t="shared" si="12"/>
        <v>-0.4270943413989175</v>
      </c>
      <c r="R148" s="645">
        <v>43662</v>
      </c>
      <c r="S148" s="137">
        <v>1866012</v>
      </c>
      <c r="T148" s="137">
        <v>1206903</v>
      </c>
      <c r="U148" s="137">
        <v>692829</v>
      </c>
      <c r="V148" s="137">
        <v>525617</v>
      </c>
      <c r="W148" s="211">
        <v>4291361</v>
      </c>
    </row>
    <row r="149" spans="2:23" ht="13">
      <c r="B149" s="645">
        <v>44027</v>
      </c>
      <c r="C149" s="137">
        <v>1028308</v>
      </c>
      <c r="D149" s="137">
        <v>702954</v>
      </c>
      <c r="E149" s="137">
        <v>435953</v>
      </c>
      <c r="F149" s="137">
        <v>323016</v>
      </c>
      <c r="G149" s="211">
        <v>2490231</v>
      </c>
      <c r="H149" s="137">
        <f t="shared" si="13"/>
        <v>-843211</v>
      </c>
      <c r="I149" s="137">
        <f t="shared" si="13"/>
        <v>-500484</v>
      </c>
      <c r="J149" s="137">
        <f t="shared" si="13"/>
        <v>-260900</v>
      </c>
      <c r="K149" s="137">
        <f t="shared" si="13"/>
        <v>-195706</v>
      </c>
      <c r="L149" s="211">
        <f t="shared" si="13"/>
        <v>-1800301</v>
      </c>
      <c r="M149" s="212">
        <f t="shared" si="12"/>
        <v>-0.45054899255631387</v>
      </c>
      <c r="N149" s="212">
        <f t="shared" si="12"/>
        <v>-0.41587850807436694</v>
      </c>
      <c r="O149" s="212">
        <f t="shared" si="12"/>
        <v>-0.37439746976765542</v>
      </c>
      <c r="P149" s="212">
        <f t="shared" si="12"/>
        <v>-0.37728494260895046</v>
      </c>
      <c r="Q149" s="712">
        <f t="shared" si="12"/>
        <v>-0.41959854861821333</v>
      </c>
      <c r="R149" s="645">
        <v>43663</v>
      </c>
      <c r="S149" s="137">
        <v>1871519</v>
      </c>
      <c r="T149" s="137">
        <v>1203438</v>
      </c>
      <c r="U149" s="137">
        <v>696853</v>
      </c>
      <c r="V149" s="137">
        <v>518722</v>
      </c>
      <c r="W149" s="211">
        <v>4290532</v>
      </c>
    </row>
    <row r="150" spans="2:23" ht="13">
      <c r="B150" s="645">
        <v>44028</v>
      </c>
      <c r="C150" s="137">
        <v>1011181</v>
      </c>
      <c r="D150" s="137">
        <v>691552</v>
      </c>
      <c r="E150" s="137">
        <v>425017</v>
      </c>
      <c r="F150" s="137">
        <v>315007</v>
      </c>
      <c r="G150" s="211">
        <v>2442757</v>
      </c>
      <c r="H150" s="137">
        <f t="shared" si="13"/>
        <v>-853754</v>
      </c>
      <c r="I150" s="137">
        <f t="shared" si="13"/>
        <v>-497258</v>
      </c>
      <c r="J150" s="137">
        <f t="shared" si="13"/>
        <v>-260098</v>
      </c>
      <c r="K150" s="137">
        <f t="shared" si="13"/>
        <v>-198581</v>
      </c>
      <c r="L150" s="211">
        <f t="shared" si="13"/>
        <v>-1809691</v>
      </c>
      <c r="M150" s="212">
        <f t="shared" si="12"/>
        <v>-0.45779289894822073</v>
      </c>
      <c r="N150" s="212">
        <f t="shared" si="12"/>
        <v>-0.41828214769391242</v>
      </c>
      <c r="O150" s="212">
        <f t="shared" si="12"/>
        <v>-0.37964137407588505</v>
      </c>
      <c r="P150" s="212">
        <f t="shared" si="12"/>
        <v>-0.38665428319976325</v>
      </c>
      <c r="Q150" s="712">
        <f t="shared" si="12"/>
        <v>-0.42556452189421246</v>
      </c>
      <c r="R150" s="645">
        <v>43664</v>
      </c>
      <c r="S150" s="137">
        <v>1864935</v>
      </c>
      <c r="T150" s="137">
        <v>1188810</v>
      </c>
      <c r="U150" s="137">
        <v>685115</v>
      </c>
      <c r="V150" s="137">
        <v>513588</v>
      </c>
      <c r="W150" s="211">
        <v>4252448</v>
      </c>
    </row>
    <row r="151" spans="2:23" ht="13">
      <c r="B151" s="645">
        <v>44029</v>
      </c>
      <c r="C151" s="137">
        <v>996436</v>
      </c>
      <c r="D151" s="137">
        <v>675874</v>
      </c>
      <c r="E151" s="137">
        <v>425024</v>
      </c>
      <c r="F151" s="137">
        <v>316635</v>
      </c>
      <c r="G151" s="211">
        <v>2413969</v>
      </c>
      <c r="H151" s="137">
        <f t="shared" si="13"/>
        <v>-813635</v>
      </c>
      <c r="I151" s="137">
        <f t="shared" si="13"/>
        <v>-454032</v>
      </c>
      <c r="J151" s="137">
        <f t="shared" si="13"/>
        <v>-236301</v>
      </c>
      <c r="K151" s="137">
        <f t="shared" si="13"/>
        <v>-175896</v>
      </c>
      <c r="L151" s="211">
        <f t="shared" si="13"/>
        <v>-1679864</v>
      </c>
      <c r="M151" s="212">
        <f t="shared" si="12"/>
        <v>-0.44950446695184887</v>
      </c>
      <c r="N151" s="212">
        <f t="shared" si="12"/>
        <v>-0.40183165679268895</v>
      </c>
      <c r="O151" s="212">
        <f t="shared" si="12"/>
        <v>-0.35731448228934337</v>
      </c>
      <c r="P151" s="212">
        <f t="shared" si="12"/>
        <v>-0.35712675953391765</v>
      </c>
      <c r="Q151" s="712">
        <f t="shared" si="12"/>
        <v>-0.41034013844726935</v>
      </c>
      <c r="R151" s="645">
        <v>43665</v>
      </c>
      <c r="S151" s="137">
        <v>1810071</v>
      </c>
      <c r="T151" s="137">
        <v>1129906</v>
      </c>
      <c r="U151" s="137">
        <v>661325</v>
      </c>
      <c r="V151" s="137">
        <v>492531</v>
      </c>
      <c r="W151" s="211">
        <v>4093833</v>
      </c>
    </row>
    <row r="152" spans="2:23" ht="13">
      <c r="B152" s="645">
        <v>44030</v>
      </c>
      <c r="C152" s="137">
        <v>637592</v>
      </c>
      <c r="D152" s="137">
        <v>407556</v>
      </c>
      <c r="E152" s="137">
        <v>232905</v>
      </c>
      <c r="F152" s="137">
        <v>180231</v>
      </c>
      <c r="G152" s="211">
        <v>1458284</v>
      </c>
      <c r="H152" s="137">
        <f t="shared" si="13"/>
        <v>-400071</v>
      </c>
      <c r="I152" s="137">
        <f t="shared" si="13"/>
        <v>-219674</v>
      </c>
      <c r="J152" s="137">
        <f t="shared" si="13"/>
        <v>-107787</v>
      </c>
      <c r="K152" s="137">
        <f t="shared" si="13"/>
        <v>-71640</v>
      </c>
      <c r="L152" s="211">
        <f t="shared" si="13"/>
        <v>-799172</v>
      </c>
      <c r="M152" s="212">
        <f t="shared" si="12"/>
        <v>-0.38555002924841686</v>
      </c>
      <c r="N152" s="212">
        <f t="shared" si="12"/>
        <v>-0.35022878369975924</v>
      </c>
      <c r="O152" s="212">
        <f t="shared" si="12"/>
        <v>-0.31637666866260433</v>
      </c>
      <c r="P152" s="212">
        <f t="shared" si="12"/>
        <v>-0.28443131603082528</v>
      </c>
      <c r="Q152" s="712">
        <f t="shared" si="12"/>
        <v>-0.35401443040307318</v>
      </c>
      <c r="R152" s="645">
        <v>43666</v>
      </c>
      <c r="S152" s="137">
        <v>1037663</v>
      </c>
      <c r="T152" s="137">
        <v>627230</v>
      </c>
      <c r="U152" s="137">
        <v>340692</v>
      </c>
      <c r="V152" s="137">
        <v>251871</v>
      </c>
      <c r="W152" s="211">
        <v>2257456</v>
      </c>
    </row>
    <row r="153" spans="2:23" ht="13">
      <c r="B153" s="646">
        <v>44031</v>
      </c>
      <c r="C153" s="137">
        <v>480438</v>
      </c>
      <c r="D153" s="137">
        <v>293270</v>
      </c>
      <c r="E153" s="137">
        <v>169931</v>
      </c>
      <c r="F153" s="137">
        <v>139405</v>
      </c>
      <c r="G153" s="211">
        <v>1083044</v>
      </c>
      <c r="H153" s="137">
        <f t="shared" si="13"/>
        <v>-351538</v>
      </c>
      <c r="I153" s="137">
        <f t="shared" si="13"/>
        <v>-188362</v>
      </c>
      <c r="J153" s="137">
        <f t="shared" si="13"/>
        <v>-84368</v>
      </c>
      <c r="K153" s="137">
        <f t="shared" si="13"/>
        <v>-63956</v>
      </c>
      <c r="L153" s="211">
        <f t="shared" si="13"/>
        <v>-688224</v>
      </c>
      <c r="M153" s="212">
        <f t="shared" si="12"/>
        <v>-0.4225338230910507</v>
      </c>
      <c r="N153" s="212">
        <f t="shared" si="12"/>
        <v>-0.39109112351338782</v>
      </c>
      <c r="O153" s="212">
        <f t="shared" si="12"/>
        <v>-0.33176693577245681</v>
      </c>
      <c r="P153" s="212">
        <f t="shared" si="12"/>
        <v>-0.3144949129872493</v>
      </c>
      <c r="Q153" s="712">
        <f t="shared" si="12"/>
        <v>-0.38854876845288233</v>
      </c>
      <c r="R153" s="646">
        <v>43667</v>
      </c>
      <c r="S153" s="137">
        <v>831976</v>
      </c>
      <c r="T153" s="137">
        <v>481632</v>
      </c>
      <c r="U153" s="137">
        <v>254299</v>
      </c>
      <c r="V153" s="137">
        <v>203361</v>
      </c>
      <c r="W153" s="211">
        <v>1771268</v>
      </c>
    </row>
    <row r="154" spans="2:23" ht="13">
      <c r="B154" s="645">
        <v>44032</v>
      </c>
      <c r="C154" s="137">
        <v>957046</v>
      </c>
      <c r="D154" s="137">
        <v>658683</v>
      </c>
      <c r="E154" s="137">
        <v>411005</v>
      </c>
      <c r="F154" s="137">
        <v>307528</v>
      </c>
      <c r="G154" s="211">
        <v>2334262</v>
      </c>
      <c r="H154" s="137">
        <f t="shared" si="13"/>
        <v>-752592</v>
      </c>
      <c r="I154" s="137">
        <f t="shared" si="13"/>
        <v>-442750</v>
      </c>
      <c r="J154" s="137">
        <f t="shared" si="13"/>
        <v>-232853</v>
      </c>
      <c r="K154" s="137">
        <f t="shared" si="13"/>
        <v>-173820</v>
      </c>
      <c r="L154" s="211">
        <f t="shared" si="13"/>
        <v>-1602015</v>
      </c>
      <c r="M154" s="212">
        <f t="shared" si="12"/>
        <v>-0.44020547039782693</v>
      </c>
      <c r="N154" s="212">
        <f t="shared" si="12"/>
        <v>-0.40197633446610009</v>
      </c>
      <c r="O154" s="212">
        <f t="shared" si="12"/>
        <v>-0.36165272466910403</v>
      </c>
      <c r="P154" s="212">
        <f t="shared" si="12"/>
        <v>-0.36111088027788629</v>
      </c>
      <c r="Q154" s="712">
        <f t="shared" si="12"/>
        <v>-0.40698736394821805</v>
      </c>
      <c r="R154" s="645">
        <v>43668</v>
      </c>
      <c r="S154" s="137">
        <v>1709638</v>
      </c>
      <c r="T154" s="137">
        <v>1101433</v>
      </c>
      <c r="U154" s="137">
        <v>643858</v>
      </c>
      <c r="V154" s="137">
        <v>481348</v>
      </c>
      <c r="W154" s="211">
        <v>3936277</v>
      </c>
    </row>
    <row r="155" spans="2:23" ht="13">
      <c r="B155" s="645">
        <v>44033</v>
      </c>
      <c r="C155" s="137">
        <v>969901</v>
      </c>
      <c r="D155" s="137">
        <v>669253</v>
      </c>
      <c r="E155" s="137">
        <v>410591</v>
      </c>
      <c r="F155" s="137">
        <v>303820</v>
      </c>
      <c r="G155" s="211">
        <v>2353565</v>
      </c>
      <c r="H155" s="137">
        <f t="shared" si="13"/>
        <v>-774387</v>
      </c>
      <c r="I155" s="137">
        <f t="shared" si="13"/>
        <v>-445289</v>
      </c>
      <c r="J155" s="137">
        <f t="shared" si="13"/>
        <v>-238315</v>
      </c>
      <c r="K155" s="137">
        <f t="shared" si="13"/>
        <v>-191726</v>
      </c>
      <c r="L155" s="211">
        <f t="shared" si="13"/>
        <v>-1649717</v>
      </c>
      <c r="M155" s="212">
        <f t="shared" si="12"/>
        <v>-0.44395592929607952</v>
      </c>
      <c r="N155" s="212">
        <f t="shared" si="12"/>
        <v>-0.39952644225161549</v>
      </c>
      <c r="O155" s="212">
        <f t="shared" si="12"/>
        <v>-0.36725658261751315</v>
      </c>
      <c r="P155" s="212">
        <f t="shared" si="12"/>
        <v>-0.38689849176463942</v>
      </c>
      <c r="Q155" s="712">
        <f t="shared" si="12"/>
        <v>-0.41209112922846802</v>
      </c>
      <c r="R155" s="645">
        <v>43669</v>
      </c>
      <c r="S155" s="137">
        <v>1744288</v>
      </c>
      <c r="T155" s="137">
        <v>1114542</v>
      </c>
      <c r="U155" s="137">
        <v>648906</v>
      </c>
      <c r="V155" s="137">
        <v>495546</v>
      </c>
      <c r="W155" s="211">
        <v>4003282</v>
      </c>
    </row>
    <row r="156" spans="2:23" ht="13">
      <c r="B156" s="645">
        <v>44034</v>
      </c>
      <c r="C156" s="137">
        <v>990898</v>
      </c>
      <c r="D156" s="137">
        <v>678137</v>
      </c>
      <c r="E156" s="137">
        <v>422099</v>
      </c>
      <c r="F156" s="137">
        <v>307441</v>
      </c>
      <c r="G156" s="211">
        <v>2398575</v>
      </c>
      <c r="H156" s="137">
        <f t="shared" si="13"/>
        <v>-779905</v>
      </c>
      <c r="I156" s="137">
        <f t="shared" si="13"/>
        <v>-453259</v>
      </c>
      <c r="J156" s="137">
        <f t="shared" si="13"/>
        <v>-236601</v>
      </c>
      <c r="K156" s="137">
        <f t="shared" si="13"/>
        <v>-182163</v>
      </c>
      <c r="L156" s="211">
        <f t="shared" si="13"/>
        <v>-1651928</v>
      </c>
      <c r="M156" s="212">
        <f t="shared" si="12"/>
        <v>-0.44042448538883205</v>
      </c>
      <c r="N156" s="212">
        <f t="shared" si="12"/>
        <v>-0.40061923499817925</v>
      </c>
      <c r="O156" s="212">
        <f t="shared" si="12"/>
        <v>-0.35919386670715042</v>
      </c>
      <c r="P156" s="212">
        <f t="shared" si="12"/>
        <v>-0.37206191125889493</v>
      </c>
      <c r="Q156" s="712">
        <f t="shared" si="12"/>
        <v>-0.40783280496274166</v>
      </c>
      <c r="R156" s="645">
        <v>43670</v>
      </c>
      <c r="S156" s="137">
        <v>1770803</v>
      </c>
      <c r="T156" s="137">
        <v>1131396</v>
      </c>
      <c r="U156" s="137">
        <v>658700</v>
      </c>
      <c r="V156" s="137">
        <v>489604</v>
      </c>
      <c r="W156" s="211">
        <v>4050503</v>
      </c>
    </row>
    <row r="157" spans="2:23" ht="13">
      <c r="B157" s="645">
        <v>44035</v>
      </c>
      <c r="C157" s="137">
        <v>985395</v>
      </c>
      <c r="D157" s="137">
        <v>677335</v>
      </c>
      <c r="E157" s="137">
        <v>416634</v>
      </c>
      <c r="F157" s="137">
        <v>305136</v>
      </c>
      <c r="G157" s="211">
        <v>2384500</v>
      </c>
      <c r="H157" s="137">
        <f t="shared" si="13"/>
        <v>-759900</v>
      </c>
      <c r="I157" s="137">
        <f t="shared" si="13"/>
        <v>-439847</v>
      </c>
      <c r="J157" s="137">
        <f t="shared" si="13"/>
        <v>-231863</v>
      </c>
      <c r="K157" s="137">
        <f t="shared" si="13"/>
        <v>-176989</v>
      </c>
      <c r="L157" s="211">
        <f t="shared" si="13"/>
        <v>-1608599</v>
      </c>
      <c r="M157" s="212">
        <f t="shared" si="12"/>
        <v>-0.43539917320567584</v>
      </c>
      <c r="N157" s="212">
        <f t="shared" si="12"/>
        <v>-0.39371114106743577</v>
      </c>
      <c r="O157" s="212">
        <f t="shared" si="12"/>
        <v>-0.35753904798325975</v>
      </c>
      <c r="P157" s="212">
        <f t="shared" si="12"/>
        <v>-0.36710189266269122</v>
      </c>
      <c r="Q157" s="712">
        <f t="shared" si="12"/>
        <v>-0.40284475791859908</v>
      </c>
      <c r="R157" s="645">
        <v>43671</v>
      </c>
      <c r="S157" s="137">
        <v>1745295</v>
      </c>
      <c r="T157" s="137">
        <v>1117182</v>
      </c>
      <c r="U157" s="137">
        <v>648497</v>
      </c>
      <c r="V157" s="137">
        <v>482125</v>
      </c>
      <c r="W157" s="211">
        <v>3993099</v>
      </c>
    </row>
    <row r="158" spans="2:23" ht="13">
      <c r="B158" s="645">
        <v>44036</v>
      </c>
      <c r="C158" s="137">
        <v>960200</v>
      </c>
      <c r="D158" s="137">
        <v>656732</v>
      </c>
      <c r="E158" s="137">
        <v>409406</v>
      </c>
      <c r="F158" s="137">
        <v>300948</v>
      </c>
      <c r="G158" s="211">
        <v>2327286</v>
      </c>
      <c r="H158" s="137">
        <f t="shared" si="13"/>
        <v>-774439</v>
      </c>
      <c r="I158" s="137">
        <f t="shared" si="13"/>
        <v>-428669</v>
      </c>
      <c r="J158" s="137">
        <f t="shared" si="13"/>
        <v>-226514</v>
      </c>
      <c r="K158" s="137">
        <f t="shared" si="13"/>
        <v>-175509</v>
      </c>
      <c r="L158" s="211">
        <f t="shared" si="13"/>
        <v>-1605131</v>
      </c>
      <c r="M158" s="212">
        <f t="shared" si="12"/>
        <v>-0.44645542963117973</v>
      </c>
      <c r="N158" s="212">
        <f t="shared" si="12"/>
        <v>-0.39494067169645136</v>
      </c>
      <c r="O158" s="212">
        <f t="shared" si="12"/>
        <v>-0.3561988929425085</v>
      </c>
      <c r="P158" s="212">
        <f t="shared" si="12"/>
        <v>-0.36836272738148457</v>
      </c>
      <c r="Q158" s="712">
        <f t="shared" si="12"/>
        <v>-0.40817924446974979</v>
      </c>
      <c r="R158" s="645">
        <v>43672</v>
      </c>
      <c r="S158" s="137">
        <v>1734639</v>
      </c>
      <c r="T158" s="137">
        <v>1085401</v>
      </c>
      <c r="U158" s="137">
        <v>635920</v>
      </c>
      <c r="V158" s="137">
        <v>476457</v>
      </c>
      <c r="W158" s="211">
        <v>3932417</v>
      </c>
    </row>
    <row r="159" spans="2:23" ht="13">
      <c r="B159" s="645">
        <v>44037</v>
      </c>
      <c r="C159" s="137">
        <v>613597</v>
      </c>
      <c r="D159" s="137">
        <v>395914</v>
      </c>
      <c r="E159" s="137">
        <v>225014</v>
      </c>
      <c r="F159" s="137">
        <v>172447</v>
      </c>
      <c r="G159" s="211">
        <v>1406972</v>
      </c>
      <c r="H159" s="137">
        <f t="shared" si="13"/>
        <v>-383472</v>
      </c>
      <c r="I159" s="137">
        <f t="shared" si="13"/>
        <v>-224632</v>
      </c>
      <c r="J159" s="137">
        <f t="shared" si="13"/>
        <v>-112116</v>
      </c>
      <c r="K159" s="137">
        <f t="shared" si="13"/>
        <v>-78474</v>
      </c>
      <c r="L159" s="211">
        <f t="shared" si="13"/>
        <v>-798694</v>
      </c>
      <c r="M159" s="212">
        <f t="shared" si="12"/>
        <v>-0.38459926043232717</v>
      </c>
      <c r="N159" s="212">
        <f t="shared" si="12"/>
        <v>-0.36199089189197897</v>
      </c>
      <c r="O159" s="212">
        <f t="shared" si="12"/>
        <v>-0.33256014000533918</v>
      </c>
      <c r="P159" s="212">
        <f t="shared" si="12"/>
        <v>-0.31274385165051949</v>
      </c>
      <c r="Q159" s="712">
        <f t="shared" si="12"/>
        <v>-0.36211012909479495</v>
      </c>
      <c r="R159" s="645">
        <v>43673</v>
      </c>
      <c r="S159" s="137">
        <v>997069</v>
      </c>
      <c r="T159" s="137">
        <v>620546</v>
      </c>
      <c r="U159" s="137">
        <v>337130</v>
      </c>
      <c r="V159" s="137">
        <v>250921</v>
      </c>
      <c r="W159" s="211">
        <v>2205666</v>
      </c>
    </row>
    <row r="160" spans="2:23" ht="13">
      <c r="B160" s="646">
        <v>44038</v>
      </c>
      <c r="C160" s="137">
        <v>459638</v>
      </c>
      <c r="D160" s="137">
        <v>285509</v>
      </c>
      <c r="E160" s="137">
        <v>161489</v>
      </c>
      <c r="F160" s="137">
        <v>130854</v>
      </c>
      <c r="G160" s="211">
        <v>1037490</v>
      </c>
      <c r="H160" s="137">
        <f t="shared" si="13"/>
        <v>-342026</v>
      </c>
      <c r="I160" s="137">
        <f t="shared" si="13"/>
        <v>-199097</v>
      </c>
      <c r="J160" s="137">
        <f t="shared" si="13"/>
        <v>-91384</v>
      </c>
      <c r="K160" s="137">
        <f t="shared" si="13"/>
        <v>-78776</v>
      </c>
      <c r="L160" s="211">
        <f t="shared" si="13"/>
        <v>-711283</v>
      </c>
      <c r="M160" s="212">
        <f t="shared" si="12"/>
        <v>-0.4266450782372665</v>
      </c>
      <c r="N160" s="212">
        <f t="shared" si="12"/>
        <v>-0.41084303537306593</v>
      </c>
      <c r="O160" s="212">
        <f t="shared" si="12"/>
        <v>-0.36138298671665225</v>
      </c>
      <c r="P160" s="212">
        <f t="shared" si="12"/>
        <v>-0.37578590850546201</v>
      </c>
      <c r="Q160" s="712">
        <f t="shared" si="12"/>
        <v>-0.40673260623305596</v>
      </c>
      <c r="R160" s="646">
        <v>43674</v>
      </c>
      <c r="S160" s="137">
        <v>801664</v>
      </c>
      <c r="T160" s="137">
        <v>484606</v>
      </c>
      <c r="U160" s="137">
        <v>252873</v>
      </c>
      <c r="V160" s="137">
        <v>209630</v>
      </c>
      <c r="W160" s="211">
        <v>1748773</v>
      </c>
    </row>
    <row r="161" spans="2:23" ht="13">
      <c r="B161" s="645">
        <v>44039</v>
      </c>
      <c r="C161" s="137">
        <v>908322</v>
      </c>
      <c r="D161" s="137">
        <v>632495</v>
      </c>
      <c r="E161" s="137">
        <v>399016</v>
      </c>
      <c r="F161" s="137">
        <v>280927</v>
      </c>
      <c r="G161" s="211">
        <v>2220760</v>
      </c>
      <c r="H161" s="137">
        <f t="shared" si="13"/>
        <v>-714919</v>
      </c>
      <c r="I161" s="137">
        <f t="shared" si="13"/>
        <v>-430620</v>
      </c>
      <c r="J161" s="137">
        <f t="shared" si="13"/>
        <v>-217209</v>
      </c>
      <c r="K161" s="137">
        <f t="shared" si="13"/>
        <v>-189447</v>
      </c>
      <c r="L161" s="211">
        <f t="shared" si="13"/>
        <v>-1552195</v>
      </c>
      <c r="M161" s="212">
        <f t="shared" si="12"/>
        <v>-0.44042689902485216</v>
      </c>
      <c r="N161" s="212">
        <f t="shared" si="12"/>
        <v>-0.4050549564252221</v>
      </c>
      <c r="O161" s="212">
        <f t="shared" si="12"/>
        <v>-0.35248326504117816</v>
      </c>
      <c r="P161" s="212">
        <f t="shared" si="12"/>
        <v>-0.4027582306845191</v>
      </c>
      <c r="Q161" s="712">
        <f t="shared" si="12"/>
        <v>-0.41140034800309044</v>
      </c>
      <c r="R161" s="645">
        <v>43675</v>
      </c>
      <c r="S161" s="137">
        <v>1623241</v>
      </c>
      <c r="T161" s="137">
        <v>1063115</v>
      </c>
      <c r="U161" s="137">
        <v>616225</v>
      </c>
      <c r="V161" s="137">
        <v>470374</v>
      </c>
      <c r="W161" s="211">
        <v>3772955</v>
      </c>
    </row>
    <row r="162" spans="2:23" ht="13">
      <c r="B162" s="645">
        <v>44040</v>
      </c>
      <c r="C162" s="137">
        <v>937092</v>
      </c>
      <c r="D162" s="137">
        <v>652614</v>
      </c>
      <c r="E162" s="137">
        <v>401985</v>
      </c>
      <c r="F162" s="137">
        <v>286037</v>
      </c>
      <c r="G162" s="211">
        <v>2277728</v>
      </c>
      <c r="H162" s="137">
        <f t="shared" si="13"/>
        <v>-724891</v>
      </c>
      <c r="I162" s="137">
        <f t="shared" si="13"/>
        <v>-427674</v>
      </c>
      <c r="J162" s="137">
        <f t="shared" si="13"/>
        <v>-219609</v>
      </c>
      <c r="K162" s="137">
        <f t="shared" si="13"/>
        <v>-184291</v>
      </c>
      <c r="L162" s="211">
        <f t="shared" si="13"/>
        <v>-1556465</v>
      </c>
      <c r="M162" s="212">
        <f t="shared" si="12"/>
        <v>-0.43616029766850806</v>
      </c>
      <c r="N162" s="212">
        <f t="shared" si="12"/>
        <v>-0.39588887407802364</v>
      </c>
      <c r="O162" s="212">
        <f t="shared" si="12"/>
        <v>-0.35329974227550459</v>
      </c>
      <c r="P162" s="212">
        <f t="shared" si="12"/>
        <v>-0.39183505978806282</v>
      </c>
      <c r="Q162" s="712">
        <f t="shared" si="12"/>
        <v>-0.40594331062625172</v>
      </c>
      <c r="R162" s="645">
        <v>43676</v>
      </c>
      <c r="S162" s="137">
        <v>1661983</v>
      </c>
      <c r="T162" s="137">
        <v>1080288</v>
      </c>
      <c r="U162" s="137">
        <v>621594</v>
      </c>
      <c r="V162" s="137">
        <v>470328</v>
      </c>
      <c r="W162" s="211">
        <v>3834193</v>
      </c>
    </row>
    <row r="163" spans="2:23" ht="13">
      <c r="B163" s="645">
        <v>44041</v>
      </c>
      <c r="C163" s="137">
        <v>947863</v>
      </c>
      <c r="D163" s="137">
        <v>657202</v>
      </c>
      <c r="E163" s="137">
        <v>402029</v>
      </c>
      <c r="F163" s="137">
        <v>287354</v>
      </c>
      <c r="G163" s="211">
        <v>2294448</v>
      </c>
      <c r="H163" s="137">
        <f t="shared" si="13"/>
        <v>-721982</v>
      </c>
      <c r="I163" s="137">
        <f t="shared" si="13"/>
        <v>-421187</v>
      </c>
      <c r="J163" s="137">
        <f t="shared" si="13"/>
        <v>-223290</v>
      </c>
      <c r="K163" s="137">
        <f t="shared" si="13"/>
        <v>-154594</v>
      </c>
      <c r="L163" s="211">
        <f t="shared" si="13"/>
        <v>-1521053</v>
      </c>
      <c r="M163" s="212">
        <f t="shared" si="12"/>
        <v>-0.43236468055418315</v>
      </c>
      <c r="N163" s="212">
        <f t="shared" si="12"/>
        <v>-0.39057056405434404</v>
      </c>
      <c r="O163" s="212">
        <f t="shared" si="12"/>
        <v>-0.35708174547710847</v>
      </c>
      <c r="P163" s="212">
        <f t="shared" si="12"/>
        <v>-0.34980133409360376</v>
      </c>
      <c r="Q163" s="712">
        <f t="shared" si="12"/>
        <v>-0.39865092421676734</v>
      </c>
      <c r="R163" s="645">
        <v>43677</v>
      </c>
      <c r="S163" s="137">
        <v>1669845</v>
      </c>
      <c r="T163" s="137">
        <v>1078389</v>
      </c>
      <c r="U163" s="137">
        <v>625319</v>
      </c>
      <c r="V163" s="137">
        <v>441948</v>
      </c>
      <c r="W163" s="211">
        <v>3815501</v>
      </c>
    </row>
    <row r="164" spans="2:23" ht="13">
      <c r="B164" s="645">
        <v>44042</v>
      </c>
      <c r="C164" s="137">
        <v>935778</v>
      </c>
      <c r="D164" s="137">
        <v>633446</v>
      </c>
      <c r="E164" s="137">
        <v>400339</v>
      </c>
      <c r="F164" s="137">
        <v>283420</v>
      </c>
      <c r="G164" s="211">
        <v>2252983</v>
      </c>
      <c r="H164" s="137">
        <f t="shared" si="13"/>
        <v>-617015</v>
      </c>
      <c r="I164" s="137">
        <f t="shared" si="13"/>
        <v>-341714</v>
      </c>
      <c r="J164" s="137">
        <f t="shared" si="13"/>
        <v>-171506</v>
      </c>
      <c r="K164" s="137">
        <f t="shared" si="13"/>
        <v>-149355</v>
      </c>
      <c r="L164" s="211">
        <f t="shared" si="13"/>
        <v>-1279590</v>
      </c>
      <c r="M164" s="212">
        <f t="shared" si="12"/>
        <v>-0.39735817974449911</v>
      </c>
      <c r="N164" s="212">
        <f t="shared" si="12"/>
        <v>-0.35041839287911725</v>
      </c>
      <c r="O164" s="212">
        <f t="shared" si="12"/>
        <v>-0.29991693553323018</v>
      </c>
      <c r="P164" s="212">
        <f t="shared" si="12"/>
        <v>-0.34511004563572295</v>
      </c>
      <c r="Q164" s="712">
        <f t="shared" si="12"/>
        <v>-0.36222606015502012</v>
      </c>
      <c r="R164" s="645">
        <v>43678</v>
      </c>
      <c r="S164" s="137">
        <v>1552793</v>
      </c>
      <c r="T164" s="137">
        <v>975160</v>
      </c>
      <c r="U164" s="137">
        <v>571845</v>
      </c>
      <c r="V164" s="137">
        <v>432775</v>
      </c>
      <c r="W164" s="211">
        <v>3532573</v>
      </c>
    </row>
    <row r="165" spans="2:23" ht="13">
      <c r="B165" s="645">
        <v>44043</v>
      </c>
      <c r="C165" s="137">
        <v>915665</v>
      </c>
      <c r="D165" s="137">
        <v>629744</v>
      </c>
      <c r="E165" s="137">
        <v>390566</v>
      </c>
      <c r="F165" s="137">
        <v>278320</v>
      </c>
      <c r="G165" s="211">
        <v>2214295</v>
      </c>
      <c r="H165" s="137">
        <f t="shared" si="13"/>
        <v>-576031</v>
      </c>
      <c r="I165" s="137">
        <f t="shared" si="13"/>
        <v>-311365</v>
      </c>
      <c r="J165" s="137">
        <f t="shared" si="13"/>
        <v>-164838</v>
      </c>
      <c r="K165" s="137">
        <f t="shared" si="13"/>
        <v>-142705</v>
      </c>
      <c r="L165" s="211">
        <f t="shared" si="13"/>
        <v>-1194939</v>
      </c>
      <c r="M165" s="212">
        <f t="shared" si="12"/>
        <v>-0.38615843978934045</v>
      </c>
      <c r="N165" s="212">
        <f t="shared" si="12"/>
        <v>-0.33084903023985535</v>
      </c>
      <c r="O165" s="212">
        <f t="shared" si="12"/>
        <v>-0.29678936413853702</v>
      </c>
      <c r="P165" s="212">
        <f t="shared" si="12"/>
        <v>-0.33894661837183065</v>
      </c>
      <c r="Q165" s="712">
        <f t="shared" si="12"/>
        <v>-0.3505007283160968</v>
      </c>
      <c r="R165" s="645">
        <v>43679</v>
      </c>
      <c r="S165" s="137">
        <v>1491696</v>
      </c>
      <c r="T165" s="137">
        <v>941109</v>
      </c>
      <c r="U165" s="137">
        <v>555404</v>
      </c>
      <c r="V165" s="137">
        <v>421025</v>
      </c>
      <c r="W165" s="211">
        <v>3409234</v>
      </c>
    </row>
    <row r="166" spans="2:23" ht="13">
      <c r="B166" s="645">
        <v>44044</v>
      </c>
      <c r="C166" s="137">
        <v>581881</v>
      </c>
      <c r="D166" s="137">
        <v>377206</v>
      </c>
      <c r="E166" s="137">
        <v>211226</v>
      </c>
      <c r="F166" s="137">
        <v>161880</v>
      </c>
      <c r="G166" s="211">
        <v>1332193</v>
      </c>
      <c r="H166" s="137">
        <f t="shared" si="13"/>
        <v>-320001</v>
      </c>
      <c r="I166" s="137">
        <f t="shared" si="13"/>
        <v>-186038</v>
      </c>
      <c r="J166" s="137">
        <f t="shared" si="13"/>
        <v>-95839</v>
      </c>
      <c r="K166" s="137">
        <f t="shared" si="13"/>
        <v>-71523</v>
      </c>
      <c r="L166" s="211">
        <f t="shared" si="13"/>
        <v>-673401</v>
      </c>
      <c r="M166" s="212">
        <f t="shared" si="12"/>
        <v>-0.35481470968485901</v>
      </c>
      <c r="N166" s="212">
        <f t="shared" si="12"/>
        <v>-0.33029734892870588</v>
      </c>
      <c r="O166" s="212">
        <f t="shared" si="12"/>
        <v>-0.31211307052252779</v>
      </c>
      <c r="P166" s="212">
        <f t="shared" si="12"/>
        <v>-0.30643564992737882</v>
      </c>
      <c r="Q166" s="712">
        <f t="shared" si="12"/>
        <v>-0.33576137543291412</v>
      </c>
      <c r="R166" s="645">
        <v>43680</v>
      </c>
      <c r="S166" s="137">
        <v>901882</v>
      </c>
      <c r="T166" s="137">
        <v>563244</v>
      </c>
      <c r="U166" s="137">
        <v>307065</v>
      </c>
      <c r="V166" s="137">
        <v>233403</v>
      </c>
      <c r="W166" s="211">
        <v>2005594</v>
      </c>
    </row>
    <row r="167" spans="2:23" ht="13">
      <c r="B167" s="646">
        <v>44045</v>
      </c>
      <c r="C167" s="137">
        <v>444164</v>
      </c>
      <c r="D167" s="137">
        <v>278834</v>
      </c>
      <c r="E167" s="137">
        <v>155945</v>
      </c>
      <c r="F167" s="137">
        <v>126362</v>
      </c>
      <c r="G167" s="211">
        <v>1005305</v>
      </c>
      <c r="H167" s="137">
        <f t="shared" si="13"/>
        <v>-284524</v>
      </c>
      <c r="I167" s="137">
        <f t="shared" si="13"/>
        <v>-160209</v>
      </c>
      <c r="J167" s="137">
        <f t="shared" si="13"/>
        <v>-81025</v>
      </c>
      <c r="K167" s="137">
        <f t="shared" si="13"/>
        <v>-56664</v>
      </c>
      <c r="L167" s="211">
        <f t="shared" si="13"/>
        <v>-582422</v>
      </c>
      <c r="M167" s="212">
        <f t="shared" si="12"/>
        <v>-0.39046066354873415</v>
      </c>
      <c r="N167" s="212">
        <f t="shared" si="12"/>
        <v>-0.36490503208114011</v>
      </c>
      <c r="O167" s="212">
        <f t="shared" si="12"/>
        <v>-0.34192091825969534</v>
      </c>
      <c r="P167" s="212">
        <f t="shared" si="12"/>
        <v>-0.30959535803656313</v>
      </c>
      <c r="Q167" s="712">
        <f t="shared" si="12"/>
        <v>-0.36682754654924932</v>
      </c>
      <c r="R167" s="646">
        <v>43681</v>
      </c>
      <c r="S167" s="137">
        <v>728688</v>
      </c>
      <c r="T167" s="137">
        <v>439043</v>
      </c>
      <c r="U167" s="137">
        <v>236970</v>
      </c>
      <c r="V167" s="137">
        <v>183026</v>
      </c>
      <c r="W167" s="211">
        <v>1587727</v>
      </c>
    </row>
    <row r="168" spans="2:23" ht="13">
      <c r="B168" s="645">
        <v>44046</v>
      </c>
      <c r="C168" s="137">
        <v>814181</v>
      </c>
      <c r="D168" s="137">
        <v>569224</v>
      </c>
      <c r="E168" s="137">
        <v>369018</v>
      </c>
      <c r="F168" s="137">
        <v>259807</v>
      </c>
      <c r="G168" s="211">
        <v>2012230</v>
      </c>
      <c r="H168" s="137">
        <f t="shared" si="13"/>
        <v>-535702</v>
      </c>
      <c r="I168" s="137">
        <f t="shared" si="13"/>
        <v>-296248</v>
      </c>
      <c r="J168" s="137">
        <f t="shared" si="13"/>
        <v>-142354</v>
      </c>
      <c r="K168" s="137">
        <f t="shared" si="13"/>
        <v>-118413</v>
      </c>
      <c r="L168" s="211">
        <f t="shared" si="13"/>
        <v>-1092717</v>
      </c>
      <c r="M168" s="212">
        <f t="shared" si="12"/>
        <v>-0.39685069002276496</v>
      </c>
      <c r="N168" s="212">
        <f t="shared" si="12"/>
        <v>-0.34229645788656365</v>
      </c>
      <c r="O168" s="212">
        <f t="shared" si="12"/>
        <v>-0.27837660255156715</v>
      </c>
      <c r="P168" s="212">
        <f t="shared" si="12"/>
        <v>-0.31307968906985351</v>
      </c>
      <c r="Q168" s="712">
        <f t="shared" si="12"/>
        <v>-0.35192774627070927</v>
      </c>
      <c r="R168" s="645">
        <v>43682</v>
      </c>
      <c r="S168" s="137">
        <v>1349883</v>
      </c>
      <c r="T168" s="137">
        <v>865472</v>
      </c>
      <c r="U168" s="137">
        <v>511372</v>
      </c>
      <c r="V168" s="137">
        <v>378220</v>
      </c>
      <c r="W168" s="211">
        <v>3104947</v>
      </c>
    </row>
    <row r="169" spans="2:23" ht="13">
      <c r="B169" s="645">
        <v>44047</v>
      </c>
      <c r="C169" s="137">
        <v>823800</v>
      </c>
      <c r="D169" s="137">
        <v>573050</v>
      </c>
      <c r="E169" s="137">
        <v>366258</v>
      </c>
      <c r="F169" s="137">
        <v>260615</v>
      </c>
      <c r="G169" s="211">
        <v>2023723</v>
      </c>
      <c r="H169" s="137">
        <f t="shared" si="13"/>
        <v>-548561</v>
      </c>
      <c r="I169" s="137">
        <f t="shared" si="13"/>
        <v>-298668</v>
      </c>
      <c r="J169" s="137">
        <f t="shared" si="13"/>
        <v>-137973</v>
      </c>
      <c r="K169" s="137">
        <f t="shared" si="13"/>
        <v>-130923</v>
      </c>
      <c r="L169" s="211">
        <f t="shared" si="13"/>
        <v>-1116125</v>
      </c>
      <c r="M169" s="212">
        <f t="shared" si="12"/>
        <v>-0.39972062744423659</v>
      </c>
      <c r="N169" s="212">
        <f t="shared" si="12"/>
        <v>-0.34261997572609493</v>
      </c>
      <c r="O169" s="212">
        <f t="shared" si="12"/>
        <v>-0.27363053838419293</v>
      </c>
      <c r="P169" s="212">
        <f t="shared" si="12"/>
        <v>-0.33438133718821672</v>
      </c>
      <c r="Q169" s="712">
        <f t="shared" si="12"/>
        <v>-0.35547102917083884</v>
      </c>
      <c r="R169" s="645">
        <v>43683</v>
      </c>
      <c r="S169" s="137">
        <v>1372361</v>
      </c>
      <c r="T169" s="137">
        <v>871718</v>
      </c>
      <c r="U169" s="137">
        <v>504231</v>
      </c>
      <c r="V169" s="137">
        <v>391538</v>
      </c>
      <c r="W169" s="211">
        <v>3139848</v>
      </c>
    </row>
    <row r="170" spans="2:23" ht="13">
      <c r="B170" s="645">
        <v>44048</v>
      </c>
      <c r="C170" s="137">
        <v>825496</v>
      </c>
      <c r="D170" s="137">
        <v>572779</v>
      </c>
      <c r="E170" s="137">
        <v>366262</v>
      </c>
      <c r="F170" s="137">
        <v>261789</v>
      </c>
      <c r="G170" s="211">
        <v>2026326</v>
      </c>
      <c r="H170" s="137">
        <f t="shared" si="13"/>
        <v>-558995</v>
      </c>
      <c r="I170" s="137">
        <f t="shared" si="13"/>
        <v>-299401</v>
      </c>
      <c r="J170" s="137">
        <f t="shared" si="13"/>
        <v>-147107</v>
      </c>
      <c r="K170" s="137">
        <f t="shared" si="13"/>
        <v>-137963</v>
      </c>
      <c r="L170" s="211">
        <f t="shared" si="13"/>
        <v>-1143466</v>
      </c>
      <c r="M170" s="212">
        <f t="shared" si="12"/>
        <v>-0.40375488175798901</v>
      </c>
      <c r="N170" s="212">
        <f t="shared" si="12"/>
        <v>-0.34327891031667773</v>
      </c>
      <c r="O170" s="212">
        <f t="shared" si="12"/>
        <v>-0.28655216812857809</v>
      </c>
      <c r="P170" s="212">
        <f t="shared" si="12"/>
        <v>-0.34512147531469511</v>
      </c>
      <c r="Q170" s="712">
        <f t="shared" si="12"/>
        <v>-0.36073849640607331</v>
      </c>
      <c r="R170" s="645">
        <v>43684</v>
      </c>
      <c r="S170" s="137">
        <v>1384491</v>
      </c>
      <c r="T170" s="137">
        <v>872180</v>
      </c>
      <c r="U170" s="137">
        <v>513369</v>
      </c>
      <c r="V170" s="137">
        <v>399752</v>
      </c>
      <c r="W170" s="211">
        <v>3169792</v>
      </c>
    </row>
    <row r="171" spans="2:23" ht="13">
      <c r="B171" s="645">
        <v>44049</v>
      </c>
      <c r="C171" s="137">
        <v>811621</v>
      </c>
      <c r="D171" s="137">
        <v>560414</v>
      </c>
      <c r="E171" s="137">
        <v>371030</v>
      </c>
      <c r="F171" s="137">
        <v>262671</v>
      </c>
      <c r="G171" s="211">
        <v>2005736</v>
      </c>
      <c r="H171" s="137">
        <f t="shared" si="13"/>
        <v>-534577</v>
      </c>
      <c r="I171" s="137">
        <f t="shared" si="13"/>
        <v>-289793</v>
      </c>
      <c r="J171" s="137">
        <f t="shared" si="13"/>
        <v>-131228</v>
      </c>
      <c r="K171" s="137">
        <f t="shared" si="13"/>
        <v>-128148</v>
      </c>
      <c r="L171" s="211">
        <f t="shared" si="13"/>
        <v>-1083746</v>
      </c>
      <c r="M171" s="212">
        <f t="shared" si="12"/>
        <v>-0.39710131793391462</v>
      </c>
      <c r="N171" s="212">
        <f t="shared" si="12"/>
        <v>-0.34084993419249665</v>
      </c>
      <c r="O171" s="212">
        <f t="shared" si="12"/>
        <v>-0.26127607723520579</v>
      </c>
      <c r="P171" s="212">
        <f t="shared" si="12"/>
        <v>-0.32789603371381637</v>
      </c>
      <c r="Q171" s="712">
        <f t="shared" si="12"/>
        <v>-0.35078566568764602</v>
      </c>
      <c r="R171" s="645">
        <v>43685</v>
      </c>
      <c r="S171" s="137">
        <v>1346198</v>
      </c>
      <c r="T171" s="137">
        <v>850207</v>
      </c>
      <c r="U171" s="137">
        <v>502258</v>
      </c>
      <c r="V171" s="137">
        <v>390819</v>
      </c>
      <c r="W171" s="211">
        <v>3089482</v>
      </c>
    </row>
    <row r="172" spans="2:23" ht="13">
      <c r="B172" s="645">
        <v>44050</v>
      </c>
      <c r="C172" s="137">
        <v>794775</v>
      </c>
      <c r="D172" s="137">
        <v>544674</v>
      </c>
      <c r="E172" s="137">
        <v>359772</v>
      </c>
      <c r="F172" s="137">
        <v>256376</v>
      </c>
      <c r="G172" s="211">
        <v>1955597</v>
      </c>
      <c r="H172" s="137">
        <f t="shared" si="13"/>
        <v>-519227</v>
      </c>
      <c r="I172" s="137">
        <f t="shared" si="13"/>
        <v>-284937</v>
      </c>
      <c r="J172" s="137">
        <f t="shared" si="13"/>
        <v>-132346</v>
      </c>
      <c r="K172" s="137">
        <f t="shared" si="13"/>
        <v>-126454</v>
      </c>
      <c r="L172" s="211">
        <f t="shared" si="13"/>
        <v>-1062964</v>
      </c>
      <c r="M172" s="212">
        <f t="shared" si="12"/>
        <v>-0.39514932245156398</v>
      </c>
      <c r="N172" s="212">
        <f t="shared" si="12"/>
        <v>-0.34345856069892999</v>
      </c>
      <c r="O172" s="212">
        <f t="shared" si="12"/>
        <v>-0.26893143514360379</v>
      </c>
      <c r="P172" s="212">
        <f t="shared" si="12"/>
        <v>-0.33031371627092965</v>
      </c>
      <c r="Q172" s="712">
        <f t="shared" si="12"/>
        <v>-0.3521426269006987</v>
      </c>
      <c r="R172" s="645">
        <v>43686</v>
      </c>
      <c r="S172" s="137">
        <v>1314002</v>
      </c>
      <c r="T172" s="137">
        <v>829611</v>
      </c>
      <c r="U172" s="137">
        <v>492118</v>
      </c>
      <c r="V172" s="137">
        <v>382830</v>
      </c>
      <c r="W172" s="211">
        <v>3018561</v>
      </c>
    </row>
    <row r="173" spans="2:23" ht="13">
      <c r="B173" s="645">
        <v>44051</v>
      </c>
      <c r="C173" s="137">
        <v>526903</v>
      </c>
      <c r="D173" s="137">
        <v>344687</v>
      </c>
      <c r="E173" s="137">
        <v>204783</v>
      </c>
      <c r="F173" s="137">
        <v>156942</v>
      </c>
      <c r="G173" s="211">
        <v>1233315</v>
      </c>
      <c r="H173" s="137">
        <f t="shared" si="13"/>
        <v>-320827</v>
      </c>
      <c r="I173" s="137">
        <f t="shared" si="13"/>
        <v>-162298</v>
      </c>
      <c r="J173" s="137">
        <f t="shared" si="13"/>
        <v>-82965</v>
      </c>
      <c r="K173" s="137">
        <f t="shared" si="13"/>
        <v>-66463</v>
      </c>
      <c r="L173" s="211">
        <f t="shared" si="13"/>
        <v>-632553</v>
      </c>
      <c r="M173" s="212">
        <f t="shared" si="12"/>
        <v>-0.37845422481214536</v>
      </c>
      <c r="N173" s="212">
        <f t="shared" si="12"/>
        <v>-0.32012386954249139</v>
      </c>
      <c r="O173" s="212">
        <f t="shared" si="12"/>
        <v>-0.2883252012177322</v>
      </c>
      <c r="P173" s="212">
        <f t="shared" si="12"/>
        <v>-0.29750005595219442</v>
      </c>
      <c r="Q173" s="712">
        <f t="shared" si="12"/>
        <v>-0.33901272758844675</v>
      </c>
      <c r="R173" s="645">
        <v>43687</v>
      </c>
      <c r="S173" s="137">
        <v>847730</v>
      </c>
      <c r="T173" s="137">
        <v>506985</v>
      </c>
      <c r="U173" s="137">
        <v>287748</v>
      </c>
      <c r="V173" s="137">
        <v>223405</v>
      </c>
      <c r="W173" s="211">
        <v>1865868</v>
      </c>
    </row>
    <row r="174" spans="2:23" ht="13">
      <c r="B174" s="646">
        <v>44052</v>
      </c>
      <c r="C174" s="137">
        <v>410071</v>
      </c>
      <c r="D174" s="137">
        <v>255900</v>
      </c>
      <c r="E174" s="137">
        <v>150158</v>
      </c>
      <c r="F174" s="137">
        <v>121673</v>
      </c>
      <c r="G174" s="211">
        <v>937802</v>
      </c>
      <c r="H174" s="137">
        <f t="shared" si="13"/>
        <v>-293379</v>
      </c>
      <c r="I174" s="137">
        <f t="shared" si="13"/>
        <v>-150790</v>
      </c>
      <c r="J174" s="137">
        <f t="shared" si="13"/>
        <v>-72048</v>
      </c>
      <c r="K174" s="137">
        <f t="shared" si="13"/>
        <v>-64342</v>
      </c>
      <c r="L174" s="211">
        <f t="shared" si="13"/>
        <v>-580559</v>
      </c>
      <c r="M174" s="212">
        <f t="shared" si="12"/>
        <v>-0.41705736015352901</v>
      </c>
      <c r="N174" s="212">
        <f t="shared" si="12"/>
        <v>-0.37077380806019328</v>
      </c>
      <c r="O174" s="212">
        <f t="shared" si="12"/>
        <v>-0.32423966949587318</v>
      </c>
      <c r="P174" s="212">
        <f t="shared" si="12"/>
        <v>-0.34589683627664436</v>
      </c>
      <c r="Q174" s="712">
        <f t="shared" si="12"/>
        <v>-0.38235900421572999</v>
      </c>
      <c r="R174" s="646">
        <v>43688</v>
      </c>
      <c r="S174" s="137">
        <v>703450</v>
      </c>
      <c r="T174" s="137">
        <v>406690</v>
      </c>
      <c r="U174" s="137">
        <v>222206</v>
      </c>
      <c r="V174" s="137">
        <v>186015</v>
      </c>
      <c r="W174" s="211">
        <v>1518361</v>
      </c>
    </row>
    <row r="175" spans="2:23" ht="13">
      <c r="B175" s="645">
        <v>44053</v>
      </c>
      <c r="C175" s="137">
        <v>735815</v>
      </c>
      <c r="D175" s="137">
        <v>507753</v>
      </c>
      <c r="E175" s="137">
        <v>342562</v>
      </c>
      <c r="F175" s="137">
        <v>241181</v>
      </c>
      <c r="G175" s="211">
        <v>1827311</v>
      </c>
      <c r="H175" s="137">
        <f t="shared" si="13"/>
        <v>-496288</v>
      </c>
      <c r="I175" s="137">
        <f t="shared" si="13"/>
        <v>-287102</v>
      </c>
      <c r="J175" s="137">
        <f t="shared" si="13"/>
        <v>-130435</v>
      </c>
      <c r="K175" s="137">
        <f t="shared" si="13"/>
        <v>-121964</v>
      </c>
      <c r="L175" s="211">
        <f t="shared" si="13"/>
        <v>-1035789</v>
      </c>
      <c r="M175" s="212">
        <f t="shared" si="12"/>
        <v>-0.40279749339138043</v>
      </c>
      <c r="N175" s="212">
        <f t="shared" si="12"/>
        <v>-0.36120047052607079</v>
      </c>
      <c r="O175" s="212">
        <f t="shared" si="12"/>
        <v>-0.27576284839015891</v>
      </c>
      <c r="P175" s="212">
        <f t="shared" si="12"/>
        <v>-0.33585482383070125</v>
      </c>
      <c r="Q175" s="712">
        <f t="shared" si="12"/>
        <v>-0.36177185568090531</v>
      </c>
      <c r="R175" s="645">
        <v>43689</v>
      </c>
      <c r="S175" s="137">
        <v>1232103</v>
      </c>
      <c r="T175" s="137">
        <v>794855</v>
      </c>
      <c r="U175" s="137">
        <v>472997</v>
      </c>
      <c r="V175" s="137">
        <v>363145</v>
      </c>
      <c r="W175" s="211">
        <v>2863100</v>
      </c>
    </row>
    <row r="176" spans="2:23" ht="13">
      <c r="B176" s="645">
        <v>44054</v>
      </c>
      <c r="C176" s="137">
        <v>693741</v>
      </c>
      <c r="D176" s="137">
        <v>455159</v>
      </c>
      <c r="E176" s="137">
        <v>315539</v>
      </c>
      <c r="F176" s="137">
        <v>224525</v>
      </c>
      <c r="G176" s="211">
        <v>1688964</v>
      </c>
      <c r="H176" s="137">
        <f t="shared" si="13"/>
        <v>-556732</v>
      </c>
      <c r="I176" s="137">
        <f t="shared" si="13"/>
        <v>-355195</v>
      </c>
      <c r="J176" s="137">
        <f t="shared" si="13"/>
        <v>-160342</v>
      </c>
      <c r="K176" s="137">
        <f t="shared" si="13"/>
        <v>-142297</v>
      </c>
      <c r="L176" s="211">
        <f t="shared" si="13"/>
        <v>-1214566</v>
      </c>
      <c r="M176" s="212">
        <f t="shared" si="12"/>
        <v>-0.44521712983806927</v>
      </c>
      <c r="N176" s="212">
        <f t="shared" si="12"/>
        <v>-0.43832078326262347</v>
      </c>
      <c r="O176" s="212">
        <f t="shared" si="12"/>
        <v>-0.33693717547033819</v>
      </c>
      <c r="P176" s="212">
        <f t="shared" si="12"/>
        <v>-0.38791839093620339</v>
      </c>
      <c r="Q176" s="712">
        <f t="shared" si="12"/>
        <v>-0.41830668186655556</v>
      </c>
      <c r="R176" s="645">
        <v>43690</v>
      </c>
      <c r="S176" s="137">
        <v>1250473</v>
      </c>
      <c r="T176" s="137">
        <v>810354</v>
      </c>
      <c r="U176" s="137">
        <v>475881</v>
      </c>
      <c r="V176" s="137">
        <v>366822</v>
      </c>
      <c r="W176" s="211">
        <v>2903530</v>
      </c>
    </row>
    <row r="177" spans="2:23" ht="13">
      <c r="B177" s="645">
        <v>44055</v>
      </c>
      <c r="C177" s="137">
        <v>757423</v>
      </c>
      <c r="D177" s="137">
        <v>528476</v>
      </c>
      <c r="E177" s="137">
        <v>348302</v>
      </c>
      <c r="F177" s="137">
        <v>248952</v>
      </c>
      <c r="G177" s="211">
        <v>1883153</v>
      </c>
      <c r="H177" s="137">
        <f t="shared" si="13"/>
        <v>-511129</v>
      </c>
      <c r="I177" s="137">
        <f t="shared" si="13"/>
        <v>-290102</v>
      </c>
      <c r="J177" s="137">
        <f t="shared" si="13"/>
        <v>-130072</v>
      </c>
      <c r="K177" s="137">
        <f t="shared" si="13"/>
        <v>-104689</v>
      </c>
      <c r="L177" s="211">
        <f t="shared" si="13"/>
        <v>-1035992</v>
      </c>
      <c r="M177" s="212">
        <f t="shared" si="12"/>
        <v>-0.40292317539998362</v>
      </c>
      <c r="N177" s="212">
        <f t="shared" si="12"/>
        <v>-0.35439750396419156</v>
      </c>
      <c r="O177" s="212">
        <f t="shared" si="12"/>
        <v>-0.27190440952058431</v>
      </c>
      <c r="P177" s="212">
        <f t="shared" si="12"/>
        <v>-0.29603185151043004</v>
      </c>
      <c r="Q177" s="712">
        <f t="shared" si="12"/>
        <v>-0.3548956971990086</v>
      </c>
      <c r="R177" s="645">
        <v>43691</v>
      </c>
      <c r="S177" s="137">
        <v>1268552</v>
      </c>
      <c r="T177" s="137">
        <v>818578</v>
      </c>
      <c r="U177" s="137">
        <v>478374</v>
      </c>
      <c r="V177" s="137">
        <v>353641</v>
      </c>
      <c r="W177" s="211">
        <v>2919145</v>
      </c>
    </row>
    <row r="178" spans="2:23" ht="13">
      <c r="B178" s="645">
        <v>44056</v>
      </c>
      <c r="C178" s="137">
        <v>744541</v>
      </c>
      <c r="D178" s="137">
        <v>515772</v>
      </c>
      <c r="E178" s="137">
        <v>350110</v>
      </c>
      <c r="F178" s="137">
        <v>247861</v>
      </c>
      <c r="G178" s="211">
        <v>1858284</v>
      </c>
      <c r="H178" s="137">
        <f t="shared" si="13"/>
        <v>-524011</v>
      </c>
      <c r="I178" s="137">
        <f t="shared" si="13"/>
        <v>-302806</v>
      </c>
      <c r="J178" s="137">
        <f t="shared" si="13"/>
        <v>-128264</v>
      </c>
      <c r="K178" s="137">
        <f t="shared" si="13"/>
        <v>-105780</v>
      </c>
      <c r="L178" s="211">
        <f t="shared" si="13"/>
        <v>-1060861</v>
      </c>
      <c r="M178" s="212">
        <f t="shared" si="12"/>
        <v>-0.41307806065498298</v>
      </c>
      <c r="N178" s="212">
        <f t="shared" si="12"/>
        <v>-0.3699171001419535</v>
      </c>
      <c r="O178" s="212">
        <f t="shared" si="12"/>
        <v>-0.2681249399005799</v>
      </c>
      <c r="P178" s="212">
        <f t="shared" si="12"/>
        <v>-0.29911690103805838</v>
      </c>
      <c r="Q178" s="712">
        <f t="shared" si="12"/>
        <v>-0.36341497253476618</v>
      </c>
      <c r="R178" s="645">
        <v>43691</v>
      </c>
      <c r="S178" s="137">
        <v>1268552</v>
      </c>
      <c r="T178" s="137">
        <v>818578</v>
      </c>
      <c r="U178" s="137">
        <v>478374</v>
      </c>
      <c r="V178" s="137">
        <v>353641</v>
      </c>
      <c r="W178" s="211">
        <v>2919145</v>
      </c>
    </row>
    <row r="179" spans="2:23" ht="13">
      <c r="B179" s="645">
        <v>44057</v>
      </c>
      <c r="C179" s="137">
        <v>738289</v>
      </c>
      <c r="D179" s="137">
        <v>503122</v>
      </c>
      <c r="E179" s="137">
        <v>331279</v>
      </c>
      <c r="F179" s="137">
        <v>236072</v>
      </c>
      <c r="G179" s="211">
        <v>1808762</v>
      </c>
      <c r="H179" s="137">
        <f t="shared" si="13"/>
        <v>-530263</v>
      </c>
      <c r="I179" s="137">
        <f t="shared" si="13"/>
        <v>-315456</v>
      </c>
      <c r="J179" s="137">
        <f t="shared" si="13"/>
        <v>-147095</v>
      </c>
      <c r="K179" s="137">
        <f t="shared" si="13"/>
        <v>-117569</v>
      </c>
      <c r="L179" s="211">
        <f t="shared" si="13"/>
        <v>-1110383</v>
      </c>
      <c r="M179" s="212">
        <f t="shared" si="12"/>
        <v>-0.41800651451418624</v>
      </c>
      <c r="N179" s="212">
        <f t="shared" si="12"/>
        <v>-0.38537072826291446</v>
      </c>
      <c r="O179" s="212">
        <f t="shared" si="12"/>
        <v>-0.30748953747486274</v>
      </c>
      <c r="P179" s="212">
        <f t="shared" si="12"/>
        <v>-0.3324529678402674</v>
      </c>
      <c r="Q179" s="712">
        <f t="shared" si="12"/>
        <v>-0.38037952893741145</v>
      </c>
      <c r="R179" s="645">
        <v>43691</v>
      </c>
      <c r="S179" s="137">
        <v>1268552</v>
      </c>
      <c r="T179" s="137">
        <v>818578</v>
      </c>
      <c r="U179" s="137">
        <v>478374</v>
      </c>
      <c r="V179" s="137">
        <v>353641</v>
      </c>
      <c r="W179" s="211">
        <v>2919145</v>
      </c>
    </row>
    <row r="180" spans="2:23" ht="13">
      <c r="B180" s="646">
        <v>44058</v>
      </c>
      <c r="C180" s="137">
        <v>472013</v>
      </c>
      <c r="D180" s="137">
        <v>289968</v>
      </c>
      <c r="E180" s="137">
        <v>182503</v>
      </c>
      <c r="F180" s="137">
        <v>139867</v>
      </c>
      <c r="G180" s="211">
        <v>1084351</v>
      </c>
      <c r="H180" s="137">
        <f t="shared" si="13"/>
        <v>-305864</v>
      </c>
      <c r="I180" s="137">
        <f t="shared" si="13"/>
        <v>-149893</v>
      </c>
      <c r="J180" s="137">
        <f t="shared" si="13"/>
        <v>-58955</v>
      </c>
      <c r="K180" s="137">
        <f t="shared" si="13"/>
        <v>-60927</v>
      </c>
      <c r="L180" s="211">
        <f t="shared" si="13"/>
        <v>-575639</v>
      </c>
      <c r="M180" s="212">
        <f t="shared" si="12"/>
        <v>-0.39320355274677105</v>
      </c>
      <c r="N180" s="212">
        <f t="shared" si="12"/>
        <v>-0.34077356255726243</v>
      </c>
      <c r="O180" s="212">
        <f t="shared" si="12"/>
        <v>-0.24416254586719016</v>
      </c>
      <c r="P180" s="212">
        <f t="shared" si="12"/>
        <v>-0.30343038138589801</v>
      </c>
      <c r="Q180" s="712">
        <f t="shared" si="12"/>
        <v>-0.34677257091910191</v>
      </c>
      <c r="R180" s="646">
        <v>43692</v>
      </c>
      <c r="S180" s="137">
        <v>777877</v>
      </c>
      <c r="T180" s="137">
        <v>439861</v>
      </c>
      <c r="U180" s="137">
        <v>241458</v>
      </c>
      <c r="V180" s="137">
        <v>200794</v>
      </c>
      <c r="W180" s="211">
        <v>1659990</v>
      </c>
    </row>
    <row r="181" spans="2:23" ht="13">
      <c r="B181" s="646">
        <v>44059</v>
      </c>
      <c r="C181" s="137">
        <v>405077</v>
      </c>
      <c r="D181" s="137">
        <v>250169</v>
      </c>
      <c r="E181" s="137">
        <v>151857</v>
      </c>
      <c r="F181" s="137">
        <v>123050</v>
      </c>
      <c r="G181" s="211">
        <v>930153</v>
      </c>
      <c r="H181" s="137">
        <f t="shared" si="13"/>
        <v>-304744</v>
      </c>
      <c r="I181" s="137">
        <f t="shared" si="13"/>
        <v>-144571</v>
      </c>
      <c r="J181" s="137">
        <f t="shared" si="13"/>
        <v>-63031</v>
      </c>
      <c r="K181" s="137">
        <f t="shared" si="13"/>
        <v>-57613</v>
      </c>
      <c r="L181" s="211">
        <f t="shared" si="13"/>
        <v>-569959</v>
      </c>
      <c r="M181" s="212">
        <f t="shared" si="12"/>
        <v>-0.42932513971832337</v>
      </c>
      <c r="N181" s="212">
        <f t="shared" si="12"/>
        <v>-0.36624360338450623</v>
      </c>
      <c r="O181" s="212">
        <f t="shared" si="12"/>
        <v>-0.29332024124194928</v>
      </c>
      <c r="P181" s="212">
        <f t="shared" si="12"/>
        <v>-0.31889761600327682</v>
      </c>
      <c r="Q181" s="712">
        <f t="shared" si="12"/>
        <v>-0.3799442974924539</v>
      </c>
      <c r="R181" s="646">
        <v>43695</v>
      </c>
      <c r="S181" s="137">
        <v>709821</v>
      </c>
      <c r="T181" s="137">
        <v>394740</v>
      </c>
      <c r="U181" s="137">
        <v>214888</v>
      </c>
      <c r="V181" s="137">
        <v>180663</v>
      </c>
      <c r="W181" s="211">
        <v>1500112</v>
      </c>
    </row>
    <row r="182" spans="2:23" ht="13">
      <c r="B182" s="645">
        <v>44060</v>
      </c>
      <c r="C182" s="137">
        <v>713861</v>
      </c>
      <c r="D182" s="137">
        <v>493897</v>
      </c>
      <c r="E182" s="137">
        <v>338508</v>
      </c>
      <c r="F182" s="137">
        <v>238327</v>
      </c>
      <c r="G182" s="211">
        <v>1784593</v>
      </c>
      <c r="H182" s="137">
        <f t="shared" si="13"/>
        <v>-499924</v>
      </c>
      <c r="I182" s="137">
        <f t="shared" si="13"/>
        <v>-285992</v>
      </c>
      <c r="J182" s="137">
        <f t="shared" si="13"/>
        <v>-128908</v>
      </c>
      <c r="K182" s="137">
        <f t="shared" si="13"/>
        <v>-127365</v>
      </c>
      <c r="L182" s="211">
        <f t="shared" si="13"/>
        <v>-1042189</v>
      </c>
      <c r="M182" s="212">
        <f t="shared" si="12"/>
        <v>-0.41187195425878553</v>
      </c>
      <c r="N182" s="212">
        <f t="shared" si="12"/>
        <v>-0.3667085957104152</v>
      </c>
      <c r="O182" s="212">
        <f t="shared" si="12"/>
        <v>-0.27578859089119756</v>
      </c>
      <c r="P182" s="212">
        <f t="shared" si="12"/>
        <v>-0.34828489548581865</v>
      </c>
      <c r="Q182" s="712">
        <f t="shared" si="12"/>
        <v>-0.3686838956806715</v>
      </c>
      <c r="R182" s="645">
        <v>43696</v>
      </c>
      <c r="S182" s="137">
        <v>1213785</v>
      </c>
      <c r="T182" s="137">
        <v>779889</v>
      </c>
      <c r="U182" s="137">
        <v>467416</v>
      </c>
      <c r="V182" s="137">
        <v>365692</v>
      </c>
      <c r="W182" s="211">
        <v>2826782</v>
      </c>
    </row>
    <row r="183" spans="2:23" ht="13">
      <c r="B183" s="645">
        <v>44061</v>
      </c>
      <c r="C183" s="137">
        <v>728266</v>
      </c>
      <c r="D183" s="137">
        <v>503444</v>
      </c>
      <c r="E183" s="137">
        <v>336080</v>
      </c>
      <c r="F183" s="137">
        <v>239141</v>
      </c>
      <c r="G183" s="211">
        <v>1806931</v>
      </c>
      <c r="H183" s="137">
        <f t="shared" si="13"/>
        <v>-536585</v>
      </c>
      <c r="I183" s="137">
        <f t="shared" si="13"/>
        <v>-304224</v>
      </c>
      <c r="J183" s="137">
        <f t="shared" si="13"/>
        <v>-143542</v>
      </c>
      <c r="K183" s="137">
        <f t="shared" si="13"/>
        <v>-136293</v>
      </c>
      <c r="L183" s="211">
        <f t="shared" si="13"/>
        <v>-1120644</v>
      </c>
      <c r="M183" s="212">
        <f t="shared" si="12"/>
        <v>-0.42422783395040209</v>
      </c>
      <c r="N183" s="212">
        <f t="shared" si="12"/>
        <v>-0.3766696216762333</v>
      </c>
      <c r="O183" s="212">
        <f t="shared" si="12"/>
        <v>-0.29928151752838694</v>
      </c>
      <c r="P183" s="212">
        <f t="shared" si="12"/>
        <v>-0.36302785576159857</v>
      </c>
      <c r="Q183" s="712">
        <f t="shared" si="12"/>
        <v>-0.38278916850977346</v>
      </c>
      <c r="R183" s="645">
        <v>43697</v>
      </c>
      <c r="S183" s="137">
        <v>1264851</v>
      </c>
      <c r="T183" s="137">
        <v>807668</v>
      </c>
      <c r="U183" s="137">
        <v>479622</v>
      </c>
      <c r="V183" s="137">
        <v>375434</v>
      </c>
      <c r="W183" s="211">
        <v>2927575</v>
      </c>
    </row>
    <row r="184" spans="2:23" ht="13">
      <c r="B184" s="645">
        <v>44062</v>
      </c>
      <c r="C184" s="137">
        <v>732520</v>
      </c>
      <c r="D184" s="137">
        <v>506542</v>
      </c>
      <c r="E184" s="137">
        <v>339678</v>
      </c>
      <c r="F184" s="137">
        <v>242788</v>
      </c>
      <c r="G184" s="211">
        <v>1821528</v>
      </c>
      <c r="H184" s="137">
        <f t="shared" si="13"/>
        <v>-556884</v>
      </c>
      <c r="I184" s="137">
        <f t="shared" si="13"/>
        <v>-304273</v>
      </c>
      <c r="J184" s="137">
        <f t="shared" si="13"/>
        <v>-146427</v>
      </c>
      <c r="K184" s="137">
        <f t="shared" si="13"/>
        <v>-129045</v>
      </c>
      <c r="L184" s="211">
        <f t="shared" si="13"/>
        <v>-1136629</v>
      </c>
      <c r="M184" s="212">
        <f t="shared" si="12"/>
        <v>-0.43189256431653694</v>
      </c>
      <c r="N184" s="212">
        <f t="shared" si="12"/>
        <v>-0.37526809444817866</v>
      </c>
      <c r="O184" s="212">
        <f t="shared" si="12"/>
        <v>-0.30122504397198135</v>
      </c>
      <c r="P184" s="212">
        <f t="shared" si="12"/>
        <v>-0.34705096104971855</v>
      </c>
      <c r="Q184" s="712">
        <f t="shared" si="12"/>
        <v>-0.38423552232014729</v>
      </c>
      <c r="R184" s="645">
        <v>43698</v>
      </c>
      <c r="S184" s="137">
        <v>1289404</v>
      </c>
      <c r="T184" s="137">
        <v>810815</v>
      </c>
      <c r="U184" s="137">
        <v>486105</v>
      </c>
      <c r="V184" s="137">
        <v>371833</v>
      </c>
      <c r="W184" s="211">
        <v>2958157</v>
      </c>
    </row>
    <row r="185" spans="2:23" ht="13">
      <c r="B185" s="645">
        <v>44063</v>
      </c>
      <c r="C185" s="137">
        <v>725010</v>
      </c>
      <c r="D185" s="137">
        <v>501475</v>
      </c>
      <c r="E185" s="137">
        <v>340669</v>
      </c>
      <c r="F185" s="137">
        <v>241177</v>
      </c>
      <c r="G185" s="211">
        <v>1808331</v>
      </c>
      <c r="H185" s="137">
        <f t="shared" si="13"/>
        <v>-557659</v>
      </c>
      <c r="I185" s="137">
        <f t="shared" si="13"/>
        <v>-303759</v>
      </c>
      <c r="J185" s="137">
        <f t="shared" si="13"/>
        <v>-142189</v>
      </c>
      <c r="K185" s="137">
        <f t="shared" si="13"/>
        <v>-125460</v>
      </c>
      <c r="L185" s="211">
        <f t="shared" si="13"/>
        <v>-1129067</v>
      </c>
      <c r="M185" s="212">
        <f t="shared" si="12"/>
        <v>-0.43476454174849472</v>
      </c>
      <c r="N185" s="212">
        <f t="shared" si="12"/>
        <v>-0.37723071802730634</v>
      </c>
      <c r="O185" s="212">
        <f t="shared" si="12"/>
        <v>-0.2944737376205841</v>
      </c>
      <c r="P185" s="212">
        <f t="shared" si="12"/>
        <v>-0.34219132275247727</v>
      </c>
      <c r="Q185" s="712">
        <f t="shared" si="12"/>
        <v>-0.38437658090595828</v>
      </c>
      <c r="R185" s="645">
        <v>43699</v>
      </c>
      <c r="S185" s="137">
        <v>1282669</v>
      </c>
      <c r="T185" s="137">
        <v>805234</v>
      </c>
      <c r="U185" s="137">
        <v>482858</v>
      </c>
      <c r="V185" s="137">
        <v>366637</v>
      </c>
      <c r="W185" s="211">
        <v>2937398</v>
      </c>
    </row>
    <row r="186" spans="2:23" ht="13">
      <c r="B186" s="645">
        <v>44064</v>
      </c>
      <c r="C186" s="137">
        <v>722647</v>
      </c>
      <c r="D186" s="137">
        <v>496957</v>
      </c>
      <c r="E186" s="137">
        <v>335495</v>
      </c>
      <c r="F186" s="137">
        <v>239076</v>
      </c>
      <c r="G186" s="211">
        <v>1794175</v>
      </c>
      <c r="H186" s="137">
        <f t="shared" si="13"/>
        <v>-552681</v>
      </c>
      <c r="I186" s="137">
        <f t="shared" si="13"/>
        <v>-309860</v>
      </c>
      <c r="J186" s="137">
        <f t="shared" si="13"/>
        <v>-149626</v>
      </c>
      <c r="K186" s="137">
        <f t="shared" si="13"/>
        <v>-119053</v>
      </c>
      <c r="L186" s="211">
        <f t="shared" si="13"/>
        <v>-1131220</v>
      </c>
      <c r="M186" s="212">
        <f t="shared" si="12"/>
        <v>-0.43336380915340994</v>
      </c>
      <c r="N186" s="212">
        <f t="shared" si="12"/>
        <v>-0.3840523935415342</v>
      </c>
      <c r="O186" s="212">
        <f t="shared" si="12"/>
        <v>-0.30843026791254141</v>
      </c>
      <c r="P186" s="212">
        <f t="shared" si="12"/>
        <v>-0.33243049292294119</v>
      </c>
      <c r="Q186" s="712">
        <f t="shared" si="12"/>
        <v>-0.38668966071248501</v>
      </c>
      <c r="R186" s="645">
        <v>43700</v>
      </c>
      <c r="S186" s="137">
        <v>1275328</v>
      </c>
      <c r="T186" s="137">
        <v>806817</v>
      </c>
      <c r="U186" s="137">
        <v>485121</v>
      </c>
      <c r="V186" s="137">
        <v>358129</v>
      </c>
      <c r="W186" s="211">
        <v>2925395</v>
      </c>
    </row>
    <row r="187" spans="2:23" ht="13">
      <c r="B187" s="645">
        <v>44065</v>
      </c>
      <c r="C187" s="137">
        <v>492897</v>
      </c>
      <c r="D187" s="137">
        <v>320391</v>
      </c>
      <c r="E187" s="137">
        <v>193391</v>
      </c>
      <c r="F187" s="137">
        <v>148211</v>
      </c>
      <c r="G187" s="211">
        <v>1154890</v>
      </c>
      <c r="H187" s="137">
        <f t="shared" si="13"/>
        <v>-374939</v>
      </c>
      <c r="I187" s="137">
        <f t="shared" si="13"/>
        <v>-190181</v>
      </c>
      <c r="J187" s="137">
        <f t="shared" si="13"/>
        <v>-96830</v>
      </c>
      <c r="K187" s="137">
        <f t="shared" si="13"/>
        <v>-68241</v>
      </c>
      <c r="L187" s="211">
        <f t="shared" si="13"/>
        <v>-730191</v>
      </c>
      <c r="M187" s="212">
        <f t="shared" si="12"/>
        <v>-0.4320390027608903</v>
      </c>
      <c r="N187" s="212">
        <f t="shared" si="12"/>
        <v>-0.37248615278550334</v>
      </c>
      <c r="O187" s="212">
        <f t="shared" si="12"/>
        <v>-0.33364229328684003</v>
      </c>
      <c r="P187" s="212">
        <f t="shared" si="12"/>
        <v>-0.31527082216842534</v>
      </c>
      <c r="Q187" s="712">
        <f t="shared" si="12"/>
        <v>-0.38735258591010147</v>
      </c>
      <c r="R187" s="645">
        <v>43701</v>
      </c>
      <c r="S187" s="137">
        <v>867836</v>
      </c>
      <c r="T187" s="137">
        <v>510572</v>
      </c>
      <c r="U187" s="137">
        <v>290221</v>
      </c>
      <c r="V187" s="137">
        <v>216452</v>
      </c>
      <c r="W187" s="211">
        <v>1885081</v>
      </c>
    </row>
    <row r="188" spans="2:23" ht="13">
      <c r="B188" s="646">
        <v>44066</v>
      </c>
      <c r="C188" s="137">
        <v>387229</v>
      </c>
      <c r="D188" s="137">
        <v>245011</v>
      </c>
      <c r="E188" s="137">
        <v>143708</v>
      </c>
      <c r="F188" s="137">
        <v>116447</v>
      </c>
      <c r="G188" s="211">
        <v>892395</v>
      </c>
      <c r="H188" s="137">
        <f t="shared" si="13"/>
        <v>-324552</v>
      </c>
      <c r="I188" s="137">
        <f t="shared" si="13"/>
        <v>-168717</v>
      </c>
      <c r="J188" s="137">
        <f t="shared" si="13"/>
        <v>-91553</v>
      </c>
      <c r="K188" s="137">
        <f t="shared" si="13"/>
        <v>-69241</v>
      </c>
      <c r="L188" s="211">
        <f t="shared" si="13"/>
        <v>-654063</v>
      </c>
      <c r="M188" s="212">
        <f t="shared" si="12"/>
        <v>-0.45597171039968754</v>
      </c>
      <c r="N188" s="212">
        <f t="shared" si="12"/>
        <v>-0.40779691004718077</v>
      </c>
      <c r="O188" s="212">
        <f t="shared" si="12"/>
        <v>-0.38915502356956744</v>
      </c>
      <c r="P188" s="212">
        <f t="shared" si="12"/>
        <v>-0.37288893197190986</v>
      </c>
      <c r="Q188" s="712">
        <f t="shared" si="12"/>
        <v>-0.42294262113811043</v>
      </c>
      <c r="R188" s="646">
        <v>43702</v>
      </c>
      <c r="S188" s="137">
        <v>711781</v>
      </c>
      <c r="T188" s="137">
        <v>413728</v>
      </c>
      <c r="U188" s="137">
        <v>235261</v>
      </c>
      <c r="V188" s="137">
        <v>185688</v>
      </c>
      <c r="W188" s="211">
        <v>1546458</v>
      </c>
    </row>
    <row r="189" spans="2:23" ht="13">
      <c r="B189" s="645">
        <v>44067</v>
      </c>
      <c r="C189" s="137">
        <v>730064</v>
      </c>
      <c r="D189" s="137">
        <v>506203</v>
      </c>
      <c r="E189" s="137">
        <v>345245</v>
      </c>
      <c r="F189" s="137">
        <v>243070</v>
      </c>
      <c r="G189" s="211">
        <v>1824582</v>
      </c>
      <c r="H189" s="137">
        <f t="shared" si="13"/>
        <v>-574427</v>
      </c>
      <c r="I189" s="137">
        <f t="shared" si="13"/>
        <v>-281505</v>
      </c>
      <c r="J189" s="137">
        <f t="shared" si="13"/>
        <v>-141627</v>
      </c>
      <c r="K189" s="137">
        <f t="shared" si="13"/>
        <v>-124262</v>
      </c>
      <c r="L189" s="211">
        <f t="shared" si="13"/>
        <v>-1121821</v>
      </c>
      <c r="M189" s="212">
        <f t="shared" si="12"/>
        <v>-0.44034569805387697</v>
      </c>
      <c r="N189" s="212">
        <f t="shared" si="12"/>
        <v>-0.35737227500545887</v>
      </c>
      <c r="O189" s="212">
        <f t="shared" si="12"/>
        <v>-0.29089165119374294</v>
      </c>
      <c r="P189" s="212">
        <f t="shared" si="12"/>
        <v>-0.33828253460085156</v>
      </c>
      <c r="Q189" s="712">
        <f t="shared" si="12"/>
        <v>-0.38074255286870123</v>
      </c>
      <c r="R189" s="645">
        <v>43703</v>
      </c>
      <c r="S189" s="137">
        <v>1304491</v>
      </c>
      <c r="T189" s="137">
        <v>787708</v>
      </c>
      <c r="U189" s="137">
        <v>486872</v>
      </c>
      <c r="V189" s="137">
        <v>367332</v>
      </c>
      <c r="W189" s="211">
        <v>2946403</v>
      </c>
    </row>
    <row r="190" spans="2:23" ht="13">
      <c r="B190" s="645">
        <v>44068</v>
      </c>
      <c r="C190" s="137">
        <v>751376</v>
      </c>
      <c r="D190" s="137">
        <v>521060</v>
      </c>
      <c r="E190" s="137">
        <v>348236</v>
      </c>
      <c r="F190" s="137">
        <v>247791</v>
      </c>
      <c r="G190" s="211">
        <v>1868463</v>
      </c>
      <c r="H190" s="137">
        <f t="shared" si="13"/>
        <v>-647587</v>
      </c>
      <c r="I190" s="137">
        <f t="shared" si="13"/>
        <v>-365175</v>
      </c>
      <c r="J190" s="137">
        <f t="shared" si="13"/>
        <v>-180815</v>
      </c>
      <c r="K190" s="137">
        <f t="shared" si="13"/>
        <v>-148772</v>
      </c>
      <c r="L190" s="211">
        <f t="shared" si="13"/>
        <v>-1342349</v>
      </c>
      <c r="M190" s="212">
        <f t="shared" ref="M190:Q231" si="14">H190/S190</f>
        <v>-0.46290502322077137</v>
      </c>
      <c r="N190" s="212">
        <f t="shared" si="14"/>
        <v>-0.41205210807517195</v>
      </c>
      <c r="O190" s="212">
        <f t="shared" si="14"/>
        <v>-0.34177234330905715</v>
      </c>
      <c r="P190" s="212">
        <f t="shared" si="14"/>
        <v>-0.37515350650464113</v>
      </c>
      <c r="Q190" s="712">
        <f t="shared" si="14"/>
        <v>-0.4180715034078607</v>
      </c>
      <c r="R190" s="645">
        <v>43704</v>
      </c>
      <c r="S190" s="137">
        <v>1398963</v>
      </c>
      <c r="T190" s="137">
        <v>886235</v>
      </c>
      <c r="U190" s="137">
        <v>529051</v>
      </c>
      <c r="V190" s="137">
        <v>396563</v>
      </c>
      <c r="W190" s="211">
        <v>3210812</v>
      </c>
    </row>
    <row r="191" spans="2:23" ht="13">
      <c r="B191" s="645">
        <v>44069</v>
      </c>
      <c r="C191" s="137">
        <v>763151</v>
      </c>
      <c r="D191" s="137">
        <v>528095</v>
      </c>
      <c r="E191" s="137">
        <v>350563</v>
      </c>
      <c r="F191" s="137">
        <v>250568</v>
      </c>
      <c r="G191" s="211">
        <v>1892377</v>
      </c>
      <c r="H191" s="137">
        <f t="shared" ref="H191:L231" si="15">C191-S191</f>
        <v>-685743</v>
      </c>
      <c r="I191" s="137">
        <f t="shared" si="15"/>
        <v>-386740</v>
      </c>
      <c r="J191" s="137">
        <f t="shared" si="15"/>
        <v>-196591</v>
      </c>
      <c r="K191" s="137">
        <f t="shared" si="15"/>
        <v>-147904</v>
      </c>
      <c r="L191" s="211">
        <f t="shared" si="15"/>
        <v>-1416978</v>
      </c>
      <c r="M191" s="212">
        <f t="shared" si="14"/>
        <v>-0.47328721079664904</v>
      </c>
      <c r="N191" s="212">
        <f t="shared" si="14"/>
        <v>-0.42274289899271456</v>
      </c>
      <c r="O191" s="212">
        <f t="shared" si="14"/>
        <v>-0.3592973824553965</v>
      </c>
      <c r="P191" s="212">
        <f t="shared" si="14"/>
        <v>-0.37117789957638175</v>
      </c>
      <c r="Q191" s="712">
        <f t="shared" si="14"/>
        <v>-0.42817346582642235</v>
      </c>
      <c r="R191" s="645">
        <v>43705</v>
      </c>
      <c r="S191" s="137">
        <v>1448894</v>
      </c>
      <c r="T191" s="137">
        <v>914835</v>
      </c>
      <c r="U191" s="137">
        <v>547154</v>
      </c>
      <c r="V191" s="137">
        <v>398472</v>
      </c>
      <c r="W191" s="211">
        <v>3309355</v>
      </c>
    </row>
    <row r="192" spans="2:23" ht="13">
      <c r="B192" s="645">
        <v>44070</v>
      </c>
      <c r="C192" s="137">
        <v>765992</v>
      </c>
      <c r="D192" s="137">
        <v>527123</v>
      </c>
      <c r="E192" s="137">
        <v>353507</v>
      </c>
      <c r="F192" s="137">
        <v>250266</v>
      </c>
      <c r="G192" s="211">
        <v>1896888</v>
      </c>
      <c r="H192" s="137">
        <f t="shared" si="15"/>
        <v>-701093</v>
      </c>
      <c r="I192" s="137">
        <f t="shared" si="15"/>
        <v>-389936</v>
      </c>
      <c r="J192" s="137">
        <f t="shared" si="15"/>
        <v>-203733</v>
      </c>
      <c r="K192" s="137">
        <f t="shared" si="15"/>
        <v>-156836</v>
      </c>
      <c r="L192" s="211">
        <f t="shared" si="15"/>
        <v>-1451598</v>
      </c>
      <c r="M192" s="212">
        <f t="shared" si="14"/>
        <v>-0.47788164966583396</v>
      </c>
      <c r="N192" s="212">
        <f t="shared" si="14"/>
        <v>-0.42520274049979334</v>
      </c>
      <c r="O192" s="212">
        <f t="shared" si="14"/>
        <v>-0.3656108678486828</v>
      </c>
      <c r="P192" s="212">
        <f t="shared" si="14"/>
        <v>-0.38524988823439826</v>
      </c>
      <c r="Q192" s="712">
        <f t="shared" si="14"/>
        <v>-0.43350875589744142</v>
      </c>
      <c r="R192" s="645">
        <v>43706</v>
      </c>
      <c r="S192" s="137">
        <v>1467085</v>
      </c>
      <c r="T192" s="137">
        <v>917059</v>
      </c>
      <c r="U192" s="137">
        <v>557240</v>
      </c>
      <c r="V192" s="137">
        <v>407102</v>
      </c>
      <c r="W192" s="211">
        <v>3348486</v>
      </c>
    </row>
    <row r="193" spans="2:23" ht="13">
      <c r="B193" s="645">
        <v>44071</v>
      </c>
      <c r="C193" s="137">
        <v>781855</v>
      </c>
      <c r="D193" s="137">
        <v>538213</v>
      </c>
      <c r="E193" s="137">
        <v>354193</v>
      </c>
      <c r="F193" s="137">
        <v>252400</v>
      </c>
      <c r="G193" s="211">
        <v>1926661</v>
      </c>
      <c r="H193" s="137">
        <f t="shared" si="15"/>
        <v>-703770</v>
      </c>
      <c r="I193" s="137">
        <f t="shared" si="15"/>
        <v>-375762</v>
      </c>
      <c r="J193" s="137">
        <f t="shared" si="15"/>
        <v>-204174</v>
      </c>
      <c r="K193" s="137">
        <f t="shared" si="15"/>
        <v>-142915</v>
      </c>
      <c r="L193" s="211">
        <f t="shared" si="15"/>
        <v>-1426621</v>
      </c>
      <c r="M193" s="212">
        <f t="shared" si="14"/>
        <v>-0.47371981489272191</v>
      </c>
      <c r="N193" s="212">
        <f t="shared" si="14"/>
        <v>-0.41112940725949837</v>
      </c>
      <c r="O193" s="212">
        <f t="shared" si="14"/>
        <v>-0.36566272720271792</v>
      </c>
      <c r="P193" s="212">
        <f t="shared" si="14"/>
        <v>-0.36152182436790914</v>
      </c>
      <c r="Q193" s="712">
        <f t="shared" si="14"/>
        <v>-0.42544021051614506</v>
      </c>
      <c r="R193" s="645">
        <v>43707</v>
      </c>
      <c r="S193" s="137">
        <v>1485625</v>
      </c>
      <c r="T193" s="137">
        <v>913975</v>
      </c>
      <c r="U193" s="137">
        <v>558367</v>
      </c>
      <c r="V193" s="137">
        <v>395315</v>
      </c>
      <c r="W193" s="211">
        <v>3353282</v>
      </c>
    </row>
    <row r="194" spans="2:23" ht="13">
      <c r="B194" s="645">
        <v>44072</v>
      </c>
      <c r="C194" s="137">
        <v>547772</v>
      </c>
      <c r="D194" s="137">
        <v>352943</v>
      </c>
      <c r="E194" s="137">
        <v>209803</v>
      </c>
      <c r="F194" s="137">
        <v>160789</v>
      </c>
      <c r="G194" s="211">
        <v>1271307</v>
      </c>
      <c r="H194" s="137">
        <f t="shared" si="15"/>
        <v>-464877</v>
      </c>
      <c r="I194" s="137">
        <f t="shared" si="15"/>
        <v>-252654</v>
      </c>
      <c r="J194" s="137">
        <f t="shared" si="15"/>
        <v>-137562</v>
      </c>
      <c r="K194" s="137">
        <f t="shared" si="15"/>
        <v>-88012</v>
      </c>
      <c r="L194" s="211">
        <f t="shared" si="15"/>
        <v>-943105</v>
      </c>
      <c r="M194" s="212">
        <f t="shared" si="14"/>
        <v>-0.45907022077738685</v>
      </c>
      <c r="N194" s="212">
        <f t="shared" si="14"/>
        <v>-0.41719823579046794</v>
      </c>
      <c r="O194" s="212">
        <f t="shared" si="14"/>
        <v>-0.39601571833661997</v>
      </c>
      <c r="P194" s="212">
        <f t="shared" si="14"/>
        <v>-0.35374455890450601</v>
      </c>
      <c r="Q194" s="712">
        <f t="shared" si="14"/>
        <v>-0.42589409739470341</v>
      </c>
      <c r="R194" s="645">
        <v>43708</v>
      </c>
      <c r="S194" s="137">
        <v>1012649</v>
      </c>
      <c r="T194" s="137">
        <v>605597</v>
      </c>
      <c r="U194" s="137">
        <v>347365</v>
      </c>
      <c r="V194" s="137">
        <v>248801</v>
      </c>
      <c r="W194" s="211">
        <v>2214412</v>
      </c>
    </row>
    <row r="195" spans="2:23" ht="13">
      <c r="B195" s="646">
        <v>44073</v>
      </c>
      <c r="C195" s="137">
        <v>437445</v>
      </c>
      <c r="D195" s="137">
        <v>272702</v>
      </c>
      <c r="E195" s="137">
        <v>157787</v>
      </c>
      <c r="F195" s="137">
        <v>127855</v>
      </c>
      <c r="G195" s="211">
        <v>995789</v>
      </c>
      <c r="H195" s="137">
        <f t="shared" si="15"/>
        <v>-452513</v>
      </c>
      <c r="I195" s="137">
        <f t="shared" si="15"/>
        <v>-214351</v>
      </c>
      <c r="J195" s="137">
        <f t="shared" si="15"/>
        <v>-113735</v>
      </c>
      <c r="K195" s="137">
        <f t="shared" si="15"/>
        <v>-84360</v>
      </c>
      <c r="L195" s="211">
        <f t="shared" si="15"/>
        <v>-864959</v>
      </c>
      <c r="M195" s="212">
        <f t="shared" si="14"/>
        <v>-0.50846556803804221</v>
      </c>
      <c r="N195" s="212">
        <f t="shared" si="14"/>
        <v>-0.44009789489028917</v>
      </c>
      <c r="O195" s="212">
        <f t="shared" si="14"/>
        <v>-0.41887950147686009</v>
      </c>
      <c r="P195" s="212">
        <f t="shared" si="14"/>
        <v>-0.39752138161769901</v>
      </c>
      <c r="Q195" s="712">
        <f t="shared" si="14"/>
        <v>-0.46484478285076752</v>
      </c>
      <c r="R195" s="646">
        <v>43709</v>
      </c>
      <c r="S195" s="137">
        <v>889958</v>
      </c>
      <c r="T195" s="137">
        <v>487053</v>
      </c>
      <c r="U195" s="137">
        <v>271522</v>
      </c>
      <c r="V195" s="137">
        <v>212215</v>
      </c>
      <c r="W195" s="211">
        <v>1860748</v>
      </c>
    </row>
    <row r="196" spans="2:23" ht="13">
      <c r="B196" s="645">
        <v>44074</v>
      </c>
      <c r="C196" s="137">
        <v>848727</v>
      </c>
      <c r="D196" s="137">
        <v>580824</v>
      </c>
      <c r="E196" s="137">
        <v>370146</v>
      </c>
      <c r="F196" s="137">
        <v>271179</v>
      </c>
      <c r="G196" s="211">
        <v>2070876</v>
      </c>
      <c r="H196" s="137">
        <f t="shared" si="15"/>
        <v>-942141</v>
      </c>
      <c r="I196" s="137">
        <f t="shared" si="15"/>
        <v>-569267</v>
      </c>
      <c r="J196" s="137">
        <f t="shared" si="15"/>
        <v>-309470</v>
      </c>
      <c r="K196" s="137">
        <f t="shared" si="15"/>
        <v>-237179</v>
      </c>
      <c r="L196" s="211">
        <f t="shared" si="15"/>
        <v>-2058057</v>
      </c>
      <c r="M196" s="212">
        <f t="shared" si="14"/>
        <v>-0.52608064916007213</v>
      </c>
      <c r="N196" s="212">
        <f t="shared" si="14"/>
        <v>-0.49497561497307602</v>
      </c>
      <c r="O196" s="212">
        <f t="shared" si="14"/>
        <v>-0.45536008569545156</v>
      </c>
      <c r="P196" s="212">
        <f t="shared" si="14"/>
        <v>-0.46655899976001164</v>
      </c>
      <c r="Q196" s="712">
        <f t="shared" si="14"/>
        <v>-0.49844766190199746</v>
      </c>
      <c r="R196" s="645">
        <v>43710</v>
      </c>
      <c r="S196" s="137">
        <v>1790868</v>
      </c>
      <c r="T196" s="137">
        <v>1150091</v>
      </c>
      <c r="U196" s="137">
        <v>679616</v>
      </c>
      <c r="V196" s="137">
        <v>508358</v>
      </c>
      <c r="W196" s="211">
        <v>4128933</v>
      </c>
    </row>
    <row r="197" spans="2:23" ht="13">
      <c r="B197" s="645">
        <v>44075</v>
      </c>
      <c r="C197" s="137">
        <v>942708</v>
      </c>
      <c r="D197" s="137">
        <v>634218</v>
      </c>
      <c r="E197" s="137">
        <v>405061</v>
      </c>
      <c r="F197" s="137">
        <v>297418</v>
      </c>
      <c r="G197" s="211">
        <v>2279405</v>
      </c>
      <c r="H197" s="137">
        <f t="shared" si="15"/>
        <v>-954711</v>
      </c>
      <c r="I197" s="137">
        <f t="shared" si="15"/>
        <v>-573044</v>
      </c>
      <c r="J197" s="137">
        <f t="shared" si="15"/>
        <v>-305611</v>
      </c>
      <c r="K197" s="137">
        <f t="shared" si="15"/>
        <v>-220839</v>
      </c>
      <c r="L197" s="211">
        <f t="shared" si="15"/>
        <v>-2054205</v>
      </c>
      <c r="M197" s="212">
        <f t="shared" si="14"/>
        <v>-0.50316298087032962</v>
      </c>
      <c r="N197" s="212">
        <f t="shared" si="14"/>
        <v>-0.47466415740742274</v>
      </c>
      <c r="O197" s="212">
        <f t="shared" si="14"/>
        <v>-0.43003101290046603</v>
      </c>
      <c r="P197" s="212">
        <f t="shared" si="14"/>
        <v>-0.42611870172520583</v>
      </c>
      <c r="Q197" s="712">
        <f t="shared" si="14"/>
        <v>-0.47401704352722096</v>
      </c>
      <c r="R197" s="645">
        <v>43711</v>
      </c>
      <c r="S197" s="137">
        <v>1897419</v>
      </c>
      <c r="T197" s="137">
        <v>1207262</v>
      </c>
      <c r="U197" s="137">
        <v>710672</v>
      </c>
      <c r="V197" s="137">
        <v>518257</v>
      </c>
      <c r="W197" s="211">
        <v>4333610</v>
      </c>
    </row>
    <row r="198" spans="2:23" ht="13">
      <c r="B198" s="645">
        <v>44076</v>
      </c>
      <c r="C198" s="137">
        <v>982674</v>
      </c>
      <c r="D198" s="137">
        <v>676971</v>
      </c>
      <c r="E198" s="137">
        <v>425020</v>
      </c>
      <c r="F198" s="137">
        <v>305420</v>
      </c>
      <c r="G198" s="211">
        <v>2390085</v>
      </c>
      <c r="H198" s="137">
        <f t="shared" si="15"/>
        <v>-989540</v>
      </c>
      <c r="I198" s="137">
        <f t="shared" si="15"/>
        <v>-567883</v>
      </c>
      <c r="J198" s="137">
        <f t="shared" si="15"/>
        <v>-315486</v>
      </c>
      <c r="K198" s="137">
        <f t="shared" si="15"/>
        <v>-247295</v>
      </c>
      <c r="L198" s="211">
        <f t="shared" si="15"/>
        <v>-2120204</v>
      </c>
      <c r="M198" s="212">
        <f t="shared" si="14"/>
        <v>-0.50174068331327126</v>
      </c>
      <c r="N198" s="212">
        <f t="shared" si="14"/>
        <v>-0.45618442002033971</v>
      </c>
      <c r="O198" s="212">
        <f t="shared" si="14"/>
        <v>-0.4260411124285286</v>
      </c>
      <c r="P198" s="212">
        <f t="shared" si="14"/>
        <v>-0.44741865156545418</v>
      </c>
      <c r="Q198" s="712">
        <f t="shared" si="14"/>
        <v>-0.47008162891557503</v>
      </c>
      <c r="R198" s="645">
        <v>43712</v>
      </c>
      <c r="S198" s="137">
        <v>1972214</v>
      </c>
      <c r="T198" s="137">
        <v>1244854</v>
      </c>
      <c r="U198" s="137">
        <v>740506</v>
      </c>
      <c r="V198" s="137">
        <v>552715</v>
      </c>
      <c r="W198" s="211">
        <v>4510289</v>
      </c>
    </row>
    <row r="199" spans="2:23" ht="13">
      <c r="B199" s="645">
        <v>44077</v>
      </c>
      <c r="C199" s="137">
        <v>995634</v>
      </c>
      <c r="D199" s="137">
        <v>684137</v>
      </c>
      <c r="E199" s="137">
        <v>413393</v>
      </c>
      <c r="F199" s="137">
        <v>309063</v>
      </c>
      <c r="G199" s="211">
        <v>2402227</v>
      </c>
      <c r="H199" s="137">
        <f t="shared" si="15"/>
        <v>-1015556</v>
      </c>
      <c r="I199" s="137">
        <f t="shared" si="15"/>
        <v>-568932</v>
      </c>
      <c r="J199" s="137">
        <f t="shared" si="15"/>
        <v>-330377</v>
      </c>
      <c r="K199" s="137">
        <f t="shared" si="15"/>
        <v>-259357</v>
      </c>
      <c r="L199" s="211">
        <f t="shared" si="15"/>
        <v>-2174222</v>
      </c>
      <c r="M199" s="212">
        <f t="shared" si="14"/>
        <v>-0.50495278914473518</v>
      </c>
      <c r="N199" s="212">
        <f t="shared" si="14"/>
        <v>-0.45403086342412108</v>
      </c>
      <c r="O199" s="212">
        <f t="shared" si="14"/>
        <v>-0.44419242507764495</v>
      </c>
      <c r="P199" s="212">
        <f t="shared" si="14"/>
        <v>-0.45627704866120122</v>
      </c>
      <c r="Q199" s="712">
        <f t="shared" si="14"/>
        <v>-0.47508931051127196</v>
      </c>
      <c r="R199" s="645">
        <v>43713</v>
      </c>
      <c r="S199" s="137">
        <v>2011190</v>
      </c>
      <c r="T199" s="137">
        <v>1253069</v>
      </c>
      <c r="U199" s="137">
        <v>743770</v>
      </c>
      <c r="V199" s="137">
        <v>568420</v>
      </c>
      <c r="W199" s="211">
        <v>4576449</v>
      </c>
    </row>
    <row r="200" spans="2:23" ht="13">
      <c r="B200" s="645">
        <v>44078</v>
      </c>
      <c r="C200" s="137">
        <v>1002460</v>
      </c>
      <c r="D200" s="137">
        <v>683952</v>
      </c>
      <c r="E200" s="137">
        <v>433585</v>
      </c>
      <c r="F200" s="137">
        <v>305916</v>
      </c>
      <c r="G200" s="211">
        <v>2425913</v>
      </c>
      <c r="H200" s="137">
        <f t="shared" si="15"/>
        <v>-1015200</v>
      </c>
      <c r="I200" s="137">
        <f t="shared" si="15"/>
        <v>-553060</v>
      </c>
      <c r="J200" s="137">
        <f t="shared" si="15"/>
        <v>-322084</v>
      </c>
      <c r="K200" s="137">
        <f t="shared" si="15"/>
        <v>-250851</v>
      </c>
      <c r="L200" s="211">
        <f t="shared" si="15"/>
        <v>-2141195</v>
      </c>
      <c r="M200" s="212">
        <f t="shared" si="14"/>
        <v>-0.50315712260737688</v>
      </c>
      <c r="N200" s="212">
        <f t="shared" si="14"/>
        <v>-0.44709348009558519</v>
      </c>
      <c r="O200" s="212">
        <f t="shared" si="14"/>
        <v>-0.42622365083125019</v>
      </c>
      <c r="P200" s="212">
        <f t="shared" si="14"/>
        <v>-0.45054933212636522</v>
      </c>
      <c r="Q200" s="712">
        <f t="shared" si="14"/>
        <v>-0.46882950873944734</v>
      </c>
      <c r="R200" s="645">
        <v>43714</v>
      </c>
      <c r="S200" s="137">
        <v>2017660</v>
      </c>
      <c r="T200" s="137">
        <v>1237012</v>
      </c>
      <c r="U200" s="137">
        <v>755669</v>
      </c>
      <c r="V200" s="137">
        <v>556767</v>
      </c>
      <c r="W200" s="211">
        <v>4567108</v>
      </c>
    </row>
    <row r="201" spans="2:23" ht="13">
      <c r="B201" s="645">
        <v>44079</v>
      </c>
      <c r="C201" s="137">
        <v>645662</v>
      </c>
      <c r="D201" s="137">
        <v>421650</v>
      </c>
      <c r="E201" s="137">
        <v>241852</v>
      </c>
      <c r="F201" s="137">
        <v>181828</v>
      </c>
      <c r="G201" s="211">
        <v>1490992</v>
      </c>
      <c r="H201" s="137">
        <f t="shared" si="15"/>
        <v>-562193</v>
      </c>
      <c r="I201" s="137">
        <f t="shared" si="15"/>
        <v>-293623</v>
      </c>
      <c r="J201" s="137">
        <f t="shared" si="15"/>
        <v>-156630</v>
      </c>
      <c r="K201" s="137">
        <f t="shared" si="15"/>
        <v>-115273</v>
      </c>
      <c r="L201" s="211">
        <f t="shared" si="15"/>
        <v>-1127719</v>
      </c>
      <c r="M201" s="212">
        <f t="shared" si="14"/>
        <v>-0.46544742539460449</v>
      </c>
      <c r="N201" s="212">
        <f t="shared" si="14"/>
        <v>-0.41050480026507363</v>
      </c>
      <c r="O201" s="212">
        <f t="shared" si="14"/>
        <v>-0.39306668808126843</v>
      </c>
      <c r="P201" s="212">
        <f t="shared" si="14"/>
        <v>-0.38799263550105856</v>
      </c>
      <c r="Q201" s="712">
        <f t="shared" si="14"/>
        <v>-0.43063896703378113</v>
      </c>
      <c r="R201" s="645">
        <v>43715</v>
      </c>
      <c r="S201" s="137">
        <v>1207855</v>
      </c>
      <c r="T201" s="137">
        <v>715273</v>
      </c>
      <c r="U201" s="137">
        <v>398482</v>
      </c>
      <c r="V201" s="137">
        <v>297101</v>
      </c>
      <c r="W201" s="211">
        <v>2618711</v>
      </c>
    </row>
    <row r="202" spans="2:23" ht="13">
      <c r="B202" s="646">
        <v>44080</v>
      </c>
      <c r="C202" s="137">
        <v>490194</v>
      </c>
      <c r="D202" s="137">
        <v>312273</v>
      </c>
      <c r="E202" s="137">
        <v>174411</v>
      </c>
      <c r="F202" s="137">
        <v>138227</v>
      </c>
      <c r="G202" s="211">
        <v>1115105</v>
      </c>
      <c r="H202" s="137">
        <f t="shared" si="15"/>
        <v>-464359</v>
      </c>
      <c r="I202" s="137">
        <f t="shared" si="15"/>
        <v>-221329</v>
      </c>
      <c r="J202" s="137">
        <f t="shared" si="15"/>
        <v>-122843</v>
      </c>
      <c r="K202" s="137">
        <f t="shared" si="15"/>
        <v>-103987</v>
      </c>
      <c r="L202" s="211">
        <f t="shared" si="15"/>
        <v>-912518</v>
      </c>
      <c r="M202" s="212">
        <f t="shared" si="14"/>
        <v>-0.4864674879236669</v>
      </c>
      <c r="N202" s="212">
        <f t="shared" si="14"/>
        <v>-0.41478292809996964</v>
      </c>
      <c r="O202" s="212">
        <f t="shared" si="14"/>
        <v>-0.41325936740969005</v>
      </c>
      <c r="P202" s="212">
        <f t="shared" si="14"/>
        <v>-0.42931870164400077</v>
      </c>
      <c r="Q202" s="712">
        <f t="shared" si="14"/>
        <v>-0.45004322795707091</v>
      </c>
      <c r="R202" s="646">
        <v>43716</v>
      </c>
      <c r="S202" s="137">
        <v>954553</v>
      </c>
      <c r="T202" s="137">
        <v>533602</v>
      </c>
      <c r="U202" s="137">
        <v>297254</v>
      </c>
      <c r="V202" s="137">
        <v>242214</v>
      </c>
      <c r="W202" s="211">
        <v>2027623</v>
      </c>
    </row>
    <row r="203" spans="2:23" ht="13">
      <c r="B203" s="645">
        <v>44081</v>
      </c>
      <c r="C203" s="137">
        <v>1021097</v>
      </c>
      <c r="D203" s="137">
        <v>709677</v>
      </c>
      <c r="E203" s="137">
        <v>446768</v>
      </c>
      <c r="F203" s="137">
        <v>318805</v>
      </c>
      <c r="G203" s="211">
        <v>2496347</v>
      </c>
      <c r="H203" s="137">
        <f t="shared" si="15"/>
        <v>-1028127</v>
      </c>
      <c r="I203" s="137">
        <f t="shared" si="15"/>
        <v>-655627</v>
      </c>
      <c r="J203" s="137">
        <f t="shared" si="15"/>
        <v>-342354</v>
      </c>
      <c r="K203" s="137">
        <f t="shared" si="15"/>
        <v>-283130</v>
      </c>
      <c r="L203" s="211">
        <f t="shared" si="15"/>
        <v>-2309238</v>
      </c>
      <c r="M203" s="212">
        <f t="shared" si="14"/>
        <v>-0.50171528344387928</v>
      </c>
      <c r="N203" s="212">
        <f t="shared" si="14"/>
        <v>-0.48020587356368982</v>
      </c>
      <c r="O203" s="212">
        <f t="shared" si="14"/>
        <v>-0.43384166199903185</v>
      </c>
      <c r="P203" s="212">
        <f t="shared" si="14"/>
        <v>-0.4703664016878899</v>
      </c>
      <c r="Q203" s="712">
        <f t="shared" si="14"/>
        <v>-0.48053213084359137</v>
      </c>
      <c r="R203" s="645">
        <v>43717</v>
      </c>
      <c r="S203" s="137">
        <v>2049224</v>
      </c>
      <c r="T203" s="137">
        <v>1365304</v>
      </c>
      <c r="U203" s="137">
        <v>789122</v>
      </c>
      <c r="V203" s="137">
        <v>601935</v>
      </c>
      <c r="W203" s="211">
        <v>4805585</v>
      </c>
    </row>
    <row r="204" spans="2:23" ht="13">
      <c r="B204" s="645">
        <v>44082</v>
      </c>
      <c r="C204" s="137">
        <v>1053562</v>
      </c>
      <c r="D204" s="137">
        <v>741866</v>
      </c>
      <c r="E204" s="137">
        <v>449345</v>
      </c>
      <c r="F204" s="137">
        <v>324503</v>
      </c>
      <c r="G204" s="211">
        <v>2569276</v>
      </c>
      <c r="H204" s="137">
        <f t="shared" si="15"/>
        <v>-1128927</v>
      </c>
      <c r="I204" s="137">
        <f t="shared" si="15"/>
        <v>-705783</v>
      </c>
      <c r="J204" s="137">
        <f t="shared" si="15"/>
        <v>-420555</v>
      </c>
      <c r="K204" s="137">
        <f t="shared" si="15"/>
        <v>-322686</v>
      </c>
      <c r="L204" s="211">
        <f t="shared" si="15"/>
        <v>-2577951</v>
      </c>
      <c r="M204" s="212">
        <f t="shared" si="14"/>
        <v>-0.51726583730777109</v>
      </c>
      <c r="N204" s="212">
        <f t="shared" si="14"/>
        <v>-0.4875373795719819</v>
      </c>
      <c r="O204" s="212">
        <f t="shared" si="14"/>
        <v>-0.48345212093344064</v>
      </c>
      <c r="P204" s="212">
        <f t="shared" si="14"/>
        <v>-0.49859623695705579</v>
      </c>
      <c r="Q204" s="712">
        <f t="shared" si="14"/>
        <v>-0.50084268675152654</v>
      </c>
      <c r="R204" s="645">
        <v>43718</v>
      </c>
      <c r="S204" s="137">
        <v>2182489</v>
      </c>
      <c r="T204" s="137">
        <v>1447649</v>
      </c>
      <c r="U204" s="137">
        <v>869900</v>
      </c>
      <c r="V204" s="137">
        <v>647189</v>
      </c>
      <c r="W204" s="211">
        <v>5147227</v>
      </c>
    </row>
    <row r="205" spans="2:23" ht="13">
      <c r="B205" s="645">
        <v>44083</v>
      </c>
      <c r="C205" s="137">
        <v>1086218</v>
      </c>
      <c r="D205" s="137">
        <v>777168</v>
      </c>
      <c r="E205" s="137">
        <v>472372</v>
      </c>
      <c r="F205" s="137">
        <v>336998</v>
      </c>
      <c r="G205" s="211">
        <v>2672756</v>
      </c>
      <c r="H205" s="137">
        <f t="shared" si="15"/>
        <v>-1137948</v>
      </c>
      <c r="I205" s="137">
        <f t="shared" si="15"/>
        <v>-695470</v>
      </c>
      <c r="J205" s="137">
        <f t="shared" si="15"/>
        <v>-415456</v>
      </c>
      <c r="K205" s="137">
        <f t="shared" si="15"/>
        <v>-302382</v>
      </c>
      <c r="L205" s="211">
        <f t="shared" si="15"/>
        <v>-2551256</v>
      </c>
      <c r="M205" s="212">
        <f t="shared" si="14"/>
        <v>-0.51162907804543367</v>
      </c>
      <c r="N205" s="212">
        <f t="shared" si="14"/>
        <v>-0.47226134324932534</v>
      </c>
      <c r="O205" s="212">
        <f t="shared" si="14"/>
        <v>-0.46794649414075701</v>
      </c>
      <c r="P205" s="212">
        <f t="shared" si="14"/>
        <v>-0.47293002596265132</v>
      </c>
      <c r="Q205" s="712">
        <f t="shared" si="14"/>
        <v>-0.48837100680473167</v>
      </c>
      <c r="R205" s="645">
        <v>43719</v>
      </c>
      <c r="S205" s="137">
        <v>2224166</v>
      </c>
      <c r="T205" s="137">
        <v>1472638</v>
      </c>
      <c r="U205" s="137">
        <v>887828</v>
      </c>
      <c r="V205" s="137">
        <v>639380</v>
      </c>
      <c r="W205" s="211">
        <v>5224012</v>
      </c>
    </row>
    <row r="206" spans="2:23" ht="13">
      <c r="B206" s="645">
        <v>44084</v>
      </c>
      <c r="C206" s="137">
        <v>1082762</v>
      </c>
      <c r="D206" s="137">
        <v>768544</v>
      </c>
      <c r="E206" s="137">
        <v>480781</v>
      </c>
      <c r="F206" s="137">
        <v>342031</v>
      </c>
      <c r="G206" s="211">
        <v>2674118</v>
      </c>
      <c r="H206" s="137">
        <f t="shared" si="15"/>
        <v>-1162243</v>
      </c>
      <c r="I206" s="137">
        <f t="shared" si="15"/>
        <v>-712946</v>
      </c>
      <c r="J206" s="137">
        <f t="shared" si="15"/>
        <v>-395862</v>
      </c>
      <c r="K206" s="137">
        <f t="shared" si="15"/>
        <v>-306359</v>
      </c>
      <c r="L206" s="211">
        <f t="shared" si="15"/>
        <v>-2577410</v>
      </c>
      <c r="M206" s="212">
        <f t="shared" si="14"/>
        <v>-0.51770174231237798</v>
      </c>
      <c r="N206" s="212">
        <f t="shared" si="14"/>
        <v>-0.48123578289424834</v>
      </c>
      <c r="O206" s="212">
        <f t="shared" si="14"/>
        <v>-0.45156580272699376</v>
      </c>
      <c r="P206" s="212">
        <f t="shared" si="14"/>
        <v>-0.47249186446428848</v>
      </c>
      <c r="Q206" s="712">
        <f t="shared" si="14"/>
        <v>-0.49079239413747772</v>
      </c>
      <c r="R206" s="645">
        <v>43720</v>
      </c>
      <c r="S206" s="137">
        <v>2245005</v>
      </c>
      <c r="T206" s="137">
        <v>1481490</v>
      </c>
      <c r="U206" s="137">
        <v>876643</v>
      </c>
      <c r="V206" s="137">
        <v>648390</v>
      </c>
      <c r="W206" s="211">
        <v>5251528</v>
      </c>
    </row>
    <row r="207" spans="2:23" ht="13">
      <c r="B207" s="645">
        <v>44085</v>
      </c>
      <c r="C207" s="137">
        <v>1098392</v>
      </c>
      <c r="D207" s="137">
        <v>776372</v>
      </c>
      <c r="E207" s="137">
        <v>487423</v>
      </c>
      <c r="F207" s="137">
        <v>329817</v>
      </c>
      <c r="G207" s="211">
        <v>2692004</v>
      </c>
      <c r="H207" s="137">
        <f t="shared" si="15"/>
        <v>-1151084</v>
      </c>
      <c r="I207" s="137">
        <f t="shared" si="15"/>
        <v>-623534</v>
      </c>
      <c r="J207" s="137">
        <f t="shared" si="15"/>
        <v>-372214</v>
      </c>
      <c r="K207" s="137">
        <f t="shared" si="15"/>
        <v>-301000</v>
      </c>
      <c r="L207" s="211">
        <f t="shared" si="15"/>
        <v>-2447832</v>
      </c>
      <c r="M207" s="212">
        <f t="shared" si="14"/>
        <v>-0.51171206094219279</v>
      </c>
      <c r="N207" s="212">
        <f t="shared" si="14"/>
        <v>-0.44541133476104822</v>
      </c>
      <c r="O207" s="212">
        <f t="shared" si="14"/>
        <v>-0.43298973869202934</v>
      </c>
      <c r="P207" s="212">
        <f t="shared" si="14"/>
        <v>-0.47715898588655664</v>
      </c>
      <c r="Q207" s="712">
        <f t="shared" si="14"/>
        <v>-0.47624710204761395</v>
      </c>
      <c r="R207" s="645">
        <v>43721</v>
      </c>
      <c r="S207" s="137">
        <v>2249476</v>
      </c>
      <c r="T207" s="137">
        <v>1399906</v>
      </c>
      <c r="U207" s="137">
        <v>859637</v>
      </c>
      <c r="V207" s="137">
        <v>630817</v>
      </c>
      <c r="W207" s="211">
        <v>5139836</v>
      </c>
    </row>
    <row r="208" spans="2:23" ht="13">
      <c r="B208" s="645">
        <v>44086</v>
      </c>
      <c r="C208" s="137">
        <v>692562</v>
      </c>
      <c r="D208" s="137">
        <v>440695</v>
      </c>
      <c r="E208" s="137">
        <v>256057</v>
      </c>
      <c r="F208" s="137">
        <v>193466</v>
      </c>
      <c r="G208" s="211">
        <v>1582780</v>
      </c>
      <c r="H208" s="137">
        <f t="shared" si="15"/>
        <v>-520544</v>
      </c>
      <c r="I208" s="137">
        <f t="shared" si="15"/>
        <v>-235541</v>
      </c>
      <c r="J208" s="137">
        <f t="shared" si="15"/>
        <v>-114661</v>
      </c>
      <c r="K208" s="137">
        <f t="shared" si="15"/>
        <v>-91868</v>
      </c>
      <c r="L208" s="211">
        <f t="shared" si="15"/>
        <v>-962614</v>
      </c>
      <c r="M208" s="212">
        <f t="shared" si="14"/>
        <v>-0.42910017756074076</v>
      </c>
      <c r="N208" s="212">
        <f t="shared" si="14"/>
        <v>-0.3483118319639889</v>
      </c>
      <c r="O208" s="212">
        <f t="shared" si="14"/>
        <v>-0.30929439627965194</v>
      </c>
      <c r="P208" s="212">
        <f t="shared" si="14"/>
        <v>-0.32196653746136106</v>
      </c>
      <c r="Q208" s="712">
        <f t="shared" si="14"/>
        <v>-0.3781787809667187</v>
      </c>
      <c r="R208" s="645">
        <v>43722</v>
      </c>
      <c r="S208" s="137">
        <v>1213106</v>
      </c>
      <c r="T208" s="137">
        <v>676236</v>
      </c>
      <c r="U208" s="137">
        <v>370718</v>
      </c>
      <c r="V208" s="137">
        <v>285334</v>
      </c>
      <c r="W208" s="211">
        <v>2545394</v>
      </c>
    </row>
    <row r="209" spans="2:23" ht="13">
      <c r="B209" s="646">
        <v>44087</v>
      </c>
      <c r="C209" s="137">
        <v>507437</v>
      </c>
      <c r="D209" s="137">
        <v>318869</v>
      </c>
      <c r="E209" s="137">
        <v>183875</v>
      </c>
      <c r="F209" s="137">
        <v>146831</v>
      </c>
      <c r="G209" s="211">
        <v>1157012</v>
      </c>
      <c r="H209" s="137">
        <f t="shared" si="15"/>
        <v>-462206</v>
      </c>
      <c r="I209" s="137">
        <f t="shared" si="15"/>
        <v>-174414</v>
      </c>
      <c r="J209" s="137">
        <f t="shared" si="15"/>
        <v>-77993</v>
      </c>
      <c r="K209" s="137">
        <f t="shared" si="15"/>
        <v>-81622</v>
      </c>
      <c r="L209" s="211">
        <f t="shared" si="15"/>
        <v>-796235</v>
      </c>
      <c r="M209" s="212">
        <f t="shared" si="14"/>
        <v>-0.47667646752464565</v>
      </c>
      <c r="N209" s="212">
        <f t="shared" si="14"/>
        <v>-0.353577966400626</v>
      </c>
      <c r="O209" s="212">
        <f t="shared" si="14"/>
        <v>-0.29783325950478867</v>
      </c>
      <c r="P209" s="212">
        <f t="shared" si="14"/>
        <v>-0.35728136640797015</v>
      </c>
      <c r="Q209" s="712">
        <f t="shared" si="14"/>
        <v>-0.40764685674674017</v>
      </c>
      <c r="R209" s="646">
        <v>43723</v>
      </c>
      <c r="S209" s="137">
        <v>969643</v>
      </c>
      <c r="T209" s="137">
        <v>493283</v>
      </c>
      <c r="U209" s="137">
        <v>261868</v>
      </c>
      <c r="V209" s="137">
        <v>228453</v>
      </c>
      <c r="W209" s="211">
        <v>1953247</v>
      </c>
    </row>
    <row r="210" spans="2:23" ht="13">
      <c r="B210" s="645">
        <v>44088</v>
      </c>
      <c r="C210" s="137">
        <v>1066195</v>
      </c>
      <c r="D210" s="137">
        <v>781402</v>
      </c>
      <c r="E210" s="137">
        <v>462799</v>
      </c>
      <c r="F210" s="137">
        <v>344005</v>
      </c>
      <c r="G210" s="211">
        <v>2654401</v>
      </c>
      <c r="H210" s="137">
        <f t="shared" si="15"/>
        <v>-1153041</v>
      </c>
      <c r="I210" s="137">
        <f t="shared" si="15"/>
        <v>-712825</v>
      </c>
      <c r="J210" s="137">
        <f t="shared" si="15"/>
        <v>-423482</v>
      </c>
      <c r="K210" s="137">
        <f t="shared" si="15"/>
        <v>-307339</v>
      </c>
      <c r="L210" s="211">
        <f t="shared" si="15"/>
        <v>-2596687</v>
      </c>
      <c r="M210" s="212">
        <f t="shared" si="14"/>
        <v>-0.51956664365574456</v>
      </c>
      <c r="N210" s="212">
        <f t="shared" si="14"/>
        <v>-0.47705268342761842</v>
      </c>
      <c r="O210" s="212">
        <f t="shared" si="14"/>
        <v>-0.47781911154588669</v>
      </c>
      <c r="P210" s="212">
        <f t="shared" si="14"/>
        <v>-0.47185358274583017</v>
      </c>
      <c r="Q210" s="712">
        <f t="shared" si="14"/>
        <v>-0.49450456743440596</v>
      </c>
      <c r="R210" s="645">
        <v>43724</v>
      </c>
      <c r="S210" s="137">
        <v>2219236</v>
      </c>
      <c r="T210" s="137">
        <v>1494227</v>
      </c>
      <c r="U210" s="137">
        <v>886281</v>
      </c>
      <c r="V210" s="137">
        <v>651344</v>
      </c>
      <c r="W210" s="211">
        <v>5251088</v>
      </c>
    </row>
    <row r="211" spans="2:23" ht="13">
      <c r="B211" s="645">
        <v>44089</v>
      </c>
      <c r="C211" s="137">
        <v>1094854</v>
      </c>
      <c r="D211" s="137">
        <v>800320</v>
      </c>
      <c r="E211" s="137">
        <v>477968</v>
      </c>
      <c r="F211" s="137">
        <v>354978</v>
      </c>
      <c r="G211" s="211">
        <v>2728120</v>
      </c>
      <c r="H211" s="137">
        <f t="shared" si="15"/>
        <v>-1155112</v>
      </c>
      <c r="I211" s="137">
        <f t="shared" si="15"/>
        <v>-733960</v>
      </c>
      <c r="J211" s="137">
        <f t="shared" si="15"/>
        <v>-430576</v>
      </c>
      <c r="K211" s="137">
        <f t="shared" si="15"/>
        <v>-315569</v>
      </c>
      <c r="L211" s="211">
        <f t="shared" si="15"/>
        <v>-2635217</v>
      </c>
      <c r="M211" s="212">
        <f t="shared" si="14"/>
        <v>-0.51339086901757625</v>
      </c>
      <c r="N211" s="212">
        <f t="shared" si="14"/>
        <v>-0.47837422113303962</v>
      </c>
      <c r="O211" s="212">
        <f t="shared" si="14"/>
        <v>-0.47391870949563258</v>
      </c>
      <c r="P211" s="212">
        <f t="shared" si="14"/>
        <v>-0.47061428952780343</v>
      </c>
      <c r="Q211" s="712">
        <f t="shared" si="14"/>
        <v>-0.49133906744998496</v>
      </c>
      <c r="R211" s="645">
        <v>43725</v>
      </c>
      <c r="S211" s="137">
        <v>2249966</v>
      </c>
      <c r="T211" s="137">
        <v>1534280</v>
      </c>
      <c r="U211" s="137">
        <v>908544</v>
      </c>
      <c r="V211" s="137">
        <v>670547</v>
      </c>
      <c r="W211" s="211">
        <v>5363337</v>
      </c>
    </row>
    <row r="212" spans="2:23" ht="13">
      <c r="B212" s="645">
        <v>44090</v>
      </c>
      <c r="C212" s="137">
        <v>1120954</v>
      </c>
      <c r="D212" s="137">
        <v>801838</v>
      </c>
      <c r="E212" s="137">
        <v>489745</v>
      </c>
      <c r="F212" s="137">
        <v>361155</v>
      </c>
      <c r="G212" s="211">
        <v>2773692</v>
      </c>
      <c r="H212" s="137">
        <f t="shared" si="15"/>
        <v>-1218102</v>
      </c>
      <c r="I212" s="137">
        <f t="shared" si="15"/>
        <v>-748388</v>
      </c>
      <c r="J212" s="137">
        <f t="shared" si="15"/>
        <v>-437362</v>
      </c>
      <c r="K212" s="137">
        <f t="shared" si="15"/>
        <v>-311199</v>
      </c>
      <c r="L212" s="211">
        <f t="shared" si="15"/>
        <v>-2715051</v>
      </c>
      <c r="M212" s="212">
        <f t="shared" si="14"/>
        <v>-0.52076649725359292</v>
      </c>
      <c r="N212" s="212">
        <f t="shared" si="14"/>
        <v>-0.48276057813505902</v>
      </c>
      <c r="O212" s="212">
        <f t="shared" si="14"/>
        <v>-0.4717492155705868</v>
      </c>
      <c r="P212" s="212">
        <f t="shared" si="14"/>
        <v>-0.46284992727045576</v>
      </c>
      <c r="Q212" s="712">
        <f t="shared" si="14"/>
        <v>-0.49465806651905547</v>
      </c>
      <c r="R212" s="645">
        <v>43726</v>
      </c>
      <c r="S212" s="137">
        <v>2339056</v>
      </c>
      <c r="T212" s="137">
        <v>1550226</v>
      </c>
      <c r="U212" s="137">
        <v>927107</v>
      </c>
      <c r="V212" s="137">
        <v>672354</v>
      </c>
      <c r="W212" s="211">
        <v>5488743</v>
      </c>
    </row>
    <row r="213" spans="2:23" ht="13">
      <c r="B213" s="645">
        <v>44091</v>
      </c>
      <c r="C213" s="137">
        <v>1115492</v>
      </c>
      <c r="D213" s="137">
        <v>809452</v>
      </c>
      <c r="E213" s="137">
        <v>486002</v>
      </c>
      <c r="F213" s="137">
        <v>355449</v>
      </c>
      <c r="G213" s="211">
        <v>2766395</v>
      </c>
      <c r="H213" s="137">
        <f t="shared" si="15"/>
        <v>-1204463</v>
      </c>
      <c r="I213" s="137">
        <f t="shared" si="15"/>
        <v>-737404</v>
      </c>
      <c r="J213" s="137">
        <f t="shared" si="15"/>
        <v>-439910</v>
      </c>
      <c r="K213" s="137">
        <f t="shared" si="15"/>
        <v>-319132</v>
      </c>
      <c r="L213" s="211">
        <f t="shared" si="15"/>
        <v>-2700909</v>
      </c>
      <c r="M213" s="212">
        <f t="shared" si="14"/>
        <v>-0.51917515641467182</v>
      </c>
      <c r="N213" s="212">
        <f t="shared" si="14"/>
        <v>-0.47671147152676135</v>
      </c>
      <c r="O213" s="212">
        <f t="shared" si="14"/>
        <v>-0.47510994565358261</v>
      </c>
      <c r="P213" s="212">
        <f t="shared" si="14"/>
        <v>-0.47308180930088456</v>
      </c>
      <c r="Q213" s="712">
        <f t="shared" si="14"/>
        <v>-0.49401112504444605</v>
      </c>
      <c r="R213" s="645">
        <v>43727</v>
      </c>
      <c r="S213" s="137">
        <v>2319955</v>
      </c>
      <c r="T213" s="137">
        <v>1546856</v>
      </c>
      <c r="U213" s="137">
        <v>925912</v>
      </c>
      <c r="V213" s="137">
        <v>674581</v>
      </c>
      <c r="W213" s="211">
        <v>5467304</v>
      </c>
    </row>
    <row r="214" spans="2:23" ht="13">
      <c r="B214" s="645">
        <v>44092</v>
      </c>
      <c r="C214" s="137">
        <v>1110643</v>
      </c>
      <c r="D214" s="137">
        <v>782347</v>
      </c>
      <c r="E214" s="137">
        <v>496682</v>
      </c>
      <c r="F214" s="137">
        <v>350378</v>
      </c>
      <c r="G214" s="211">
        <v>2740050</v>
      </c>
      <c r="H214" s="137">
        <f t="shared" si="15"/>
        <v>-1250416</v>
      </c>
      <c r="I214" s="137">
        <f t="shared" si="15"/>
        <v>-735381</v>
      </c>
      <c r="J214" s="137">
        <f t="shared" si="15"/>
        <v>-426354</v>
      </c>
      <c r="K214" s="137">
        <f t="shared" si="15"/>
        <v>-314823</v>
      </c>
      <c r="L214" s="211">
        <f t="shared" si="15"/>
        <v>-2726974</v>
      </c>
      <c r="M214" s="212">
        <f t="shared" si="14"/>
        <v>-0.52959964151679395</v>
      </c>
      <c r="N214" s="212">
        <f t="shared" si="14"/>
        <v>-0.48452753062472326</v>
      </c>
      <c r="O214" s="212">
        <f t="shared" si="14"/>
        <v>-0.46190397774301328</v>
      </c>
      <c r="P214" s="212">
        <f t="shared" si="14"/>
        <v>-0.47327499507667609</v>
      </c>
      <c r="Q214" s="712">
        <f t="shared" si="14"/>
        <v>-0.49880410256110086</v>
      </c>
      <c r="R214" s="645">
        <v>43728</v>
      </c>
      <c r="S214" s="137">
        <v>2361059</v>
      </c>
      <c r="T214" s="137">
        <v>1517728</v>
      </c>
      <c r="U214" s="137">
        <v>923036</v>
      </c>
      <c r="V214" s="137">
        <v>665201</v>
      </c>
      <c r="W214" s="211">
        <v>5467024</v>
      </c>
    </row>
    <row r="215" spans="2:23" ht="13">
      <c r="B215" s="645">
        <v>44093</v>
      </c>
      <c r="C215" s="137">
        <v>657989</v>
      </c>
      <c r="D215" s="137">
        <v>423955</v>
      </c>
      <c r="E215" s="137">
        <v>231887</v>
      </c>
      <c r="F215" s="137">
        <v>181781</v>
      </c>
      <c r="G215" s="211">
        <v>1495612</v>
      </c>
      <c r="H215" s="137">
        <f t="shared" si="15"/>
        <v>-696723</v>
      </c>
      <c r="I215" s="137">
        <f t="shared" si="15"/>
        <v>-342205</v>
      </c>
      <c r="J215" s="137">
        <f t="shared" si="15"/>
        <v>-182424</v>
      </c>
      <c r="K215" s="137">
        <f t="shared" si="15"/>
        <v>-134762</v>
      </c>
      <c r="L215" s="211">
        <f t="shared" si="15"/>
        <v>-1356114</v>
      </c>
      <c r="M215" s="212">
        <f t="shared" si="14"/>
        <v>-0.51429602749514292</v>
      </c>
      <c r="N215" s="212">
        <f t="shared" si="14"/>
        <v>-0.44664952490341442</v>
      </c>
      <c r="O215" s="212">
        <f t="shared" si="14"/>
        <v>-0.44030691919837994</v>
      </c>
      <c r="P215" s="212">
        <f t="shared" si="14"/>
        <v>-0.42573046947808041</v>
      </c>
      <c r="Q215" s="712">
        <f t="shared" si="14"/>
        <v>-0.47554147909020711</v>
      </c>
      <c r="R215" s="645">
        <v>43729</v>
      </c>
      <c r="S215" s="137">
        <v>1354712</v>
      </c>
      <c r="T215" s="137">
        <v>766160</v>
      </c>
      <c r="U215" s="137">
        <v>414311</v>
      </c>
      <c r="V215" s="137">
        <v>316543</v>
      </c>
      <c r="W215" s="211">
        <v>2851726</v>
      </c>
    </row>
    <row r="216" spans="2:23" ht="13">
      <c r="B216" s="646">
        <v>44094</v>
      </c>
      <c r="C216" s="137">
        <v>490484</v>
      </c>
      <c r="D216" s="137">
        <v>308632</v>
      </c>
      <c r="E216" s="137">
        <v>165129</v>
      </c>
      <c r="F216" s="137">
        <v>141082</v>
      </c>
      <c r="G216" s="211">
        <v>1105327</v>
      </c>
      <c r="H216" s="137">
        <f t="shared" si="15"/>
        <v>-536384</v>
      </c>
      <c r="I216" s="137">
        <f t="shared" si="15"/>
        <v>-267134</v>
      </c>
      <c r="J216" s="137">
        <f t="shared" si="15"/>
        <v>-123230</v>
      </c>
      <c r="K216" s="137">
        <f t="shared" si="15"/>
        <v>-113352</v>
      </c>
      <c r="L216" s="211">
        <f t="shared" si="15"/>
        <v>-1040100</v>
      </c>
      <c r="M216" s="212">
        <f t="shared" si="14"/>
        <v>-0.52234951327726642</v>
      </c>
      <c r="N216" s="212">
        <f t="shared" si="14"/>
        <v>-0.46396279043917149</v>
      </c>
      <c r="O216" s="212">
        <f t="shared" si="14"/>
        <v>-0.42734924174379851</v>
      </c>
      <c r="P216" s="212">
        <f t="shared" si="14"/>
        <v>-0.44550649677323001</v>
      </c>
      <c r="Q216" s="712">
        <f t="shared" si="14"/>
        <v>-0.48479859720232849</v>
      </c>
      <c r="R216" s="646">
        <v>43730</v>
      </c>
      <c r="S216" s="137">
        <v>1026868</v>
      </c>
      <c r="T216" s="137">
        <v>575766</v>
      </c>
      <c r="U216" s="137">
        <v>288359</v>
      </c>
      <c r="V216" s="137">
        <v>254434</v>
      </c>
      <c r="W216" s="211">
        <v>2145427</v>
      </c>
    </row>
    <row r="217" spans="2:23" ht="13">
      <c r="B217" s="645">
        <v>44095</v>
      </c>
      <c r="C217" s="137">
        <v>1047664</v>
      </c>
      <c r="D217" s="137">
        <v>782843</v>
      </c>
      <c r="E217" s="137">
        <v>500119</v>
      </c>
      <c r="F217" s="137">
        <v>339495</v>
      </c>
      <c r="G217" s="211">
        <v>2670121</v>
      </c>
      <c r="H217" s="137">
        <f t="shared" si="15"/>
        <v>-1180762</v>
      </c>
      <c r="I217" s="137">
        <f t="shared" si="15"/>
        <v>-753168</v>
      </c>
      <c r="J217" s="137">
        <f t="shared" si="15"/>
        <v>-408437</v>
      </c>
      <c r="K217" s="137">
        <f t="shared" si="15"/>
        <v>-322025</v>
      </c>
      <c r="L217" s="211">
        <f t="shared" si="15"/>
        <v>-2664392</v>
      </c>
      <c r="M217" s="212">
        <f t="shared" si="14"/>
        <v>-0.52986367956575631</v>
      </c>
      <c r="N217" s="212">
        <f t="shared" si="14"/>
        <v>-0.49034023844881319</v>
      </c>
      <c r="O217" s="212">
        <f t="shared" si="14"/>
        <v>-0.4495452124029779</v>
      </c>
      <c r="P217" s="212">
        <f t="shared" si="14"/>
        <v>-0.4867955617366066</v>
      </c>
      <c r="Q217" s="712">
        <f t="shared" si="14"/>
        <v>-0.4994630250221529</v>
      </c>
      <c r="R217" s="645">
        <v>43731</v>
      </c>
      <c r="S217" s="137">
        <v>2228426</v>
      </c>
      <c r="T217" s="137">
        <v>1536011</v>
      </c>
      <c r="U217" s="137">
        <v>908556</v>
      </c>
      <c r="V217" s="137">
        <v>661520</v>
      </c>
      <c r="W217" s="211">
        <v>5334513</v>
      </c>
    </row>
    <row r="218" spans="2:23" ht="13">
      <c r="B218" s="645">
        <v>44096</v>
      </c>
      <c r="C218" s="137">
        <v>1061722</v>
      </c>
      <c r="D218" s="137">
        <v>797536</v>
      </c>
      <c r="E218" s="137">
        <v>509385</v>
      </c>
      <c r="F218" s="137">
        <v>336352</v>
      </c>
      <c r="G218" s="211">
        <v>2704995</v>
      </c>
      <c r="H218" s="137">
        <f t="shared" si="15"/>
        <v>-1234419</v>
      </c>
      <c r="I218" s="137">
        <f t="shared" si="15"/>
        <v>-782358</v>
      </c>
      <c r="J218" s="137">
        <f t="shared" si="15"/>
        <v>-418433</v>
      </c>
      <c r="K218" s="137">
        <f t="shared" si="15"/>
        <v>-349807</v>
      </c>
      <c r="L218" s="211">
        <f t="shared" si="15"/>
        <v>-2785017</v>
      </c>
      <c r="M218" s="212">
        <f t="shared" si="14"/>
        <v>-0.5376059222843893</v>
      </c>
      <c r="N218" s="212">
        <f t="shared" si="14"/>
        <v>-0.49519651318379587</v>
      </c>
      <c r="O218" s="212">
        <f t="shared" si="14"/>
        <v>-0.45098607701079307</v>
      </c>
      <c r="P218" s="212">
        <f t="shared" si="14"/>
        <v>-0.50980457882210972</v>
      </c>
      <c r="Q218" s="712">
        <f t="shared" si="14"/>
        <v>-0.50728796221210448</v>
      </c>
      <c r="R218" s="645">
        <v>43732</v>
      </c>
      <c r="S218" s="137">
        <v>2296141</v>
      </c>
      <c r="T218" s="137">
        <v>1579894</v>
      </c>
      <c r="U218" s="137">
        <v>927818</v>
      </c>
      <c r="V218" s="137">
        <v>686159</v>
      </c>
      <c r="W218" s="211">
        <v>5490012</v>
      </c>
    </row>
    <row r="219" spans="2:23" ht="13">
      <c r="B219" s="645">
        <v>44097</v>
      </c>
      <c r="C219" s="137">
        <v>1058061</v>
      </c>
      <c r="D219" s="137">
        <v>783881</v>
      </c>
      <c r="E219" s="137">
        <v>503285</v>
      </c>
      <c r="F219" s="137">
        <v>332254</v>
      </c>
      <c r="G219" s="211">
        <v>2677481</v>
      </c>
      <c r="H219" s="137">
        <f t="shared" si="15"/>
        <v>-1296628</v>
      </c>
      <c r="I219" s="137">
        <f t="shared" si="15"/>
        <v>-815147</v>
      </c>
      <c r="J219" s="137">
        <f t="shared" si="15"/>
        <v>-433135</v>
      </c>
      <c r="K219" s="137">
        <f t="shared" si="15"/>
        <v>-352595</v>
      </c>
      <c r="L219" s="211">
        <f t="shared" si="15"/>
        <v>-2897505</v>
      </c>
      <c r="M219" s="212">
        <f t="shared" si="14"/>
        <v>-0.55065785757694541</v>
      </c>
      <c r="N219" s="212">
        <f t="shared" si="14"/>
        <v>-0.50977656426278961</v>
      </c>
      <c r="O219" s="212">
        <f t="shared" si="14"/>
        <v>-0.46254351679801797</v>
      </c>
      <c r="P219" s="212">
        <f t="shared" si="14"/>
        <v>-0.51485071891760081</v>
      </c>
      <c r="Q219" s="712">
        <f t="shared" si="14"/>
        <v>-0.51973314372448653</v>
      </c>
      <c r="R219" s="645">
        <v>43733</v>
      </c>
      <c r="S219" s="137">
        <v>2354689</v>
      </c>
      <c r="T219" s="137">
        <v>1599028</v>
      </c>
      <c r="U219" s="137">
        <v>936420</v>
      </c>
      <c r="V219" s="137">
        <v>684849</v>
      </c>
      <c r="W219" s="211">
        <v>5574986</v>
      </c>
    </row>
    <row r="220" spans="2:23" ht="13">
      <c r="B220" s="645">
        <v>44098</v>
      </c>
      <c r="C220" s="137">
        <v>1060713</v>
      </c>
      <c r="D220" s="137">
        <v>781439</v>
      </c>
      <c r="E220" s="137">
        <v>494246</v>
      </c>
      <c r="F220" s="137">
        <v>338640</v>
      </c>
      <c r="G220" s="211">
        <v>2675038</v>
      </c>
      <c r="H220" s="137">
        <f t="shared" si="15"/>
        <v>-1295618</v>
      </c>
      <c r="I220" s="137">
        <f t="shared" si="15"/>
        <v>-813292</v>
      </c>
      <c r="J220" s="137">
        <f t="shared" si="15"/>
        <v>-451674</v>
      </c>
      <c r="K220" s="137">
        <f t="shared" si="15"/>
        <v>-347593</v>
      </c>
      <c r="L220" s="211">
        <f t="shared" si="15"/>
        <v>-2908177</v>
      </c>
      <c r="M220" s="212">
        <f t="shared" si="14"/>
        <v>-0.54984550133236798</v>
      </c>
      <c r="N220" s="212">
        <f t="shared" si="14"/>
        <v>-0.5099869507772784</v>
      </c>
      <c r="O220" s="212">
        <f t="shared" si="14"/>
        <v>-0.47749703991880921</v>
      </c>
      <c r="P220" s="212">
        <f t="shared" si="14"/>
        <v>-0.50652329456613132</v>
      </c>
      <c r="Q220" s="712">
        <f t="shared" si="14"/>
        <v>-0.52087856190384929</v>
      </c>
      <c r="R220" s="645">
        <v>43734</v>
      </c>
      <c r="S220" s="137">
        <v>2356331</v>
      </c>
      <c r="T220" s="137">
        <v>1594731</v>
      </c>
      <c r="U220" s="137">
        <v>945920</v>
      </c>
      <c r="V220" s="137">
        <v>686233</v>
      </c>
      <c r="W220" s="211">
        <v>5583215</v>
      </c>
    </row>
    <row r="221" spans="2:23" ht="13">
      <c r="B221" s="645">
        <v>44099</v>
      </c>
      <c r="C221" s="137">
        <v>1096836</v>
      </c>
      <c r="D221" s="137">
        <v>800474</v>
      </c>
      <c r="E221" s="137">
        <v>531994</v>
      </c>
      <c r="F221" s="137">
        <v>345021</v>
      </c>
      <c r="G221" s="211">
        <v>2774325</v>
      </c>
      <c r="H221" s="137">
        <f t="shared" si="15"/>
        <v>-1356065</v>
      </c>
      <c r="I221" s="137">
        <f t="shared" si="15"/>
        <v>-755129</v>
      </c>
      <c r="J221" s="137">
        <f t="shared" si="15"/>
        <v>-404435</v>
      </c>
      <c r="K221" s="137">
        <f t="shared" si="15"/>
        <v>-356343</v>
      </c>
      <c r="L221" s="211">
        <f t="shared" si="15"/>
        <v>-2871972</v>
      </c>
      <c r="M221" s="212">
        <f t="shared" si="14"/>
        <v>-0.55284130912743723</v>
      </c>
      <c r="N221" s="212">
        <f t="shared" si="14"/>
        <v>-0.48542526595795971</v>
      </c>
      <c r="O221" s="212">
        <f t="shared" si="14"/>
        <v>-0.43189072529791367</v>
      </c>
      <c r="P221" s="212">
        <f t="shared" si="14"/>
        <v>-0.50807141512823584</v>
      </c>
      <c r="Q221" s="712">
        <f t="shared" si="14"/>
        <v>-0.50864699465862317</v>
      </c>
      <c r="R221" s="645">
        <v>43735</v>
      </c>
      <c r="S221" s="137">
        <v>2452901</v>
      </c>
      <c r="T221" s="137">
        <v>1555603</v>
      </c>
      <c r="U221" s="137">
        <v>936429</v>
      </c>
      <c r="V221" s="137">
        <v>701364</v>
      </c>
      <c r="W221" s="211">
        <v>5646297</v>
      </c>
    </row>
    <row r="222" spans="2:23" ht="13">
      <c r="B222" s="645">
        <v>44100</v>
      </c>
      <c r="C222" s="137">
        <v>603025</v>
      </c>
      <c r="D222" s="137">
        <v>399572</v>
      </c>
      <c r="E222" s="137">
        <v>239668</v>
      </c>
      <c r="F222" s="137">
        <v>161024</v>
      </c>
      <c r="G222" s="211">
        <v>1403289</v>
      </c>
      <c r="H222" s="137">
        <f t="shared" si="15"/>
        <v>-854199</v>
      </c>
      <c r="I222" s="137">
        <f t="shared" si="15"/>
        <v>-438516</v>
      </c>
      <c r="J222" s="137">
        <f t="shared" si="15"/>
        <v>-198858</v>
      </c>
      <c r="K222" s="137">
        <f t="shared" si="15"/>
        <v>-180840</v>
      </c>
      <c r="L222" s="211">
        <f t="shared" si="15"/>
        <v>-1672413</v>
      </c>
      <c r="M222" s="212">
        <f t="shared" si="14"/>
        <v>-0.58618235768831695</v>
      </c>
      <c r="N222" s="212">
        <f t="shared" si="14"/>
        <v>-0.52323383701950155</v>
      </c>
      <c r="O222" s="212">
        <f t="shared" si="14"/>
        <v>-0.45346912155721669</v>
      </c>
      <c r="P222" s="212">
        <f t="shared" si="14"/>
        <v>-0.52898228535323988</v>
      </c>
      <c r="Q222" s="712">
        <f t="shared" si="14"/>
        <v>-0.54375001219233854</v>
      </c>
      <c r="R222" s="645">
        <v>43736</v>
      </c>
      <c r="S222" s="137">
        <v>1457224</v>
      </c>
      <c r="T222" s="137">
        <v>838088</v>
      </c>
      <c r="U222" s="137">
        <v>438526</v>
      </c>
      <c r="V222" s="137">
        <v>341864</v>
      </c>
      <c r="W222" s="211">
        <v>3075702</v>
      </c>
    </row>
    <row r="223" spans="2:23" ht="13">
      <c r="B223" s="646">
        <v>44101</v>
      </c>
      <c r="C223" s="137">
        <v>430361</v>
      </c>
      <c r="D223" s="137">
        <v>279116</v>
      </c>
      <c r="E223" s="137">
        <v>156071</v>
      </c>
      <c r="F223" s="137">
        <v>116293</v>
      </c>
      <c r="G223" s="211">
        <v>981841</v>
      </c>
      <c r="H223" s="137">
        <f t="shared" si="15"/>
        <v>-645880</v>
      </c>
      <c r="I223" s="137">
        <f t="shared" si="15"/>
        <v>-332650</v>
      </c>
      <c r="J223" s="137">
        <f t="shared" si="15"/>
        <v>-151303</v>
      </c>
      <c r="K223" s="137">
        <f t="shared" si="15"/>
        <v>-149586</v>
      </c>
      <c r="L223" s="211">
        <f t="shared" si="15"/>
        <v>-1279419</v>
      </c>
      <c r="M223" s="212">
        <f t="shared" si="14"/>
        <v>-0.60012580825298423</v>
      </c>
      <c r="N223" s="212">
        <f t="shared" si="14"/>
        <v>-0.54375365744418613</v>
      </c>
      <c r="O223" s="212">
        <f t="shared" si="14"/>
        <v>-0.49224397639357914</v>
      </c>
      <c r="P223" s="212">
        <f t="shared" si="14"/>
        <v>-0.5626093072412639</v>
      </c>
      <c r="Q223" s="712">
        <f t="shared" si="14"/>
        <v>-0.56579915622263699</v>
      </c>
      <c r="R223" s="646">
        <v>43737</v>
      </c>
      <c r="S223" s="137">
        <v>1076241</v>
      </c>
      <c r="T223" s="137">
        <v>611766</v>
      </c>
      <c r="U223" s="137">
        <v>307374</v>
      </c>
      <c r="V223" s="137">
        <v>265879</v>
      </c>
      <c r="W223" s="211">
        <v>2261260</v>
      </c>
    </row>
    <row r="224" spans="2:23" ht="13">
      <c r="B224" s="645">
        <v>44102</v>
      </c>
      <c r="C224" s="137">
        <v>1071896</v>
      </c>
      <c r="D224" s="137">
        <v>803414</v>
      </c>
      <c r="E224" s="137">
        <v>514986</v>
      </c>
      <c r="F224" s="137">
        <v>348164</v>
      </c>
      <c r="G224" s="211">
        <v>2738460</v>
      </c>
      <c r="H224" s="137">
        <f t="shared" si="15"/>
        <v>-1226163</v>
      </c>
      <c r="I224" s="137">
        <f t="shared" si="15"/>
        <v>-769631</v>
      </c>
      <c r="J224" s="137">
        <f t="shared" si="15"/>
        <v>-405382</v>
      </c>
      <c r="K224" s="137">
        <f t="shared" si="15"/>
        <v>-322003</v>
      </c>
      <c r="L224" s="211">
        <f t="shared" si="15"/>
        <v>-2723179</v>
      </c>
      <c r="M224" s="212">
        <f t="shared" si="14"/>
        <v>-0.53356462997686305</v>
      </c>
      <c r="N224" s="212">
        <f t="shared" si="14"/>
        <v>-0.48926190922700874</v>
      </c>
      <c r="O224" s="212">
        <f t="shared" si="14"/>
        <v>-0.44045642612520208</v>
      </c>
      <c r="P224" s="212">
        <f t="shared" si="14"/>
        <v>-0.4804817306731009</v>
      </c>
      <c r="Q224" s="712">
        <f t="shared" si="14"/>
        <v>-0.49860106096356788</v>
      </c>
      <c r="R224" s="645">
        <v>43738</v>
      </c>
      <c r="S224" s="137">
        <v>2298059</v>
      </c>
      <c r="T224" s="137">
        <v>1573045</v>
      </c>
      <c r="U224" s="137">
        <v>920368</v>
      </c>
      <c r="V224" s="137">
        <v>670167</v>
      </c>
      <c r="W224" s="211">
        <v>5461639</v>
      </c>
    </row>
    <row r="225" spans="2:23" ht="13">
      <c r="B225" s="645">
        <v>44103</v>
      </c>
      <c r="C225" s="137">
        <v>1094348</v>
      </c>
      <c r="D225" s="137">
        <v>822783</v>
      </c>
      <c r="E225" s="137">
        <v>519886</v>
      </c>
      <c r="F225" s="137">
        <v>352458</v>
      </c>
      <c r="G225" s="211">
        <v>2789475</v>
      </c>
      <c r="H225" s="137">
        <f t="shared" si="15"/>
        <v>-1321155</v>
      </c>
      <c r="I225" s="137">
        <f t="shared" si="15"/>
        <v>-796005</v>
      </c>
      <c r="J225" s="137">
        <f t="shared" si="15"/>
        <v>-435415</v>
      </c>
      <c r="K225" s="137">
        <f t="shared" si="15"/>
        <v>-340875</v>
      </c>
      <c r="L225" s="211">
        <f t="shared" si="15"/>
        <v>-2893450</v>
      </c>
      <c r="M225" s="212">
        <f t="shared" si="14"/>
        <v>-0.54694819257107108</v>
      </c>
      <c r="N225" s="212">
        <f t="shared" si="14"/>
        <v>-0.4917289972497943</v>
      </c>
      <c r="O225" s="212">
        <f t="shared" si="14"/>
        <v>-0.45578828034305419</v>
      </c>
      <c r="P225" s="212">
        <f t="shared" si="14"/>
        <v>-0.49164687098407261</v>
      </c>
      <c r="Q225" s="712">
        <f t="shared" si="14"/>
        <v>-0.50914801796610021</v>
      </c>
      <c r="R225" s="645">
        <v>43739</v>
      </c>
      <c r="S225" s="137">
        <v>2415503</v>
      </c>
      <c r="T225" s="137">
        <v>1618788</v>
      </c>
      <c r="U225" s="137">
        <v>955301</v>
      </c>
      <c r="V225" s="137">
        <v>693333</v>
      </c>
      <c r="W225" s="211">
        <v>5682925</v>
      </c>
    </row>
    <row r="226" spans="2:23" ht="13">
      <c r="B226" s="645">
        <v>44104</v>
      </c>
      <c r="C226" s="137">
        <v>1118442</v>
      </c>
      <c r="D226" s="137">
        <v>841371</v>
      </c>
      <c r="E226" s="137">
        <v>529665</v>
      </c>
      <c r="F226" s="137">
        <v>353849</v>
      </c>
      <c r="G226" s="211">
        <v>2843327</v>
      </c>
      <c r="H226" s="137">
        <f t="shared" si="15"/>
        <v>-1314037</v>
      </c>
      <c r="I226" s="137">
        <f t="shared" si="15"/>
        <v>-795750</v>
      </c>
      <c r="J226" s="137">
        <f t="shared" si="15"/>
        <v>-436151</v>
      </c>
      <c r="K226" s="137">
        <f t="shared" si="15"/>
        <v>-344376</v>
      </c>
      <c r="L226" s="211">
        <f t="shared" si="15"/>
        <v>-2890314</v>
      </c>
      <c r="M226" s="212">
        <f t="shared" si="14"/>
        <v>-0.54020486918900434</v>
      </c>
      <c r="N226" s="212">
        <f t="shared" si="14"/>
        <v>-0.48606669879624048</v>
      </c>
      <c r="O226" s="212">
        <f t="shared" si="14"/>
        <v>-0.45158808717188365</v>
      </c>
      <c r="P226" s="212">
        <f t="shared" si="14"/>
        <v>-0.4932163700812775</v>
      </c>
      <c r="Q226" s="712">
        <f t="shared" si="14"/>
        <v>-0.50409748360596696</v>
      </c>
      <c r="R226" s="645">
        <v>43740</v>
      </c>
      <c r="S226" s="137">
        <v>2432479</v>
      </c>
      <c r="T226" s="137">
        <v>1637121</v>
      </c>
      <c r="U226" s="137">
        <v>965816</v>
      </c>
      <c r="V226" s="137">
        <v>698225</v>
      </c>
      <c r="W226" s="211">
        <v>5733641</v>
      </c>
    </row>
    <row r="227" spans="2:23" ht="13">
      <c r="B227" s="645">
        <v>44105</v>
      </c>
      <c r="C227" s="137">
        <v>1145571</v>
      </c>
      <c r="D227" s="137">
        <v>859375</v>
      </c>
      <c r="E227" s="137">
        <v>541284</v>
      </c>
      <c r="F227" s="137">
        <v>367956</v>
      </c>
      <c r="G227" s="211">
        <v>2914186</v>
      </c>
      <c r="H227" s="137">
        <f t="shared" si="15"/>
        <v>-1287432</v>
      </c>
      <c r="I227" s="137">
        <f t="shared" si="15"/>
        <v>-777036</v>
      </c>
      <c r="J227" s="137">
        <f t="shared" si="15"/>
        <v>-426443</v>
      </c>
      <c r="K227" s="137">
        <f t="shared" si="15"/>
        <v>-324616</v>
      </c>
      <c r="L227" s="211">
        <f t="shared" si="15"/>
        <v>-2815527</v>
      </c>
      <c r="M227" s="212">
        <f t="shared" si="14"/>
        <v>-0.52915347823245595</v>
      </c>
      <c r="N227" s="212">
        <f t="shared" si="14"/>
        <v>-0.47484158930733172</v>
      </c>
      <c r="O227" s="212">
        <f t="shared" si="14"/>
        <v>-0.44066456758982647</v>
      </c>
      <c r="P227" s="212">
        <f t="shared" si="14"/>
        <v>-0.46871083439700134</v>
      </c>
      <c r="Q227" s="712">
        <f t="shared" si="14"/>
        <v>-0.49139058099419641</v>
      </c>
      <c r="R227" s="645">
        <v>43741</v>
      </c>
      <c r="S227" s="137">
        <v>2433003</v>
      </c>
      <c r="T227" s="137">
        <v>1636411</v>
      </c>
      <c r="U227" s="137">
        <v>967727</v>
      </c>
      <c r="V227" s="137">
        <v>692572</v>
      </c>
      <c r="W227" s="211">
        <v>5729713</v>
      </c>
    </row>
    <row r="228" spans="2:23" ht="13">
      <c r="B228" s="645">
        <v>44106</v>
      </c>
      <c r="C228" s="137">
        <v>1158365</v>
      </c>
      <c r="D228" s="137">
        <v>820669</v>
      </c>
      <c r="E228" s="137">
        <v>545940</v>
      </c>
      <c r="F228" s="137">
        <v>357666</v>
      </c>
      <c r="G228" s="211">
        <v>2882640</v>
      </c>
      <c r="H228" s="137">
        <f t="shared" si="15"/>
        <v>-1353392</v>
      </c>
      <c r="I228" s="137">
        <f t="shared" si="15"/>
        <v>-782934</v>
      </c>
      <c r="J228" s="137">
        <f t="shared" si="15"/>
        <v>-430883</v>
      </c>
      <c r="K228" s="137">
        <f t="shared" si="15"/>
        <v>-338640</v>
      </c>
      <c r="L228" s="211">
        <f t="shared" si="15"/>
        <v>-2905849</v>
      </c>
      <c r="M228" s="212">
        <f t="shared" si="14"/>
        <v>-0.53882282402318382</v>
      </c>
      <c r="N228" s="212">
        <f t="shared" si="14"/>
        <v>-0.48823430736909323</v>
      </c>
      <c r="O228" s="212">
        <f t="shared" si="14"/>
        <v>-0.44110652595198924</v>
      </c>
      <c r="P228" s="212">
        <f t="shared" si="14"/>
        <v>-0.48633790316326442</v>
      </c>
      <c r="Q228" s="712">
        <f t="shared" si="14"/>
        <v>-0.50200475460867244</v>
      </c>
      <c r="R228" s="645">
        <v>43742</v>
      </c>
      <c r="S228" s="137">
        <v>2511757</v>
      </c>
      <c r="T228" s="137">
        <v>1603603</v>
      </c>
      <c r="U228" s="137">
        <v>976823</v>
      </c>
      <c r="V228" s="137">
        <v>696306</v>
      </c>
      <c r="W228" s="211">
        <v>5788489</v>
      </c>
    </row>
    <row r="229" spans="2:23" ht="13">
      <c r="B229" s="645">
        <v>44107</v>
      </c>
      <c r="C229" s="137">
        <v>578227</v>
      </c>
      <c r="D229" s="137">
        <v>422266</v>
      </c>
      <c r="E229" s="137">
        <v>205708</v>
      </c>
      <c r="F229" s="137">
        <v>129954</v>
      </c>
      <c r="G229" s="211">
        <v>1336155</v>
      </c>
      <c r="H229" s="137">
        <f t="shared" si="15"/>
        <v>-944135</v>
      </c>
      <c r="I229" s="137">
        <f t="shared" si="15"/>
        <v>-434458</v>
      </c>
      <c r="J229" s="137">
        <f t="shared" si="15"/>
        <v>-256030</v>
      </c>
      <c r="K229" s="137">
        <f t="shared" si="15"/>
        <v>-227869</v>
      </c>
      <c r="L229" s="211">
        <f t="shared" si="15"/>
        <v>-1862492</v>
      </c>
      <c r="M229" s="212">
        <f t="shared" si="14"/>
        <v>-0.62017772382652747</v>
      </c>
      <c r="N229" s="212">
        <f t="shared" si="14"/>
        <v>-0.50711547709647453</v>
      </c>
      <c r="O229" s="212">
        <f t="shared" si="14"/>
        <v>-0.55449194131737045</v>
      </c>
      <c r="P229" s="212">
        <f t="shared" si="14"/>
        <v>-0.63682043915567199</v>
      </c>
      <c r="Q229" s="712">
        <f t="shared" si="14"/>
        <v>-0.58227494312438977</v>
      </c>
      <c r="R229" s="645">
        <v>43743</v>
      </c>
      <c r="S229" s="137">
        <v>1522362</v>
      </c>
      <c r="T229" s="137">
        <v>856724</v>
      </c>
      <c r="U229" s="137">
        <v>461738</v>
      </c>
      <c r="V229" s="137">
        <v>357823</v>
      </c>
      <c r="W229" s="211">
        <v>3198647</v>
      </c>
    </row>
    <row r="230" spans="2:23" ht="13">
      <c r="B230" s="646">
        <v>44108</v>
      </c>
      <c r="C230" s="137">
        <v>403581</v>
      </c>
      <c r="D230" s="137">
        <v>286382</v>
      </c>
      <c r="E230" s="137">
        <v>123900</v>
      </c>
      <c r="F230" s="137">
        <v>91453</v>
      </c>
      <c r="G230" s="211">
        <v>905316</v>
      </c>
      <c r="H230" s="137">
        <f t="shared" si="15"/>
        <v>-713081</v>
      </c>
      <c r="I230" s="137">
        <f t="shared" si="15"/>
        <v>-317109</v>
      </c>
      <c r="J230" s="137">
        <f t="shared" si="15"/>
        <v>-181492</v>
      </c>
      <c r="K230" s="137">
        <f t="shared" si="15"/>
        <v>-177891</v>
      </c>
      <c r="L230" s="211">
        <f t="shared" si="15"/>
        <v>-1389573</v>
      </c>
      <c r="M230" s="212">
        <f t="shared" si="14"/>
        <v>-0.63858266870369007</v>
      </c>
      <c r="N230" s="212">
        <f t="shared" si="14"/>
        <v>-0.52545771187971324</v>
      </c>
      <c r="O230" s="212">
        <f t="shared" si="14"/>
        <v>-0.59429192644208095</v>
      </c>
      <c r="P230" s="212">
        <f t="shared" si="14"/>
        <v>-0.66046022929784964</v>
      </c>
      <c r="Q230" s="712">
        <f t="shared" si="14"/>
        <v>-0.60550771736672226</v>
      </c>
      <c r="R230" s="646">
        <v>43744</v>
      </c>
      <c r="S230" s="137">
        <v>1116662</v>
      </c>
      <c r="T230" s="137">
        <v>603491</v>
      </c>
      <c r="U230" s="137">
        <v>305392</v>
      </c>
      <c r="V230" s="137">
        <v>269344</v>
      </c>
      <c r="W230" s="211">
        <v>2294889</v>
      </c>
    </row>
    <row r="231" spans="2:23" ht="13">
      <c r="B231" s="645">
        <v>44109</v>
      </c>
      <c r="C231" s="137">
        <v>1082615</v>
      </c>
      <c r="D231" s="137">
        <v>853048</v>
      </c>
      <c r="E231" s="137">
        <v>512975</v>
      </c>
      <c r="F231" s="137">
        <v>345445</v>
      </c>
      <c r="G231" s="211">
        <v>2794083</v>
      </c>
      <c r="H231" s="137">
        <f t="shared" si="15"/>
        <v>-1228424</v>
      </c>
      <c r="I231" s="137">
        <f t="shared" si="15"/>
        <v>-740492</v>
      </c>
      <c r="J231" s="137">
        <f t="shared" si="15"/>
        <v>-420046</v>
      </c>
      <c r="K231" s="137">
        <f t="shared" si="15"/>
        <v>-327206</v>
      </c>
      <c r="L231" s="211">
        <f t="shared" si="15"/>
        <v>-2716168</v>
      </c>
      <c r="M231" s="212">
        <f t="shared" si="14"/>
        <v>-0.53154620064827984</v>
      </c>
      <c r="N231" s="212">
        <f t="shared" si="14"/>
        <v>-0.46468366027837393</v>
      </c>
      <c r="O231" s="212">
        <f t="shared" si="14"/>
        <v>-0.45019994190913171</v>
      </c>
      <c r="P231" s="212">
        <f t="shared" si="14"/>
        <v>-0.48644244935337938</v>
      </c>
      <c r="Q231" s="712">
        <f t="shared" si="14"/>
        <v>-0.49292999538496524</v>
      </c>
      <c r="R231" s="645">
        <v>43745</v>
      </c>
      <c r="S231" s="137">
        <v>2311039</v>
      </c>
      <c r="T231" s="137">
        <v>1593540</v>
      </c>
      <c r="U231" s="137">
        <v>933021</v>
      </c>
      <c r="V231" s="137">
        <v>672651</v>
      </c>
      <c r="W231" s="211">
        <v>5510251</v>
      </c>
    </row>
    <row r="232" spans="2:23">
      <c r="B232" s="446" t="s">
        <v>1107</v>
      </c>
    </row>
    <row r="236" spans="2:23" ht="35" customHeight="1">
      <c r="B236" s="909" t="s">
        <v>1797</v>
      </c>
      <c r="C236" s="910"/>
      <c r="D236" s="910"/>
      <c r="E236" s="910"/>
      <c r="F236" s="910"/>
      <c r="G236" s="910"/>
    </row>
  </sheetData>
  <mergeCells count="9">
    <mergeCell ref="B236:G236"/>
    <mergeCell ref="B12:B13"/>
    <mergeCell ref="F2:G2"/>
    <mergeCell ref="F3:G3"/>
    <mergeCell ref="S12:W12"/>
    <mergeCell ref="C12:G12"/>
    <mergeCell ref="H12:L12"/>
    <mergeCell ref="M12:Q12"/>
    <mergeCell ref="R12:R13"/>
  </mergeCells>
  <hyperlinks>
    <hyperlink ref="F3" r:id="rId1" location="'Índice Digitalizacion Acelerada'!A1"/>
    <hyperlink ref="F2" r:id="rId2" location="'Índice ámbitos y subámbitos'!A1"/>
    <hyperlink ref="F2:G2" location="'Índice Transición Ecológica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V28"/>
  <sheetViews>
    <sheetView showGridLines="0" zoomScaleNormal="100" workbookViewId="0">
      <selection activeCell="B1" sqref="B1"/>
    </sheetView>
  </sheetViews>
  <sheetFormatPr baseColWidth="10" defaultColWidth="11.54296875" defaultRowHeight="12.5"/>
  <cols>
    <col min="1" max="1" width="1.81640625" style="57" customWidth="1"/>
    <col min="2" max="2" width="40.453125" style="57" customWidth="1"/>
    <col min="3" max="4" width="22.6328125" style="57" customWidth="1"/>
    <col min="5" max="5" width="21.453125" style="57" customWidth="1"/>
    <col min="6" max="6" width="22.54296875" style="57" customWidth="1"/>
    <col min="7" max="7" width="22" style="57" customWidth="1"/>
    <col min="8" max="37" width="22.81640625" style="57" customWidth="1"/>
    <col min="38" max="16384" width="11.54296875" style="57"/>
  </cols>
  <sheetData>
    <row r="1" spans="2:22" ht="15" customHeight="1"/>
    <row r="2" spans="2:22" ht="15" customHeight="1">
      <c r="F2" s="893" t="s">
        <v>245</v>
      </c>
      <c r="G2" s="893"/>
    </row>
    <row r="3" spans="2:22" ht="15" customHeight="1">
      <c r="F3" s="893" t="s">
        <v>248</v>
      </c>
      <c r="G3" s="893"/>
    </row>
    <row r="4" spans="2:22" s="405" customFormat="1" ht="13.4" customHeight="1">
      <c r="B4" s="403"/>
      <c r="C4" s="403"/>
      <c r="D4" s="404"/>
      <c r="E4" s="403"/>
    </row>
    <row r="5" spans="2:22" s="411" customFormat="1" ht="15.5">
      <c r="B5" s="414" t="s">
        <v>246</v>
      </c>
      <c r="C5" s="411" t="s">
        <v>1581</v>
      </c>
      <c r="H5" s="413"/>
    </row>
    <row r="6" spans="2:22" s="415" customFormat="1" ht="15.5">
      <c r="B6" s="416" t="s">
        <v>247</v>
      </c>
      <c r="C6" s="415" t="s">
        <v>1582</v>
      </c>
    </row>
    <row r="7" spans="2:22" s="415" customFormat="1" ht="15.5">
      <c r="B7" s="416" t="s">
        <v>84</v>
      </c>
      <c r="C7" s="417" t="s">
        <v>1039</v>
      </c>
    </row>
    <row r="8" spans="2:22" s="415" customFormat="1" ht="15.5">
      <c r="B8" s="416" t="s">
        <v>220</v>
      </c>
      <c r="C8" s="417" t="s">
        <v>1040</v>
      </c>
    </row>
    <row r="9" spans="2:22" s="415" customFormat="1" ht="15.5">
      <c r="B9" s="416" t="s">
        <v>127</v>
      </c>
      <c r="C9" s="417" t="s">
        <v>1041</v>
      </c>
    </row>
    <row r="10" spans="2:22" s="415" customFormat="1" ht="15.5">
      <c r="B10" s="416" t="s">
        <v>244</v>
      </c>
      <c r="C10" s="415" t="s">
        <v>1108</v>
      </c>
    </row>
    <row r="12" spans="2:22" ht="30" customHeight="1">
      <c r="B12" s="601"/>
      <c r="C12" s="651" t="s">
        <v>861</v>
      </c>
      <c r="D12" s="651" t="s">
        <v>1585</v>
      </c>
      <c r="E12" s="155"/>
      <c r="F12" s="155"/>
      <c r="G12" s="155"/>
      <c r="H12" s="155"/>
      <c r="I12" s="155"/>
      <c r="J12" s="155"/>
      <c r="K12" s="162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</row>
    <row r="13" spans="2:22" ht="15.5" customHeight="1">
      <c r="B13" s="149" t="s">
        <v>98</v>
      </c>
      <c r="C13" s="137">
        <v>77</v>
      </c>
      <c r="D13" s="131">
        <f>C13/C14</f>
        <v>0.12561174551386622</v>
      </c>
      <c r="E13" s="131"/>
      <c r="F13" s="131"/>
      <c r="G13" s="131"/>
      <c r="H13" s="131"/>
      <c r="I13" s="131"/>
      <c r="J13" s="131"/>
      <c r="K13" s="209"/>
      <c r="L13" s="209"/>
      <c r="M13" s="209"/>
      <c r="N13" s="209"/>
      <c r="O13" s="209"/>
      <c r="P13" s="209"/>
      <c r="Q13" s="209"/>
      <c r="R13" s="209"/>
      <c r="S13" s="209"/>
      <c r="T13" s="209"/>
      <c r="U13" s="209"/>
      <c r="V13" s="209"/>
    </row>
    <row r="14" spans="2:22" ht="15.5" customHeight="1">
      <c r="B14" s="149" t="s">
        <v>492</v>
      </c>
      <c r="C14" s="137">
        <v>613</v>
      </c>
      <c r="D14" s="131"/>
      <c r="E14" s="131"/>
      <c r="F14" s="131"/>
      <c r="G14" s="131"/>
      <c r="H14" s="131"/>
      <c r="I14" s="131"/>
      <c r="J14" s="131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</row>
    <row r="15" spans="2:22">
      <c r="B15" s="154"/>
      <c r="C15" s="137"/>
      <c r="D15" s="131"/>
      <c r="E15" s="131"/>
      <c r="F15" s="131"/>
      <c r="G15" s="131"/>
      <c r="H15" s="131"/>
      <c r="I15" s="131"/>
      <c r="J15" s="131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</row>
    <row r="16" spans="2:22">
      <c r="B16" s="154"/>
      <c r="C16" s="137"/>
      <c r="D16" s="131"/>
      <c r="E16" s="131"/>
      <c r="F16" s="131"/>
      <c r="G16" s="131"/>
      <c r="H16" s="131"/>
      <c r="I16" s="131"/>
      <c r="J16" s="131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</row>
    <row r="17" spans="2:22">
      <c r="B17" s="154"/>
      <c r="C17" s="137"/>
      <c r="D17" s="131"/>
      <c r="E17" s="131"/>
      <c r="F17" s="131"/>
      <c r="G17" s="131"/>
      <c r="H17" s="131"/>
      <c r="I17" s="131"/>
      <c r="J17" s="131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</row>
    <row r="18" spans="2:22" ht="15.5">
      <c r="B18" s="618" t="s">
        <v>1798</v>
      </c>
      <c r="D18" s="131"/>
      <c r="E18" s="131"/>
      <c r="F18" s="131"/>
      <c r="G18" s="131"/>
      <c r="H18" s="131"/>
      <c r="I18" s="131"/>
      <c r="J18" s="131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</row>
    <row r="19" spans="2:22">
      <c r="B19" s="154"/>
      <c r="C19" s="137"/>
      <c r="D19" s="131"/>
      <c r="E19" s="131"/>
      <c r="F19" s="131"/>
      <c r="G19" s="131"/>
      <c r="H19" s="131"/>
      <c r="I19" s="131"/>
      <c r="J19" s="131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</row>
    <row r="20" spans="2:22">
      <c r="B20" s="154"/>
      <c r="C20" s="137"/>
      <c r="D20" s="131"/>
      <c r="E20" s="131"/>
      <c r="F20" s="131"/>
      <c r="G20" s="131"/>
      <c r="H20" s="131"/>
      <c r="I20" s="131"/>
      <c r="J20" s="131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</row>
    <row r="21" spans="2:22">
      <c r="B21" s="154"/>
      <c r="C21" s="137"/>
      <c r="D21" s="131"/>
      <c r="E21" s="131"/>
      <c r="F21" s="131"/>
      <c r="G21" s="131"/>
      <c r="H21" s="131"/>
      <c r="I21" s="131"/>
      <c r="J21" s="131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</row>
    <row r="22" spans="2:22">
      <c r="B22" s="154"/>
      <c r="C22" s="137"/>
      <c r="D22" s="131"/>
      <c r="E22" s="131"/>
      <c r="F22" s="131"/>
      <c r="G22" s="131"/>
      <c r="H22" s="131"/>
      <c r="I22" s="131"/>
      <c r="J22" s="131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</row>
    <row r="23" spans="2:22">
      <c r="B23" s="154"/>
      <c r="C23" s="137"/>
      <c r="D23" s="131"/>
      <c r="E23" s="131"/>
      <c r="F23" s="131"/>
      <c r="G23" s="131"/>
      <c r="H23" s="131"/>
      <c r="I23" s="131"/>
      <c r="J23" s="131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</row>
    <row r="24" spans="2:22">
      <c r="B24" s="154"/>
      <c r="C24" s="137"/>
      <c r="D24" s="131"/>
      <c r="E24" s="131"/>
      <c r="F24" s="131"/>
      <c r="G24" s="131"/>
      <c r="H24" s="131"/>
      <c r="I24" s="131"/>
      <c r="J24" s="131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</row>
    <row r="25" spans="2:22">
      <c r="B25" s="154"/>
      <c r="C25" s="137"/>
      <c r="D25" s="131"/>
      <c r="E25" s="131"/>
      <c r="F25" s="131"/>
      <c r="G25" s="131"/>
      <c r="H25" s="131"/>
      <c r="I25" s="131"/>
      <c r="J25" s="131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</row>
    <row r="26" spans="2:22">
      <c r="B26" s="154"/>
      <c r="C26" s="137"/>
      <c r="D26" s="131"/>
      <c r="E26" s="131"/>
      <c r="F26" s="131"/>
      <c r="G26" s="131"/>
      <c r="H26" s="131"/>
      <c r="I26" s="131"/>
      <c r="J26" s="131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</row>
    <row r="27" spans="2:22" ht="13">
      <c r="C27" s="108"/>
      <c r="D27" s="108"/>
      <c r="E27" s="108"/>
      <c r="F27" s="108"/>
      <c r="G27" s="108"/>
      <c r="H27" s="108"/>
    </row>
    <row r="28" spans="2:22" ht="13">
      <c r="B28" s="10"/>
      <c r="C28" s="108"/>
      <c r="D28" s="108"/>
      <c r="E28" s="108"/>
      <c r="F28" s="108"/>
      <c r="G28" s="108"/>
      <c r="H28" s="108"/>
    </row>
  </sheetData>
  <mergeCells count="2">
    <mergeCell ref="F2:G2"/>
    <mergeCell ref="F3:G3"/>
  </mergeCells>
  <hyperlinks>
    <hyperlink ref="F3" r:id="rId1" location="'Índice Digitalizacion Acelerada'!A1"/>
    <hyperlink ref="F2" r:id="rId2" location="'Índice ámbitos y subámbitos'!A1"/>
    <hyperlink ref="F2:G2" location="'Índice Transición Ecológica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AK63"/>
  <sheetViews>
    <sheetView showGridLines="0" zoomScaleNormal="100" workbookViewId="0">
      <selection activeCell="B1" sqref="B1"/>
    </sheetView>
  </sheetViews>
  <sheetFormatPr baseColWidth="10" defaultColWidth="11.54296875" defaultRowHeight="12.5"/>
  <cols>
    <col min="1" max="1" width="1.81640625" style="57" customWidth="1"/>
    <col min="2" max="2" width="40.453125" style="57" customWidth="1"/>
    <col min="3" max="4" width="20.81640625" style="57" customWidth="1"/>
    <col min="5" max="5" width="21.453125" style="57" customWidth="1"/>
    <col min="6" max="6" width="22.54296875" style="57" customWidth="1"/>
    <col min="7" max="7" width="22" style="57" customWidth="1"/>
    <col min="8" max="37" width="22.81640625" style="57" customWidth="1"/>
    <col min="38" max="16384" width="11.54296875" style="57"/>
  </cols>
  <sheetData>
    <row r="1" spans="2:37" ht="15" customHeight="1"/>
    <row r="2" spans="2:37" ht="15" customHeight="1">
      <c r="F2" s="893" t="s">
        <v>245</v>
      </c>
      <c r="G2" s="893"/>
    </row>
    <row r="3" spans="2:37" ht="15" customHeight="1">
      <c r="F3" s="893" t="s">
        <v>248</v>
      </c>
      <c r="G3" s="893"/>
    </row>
    <row r="4" spans="2:37" s="405" customFormat="1" ht="13.4" customHeight="1">
      <c r="B4" s="403"/>
      <c r="C4" s="403"/>
      <c r="D4" s="404"/>
      <c r="E4" s="403"/>
    </row>
    <row r="5" spans="2:37" s="411" customFormat="1" ht="15.5">
      <c r="B5" s="414" t="s">
        <v>246</v>
      </c>
      <c r="C5" s="411" t="s">
        <v>1581</v>
      </c>
      <c r="H5" s="413"/>
    </row>
    <row r="6" spans="2:37" s="415" customFormat="1" ht="15.5">
      <c r="B6" s="416" t="s">
        <v>247</v>
      </c>
      <c r="C6" s="415" t="s">
        <v>1582</v>
      </c>
    </row>
    <row r="7" spans="2:37" s="415" customFormat="1" ht="15.5">
      <c r="B7" s="416" t="s">
        <v>84</v>
      </c>
      <c r="C7" s="417" t="s">
        <v>1044</v>
      </c>
    </row>
    <row r="8" spans="2:37" s="415" customFormat="1" ht="15.5">
      <c r="B8" s="416" t="s">
        <v>220</v>
      </c>
      <c r="C8" s="417" t="s">
        <v>1045</v>
      </c>
    </row>
    <row r="9" spans="2:37" s="415" customFormat="1" ht="15.5">
      <c r="B9" s="416" t="s">
        <v>127</v>
      </c>
      <c r="C9" s="417" t="s">
        <v>1046</v>
      </c>
    </row>
    <row r="10" spans="2:37" s="415" customFormat="1" ht="15.5">
      <c r="B10" s="416" t="s">
        <v>244</v>
      </c>
      <c r="C10" s="415" t="s">
        <v>1109</v>
      </c>
    </row>
    <row r="12" spans="2:37" ht="18" customHeight="1">
      <c r="B12" s="1026"/>
      <c r="C12" s="1047">
        <v>2019</v>
      </c>
      <c r="D12" s="1047"/>
      <c r="E12" s="1047">
        <v>2018</v>
      </c>
      <c r="F12" s="1047"/>
      <c r="G12" s="1047">
        <v>2017</v>
      </c>
      <c r="H12" s="1047"/>
      <c r="I12" s="213"/>
      <c r="J12" s="213"/>
      <c r="K12" s="213"/>
      <c r="L12" s="214"/>
      <c r="M12" s="214"/>
      <c r="N12" s="214"/>
      <c r="O12" s="214"/>
      <c r="P12" s="214"/>
      <c r="Q12" s="127"/>
      <c r="R12" s="127"/>
      <c r="S12" s="127"/>
      <c r="T12" s="127"/>
      <c r="U12" s="127"/>
      <c r="V12" s="127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</row>
    <row r="13" spans="2:37" ht="18" customHeight="1">
      <c r="B13" s="1026"/>
      <c r="C13" s="607" t="s">
        <v>98</v>
      </c>
      <c r="D13" s="607" t="s">
        <v>492</v>
      </c>
      <c r="E13" s="607" t="s">
        <v>98</v>
      </c>
      <c r="F13" s="607" t="s">
        <v>492</v>
      </c>
      <c r="G13" s="607" t="s">
        <v>98</v>
      </c>
      <c r="H13" s="607" t="s">
        <v>492</v>
      </c>
      <c r="I13" s="131"/>
      <c r="J13" s="131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</row>
    <row r="14" spans="2:37" ht="13">
      <c r="B14" s="111" t="s">
        <v>1110</v>
      </c>
      <c r="C14" s="103"/>
      <c r="D14" s="103"/>
      <c r="E14" s="103"/>
      <c r="F14" s="103"/>
      <c r="G14" s="103"/>
      <c r="H14" s="103"/>
      <c r="I14" s="131"/>
      <c r="J14" s="131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</row>
    <row r="15" spans="2:37" ht="13">
      <c r="B15" s="216" t="s">
        <v>1111</v>
      </c>
      <c r="C15" s="217">
        <f t="shared" ref="C15:H15" si="0">C17/C23</f>
        <v>5.628983704865571E-3</v>
      </c>
      <c r="D15" s="217">
        <f t="shared" si="0"/>
        <v>1.7053011292474027E-3</v>
      </c>
      <c r="E15" s="217">
        <f t="shared" si="0"/>
        <v>3.5487627071131111E-3</v>
      </c>
      <c r="F15" s="217">
        <f t="shared" si="0"/>
        <v>1.0691135068480711E-3</v>
      </c>
      <c r="G15" s="217">
        <f t="shared" si="0"/>
        <v>1.9430775996945409E-3</v>
      </c>
      <c r="H15" s="217">
        <f t="shared" si="0"/>
        <v>6.158618314640674E-4</v>
      </c>
      <c r="I15" s="131"/>
      <c r="J15" s="131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</row>
    <row r="16" spans="2:37" ht="13">
      <c r="B16" s="216" t="s">
        <v>1112</v>
      </c>
      <c r="C16" s="217">
        <f t="shared" ref="C16:H16" si="1">C18/C23</f>
        <v>3.9084474072066097E-2</v>
      </c>
      <c r="D16" s="217">
        <f t="shared" si="1"/>
        <v>1.6676964683705914E-2</v>
      </c>
      <c r="E16" s="217">
        <f t="shared" si="1"/>
        <v>2.4784954501473708E-2</v>
      </c>
      <c r="F16" s="217">
        <f t="shared" si="1"/>
        <v>1.1446675731160779E-2</v>
      </c>
      <c r="G16" s="217">
        <f t="shared" si="1"/>
        <v>1.4894443510361011E-2</v>
      </c>
      <c r="H16" s="217">
        <f t="shared" si="1"/>
        <v>7.6412313134571622E-3</v>
      </c>
      <c r="I16" s="131"/>
      <c r="J16" s="131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</row>
    <row r="17" spans="2:22">
      <c r="B17" s="218" t="s">
        <v>1113</v>
      </c>
      <c r="C17" s="137">
        <v>21762</v>
      </c>
      <c r="D17" s="137">
        <v>41879</v>
      </c>
      <c r="E17" s="137">
        <v>13343</v>
      </c>
      <c r="F17" s="137">
        <v>25738</v>
      </c>
      <c r="G17" s="137">
        <v>7038</v>
      </c>
      <c r="H17" s="137">
        <v>14473</v>
      </c>
      <c r="I17" s="131"/>
      <c r="J17" s="131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</row>
    <row r="18" spans="2:22">
      <c r="B18" s="218" t="s">
        <v>1114</v>
      </c>
      <c r="C18" s="137">
        <v>151103</v>
      </c>
      <c r="D18" s="137">
        <v>409555</v>
      </c>
      <c r="E18" s="137">
        <v>93189</v>
      </c>
      <c r="F18" s="137">
        <v>275569</v>
      </c>
      <c r="G18" s="137">
        <v>53949</v>
      </c>
      <c r="H18" s="137">
        <v>179572</v>
      </c>
      <c r="I18" s="131"/>
      <c r="J18" s="131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</row>
    <row r="19" spans="2:22">
      <c r="B19" s="218" t="s">
        <v>1115</v>
      </c>
      <c r="C19" s="137">
        <v>1148173</v>
      </c>
      <c r="D19" s="137">
        <v>8175374</v>
      </c>
      <c r="E19" s="137">
        <v>1192431</v>
      </c>
      <c r="F19" s="137">
        <v>8193120</v>
      </c>
      <c r="G19" s="137">
        <v>1238176</v>
      </c>
      <c r="H19" s="137">
        <v>8173069</v>
      </c>
      <c r="I19" s="131"/>
      <c r="J19" s="131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</row>
    <row r="20" spans="2:22">
      <c r="B20" s="218" t="s">
        <v>679</v>
      </c>
      <c r="C20" s="137">
        <v>1497552</v>
      </c>
      <c r="D20" s="137">
        <v>7455065</v>
      </c>
      <c r="E20" s="137">
        <v>1306961</v>
      </c>
      <c r="F20" s="137">
        <v>6365027</v>
      </c>
      <c r="G20" s="137">
        <v>1059584</v>
      </c>
      <c r="H20" s="137">
        <v>5223438</v>
      </c>
      <c r="I20" s="131"/>
      <c r="J20" s="131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</row>
    <row r="21" spans="2:22">
      <c r="B21" s="218" t="s">
        <v>1116</v>
      </c>
      <c r="C21" s="137">
        <v>770620</v>
      </c>
      <c r="D21" s="137">
        <v>6767330</v>
      </c>
      <c r="E21" s="137">
        <v>892688</v>
      </c>
      <c r="F21" s="137">
        <v>7591599</v>
      </c>
      <c r="G21" s="137">
        <v>964105</v>
      </c>
      <c r="H21" s="137">
        <v>8104615</v>
      </c>
      <c r="I21" s="131"/>
      <c r="J21" s="131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</row>
    <row r="22" spans="2:22">
      <c r="B22" s="218" t="s">
        <v>1117</v>
      </c>
      <c r="C22" s="137">
        <v>276852</v>
      </c>
      <c r="D22" s="137">
        <v>1708923</v>
      </c>
      <c r="E22" s="137">
        <v>261290</v>
      </c>
      <c r="F22" s="137">
        <v>1623098</v>
      </c>
      <c r="G22" s="137">
        <v>299237</v>
      </c>
      <c r="H22" s="137">
        <v>1805234</v>
      </c>
      <c r="I22" s="131"/>
      <c r="J22" s="131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</row>
    <row r="23" spans="2:22">
      <c r="B23" s="218" t="s">
        <v>1118</v>
      </c>
      <c r="C23" s="137">
        <f t="shared" ref="C23:H23" si="2">SUM(C17:C22)</f>
        <v>3866062</v>
      </c>
      <c r="D23" s="137">
        <f t="shared" si="2"/>
        <v>24558126</v>
      </c>
      <c r="E23" s="137">
        <f t="shared" si="2"/>
        <v>3759902</v>
      </c>
      <c r="F23" s="137">
        <f t="shared" si="2"/>
        <v>24074151</v>
      </c>
      <c r="G23" s="137">
        <f t="shared" si="2"/>
        <v>3622089</v>
      </c>
      <c r="H23" s="137">
        <f t="shared" si="2"/>
        <v>23500401</v>
      </c>
      <c r="I23" s="131"/>
      <c r="J23" s="131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</row>
    <row r="24" spans="2:22" ht="13">
      <c r="B24" s="219" t="s">
        <v>1119</v>
      </c>
      <c r="C24" s="139"/>
      <c r="D24" s="140"/>
      <c r="E24" s="140"/>
      <c r="F24" s="140"/>
      <c r="G24" s="140"/>
      <c r="H24" s="140"/>
      <c r="I24" s="131"/>
      <c r="J24" s="131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</row>
    <row r="25" spans="2:22" ht="13">
      <c r="B25" s="216" t="s">
        <v>1111</v>
      </c>
      <c r="C25" s="217">
        <f t="shared" ref="C25:H25" si="3">C27/C33</f>
        <v>2.0843313903052305E-2</v>
      </c>
      <c r="D25" s="217">
        <f t="shared" si="3"/>
        <v>5.2339387662430912E-3</v>
      </c>
      <c r="E25" s="217">
        <f t="shared" si="3"/>
        <v>8.1907160908469782E-3</v>
      </c>
      <c r="F25" s="217">
        <f t="shared" si="3"/>
        <v>3.5257168061480085E-3</v>
      </c>
      <c r="G25" s="217">
        <f t="shared" si="3"/>
        <v>4.4748708840241071E-3</v>
      </c>
      <c r="H25" s="217">
        <f t="shared" si="3"/>
        <v>2.6500970229464678E-3</v>
      </c>
      <c r="I25" s="131"/>
      <c r="J25" s="131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</row>
    <row r="26" spans="2:22" ht="13">
      <c r="B26" s="216" t="s">
        <v>1112</v>
      </c>
      <c r="C26" s="217">
        <f t="shared" ref="C26:H26" si="4">C28/C33</f>
        <v>3.3664191916968567E-4</v>
      </c>
      <c r="D26" s="217">
        <f t="shared" si="4"/>
        <v>1.602339304496031E-4</v>
      </c>
      <c r="E26" s="217">
        <f t="shared" si="4"/>
        <v>2.195166791516778E-4</v>
      </c>
      <c r="F26" s="217">
        <f t="shared" si="4"/>
        <v>1.057888466183121E-4</v>
      </c>
      <c r="G26" s="217">
        <f t="shared" si="4"/>
        <v>1.3795363033600332E-4</v>
      </c>
      <c r="H26" s="217">
        <f t="shared" si="4"/>
        <v>6.3119017218867896E-5</v>
      </c>
      <c r="I26" s="131"/>
      <c r="J26" s="131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</row>
    <row r="27" spans="2:22">
      <c r="B27" s="218" t="s">
        <v>1113</v>
      </c>
      <c r="C27" s="137">
        <v>8049</v>
      </c>
      <c r="D27" s="137">
        <v>18880</v>
      </c>
      <c r="E27" s="137">
        <v>2985</v>
      </c>
      <c r="F27" s="137">
        <v>12198</v>
      </c>
      <c r="G27" s="137">
        <v>1557</v>
      </c>
      <c r="H27" s="137">
        <v>8817</v>
      </c>
    </row>
    <row r="28" spans="2:22">
      <c r="B28" s="218" t="s">
        <v>1114</v>
      </c>
      <c r="C28" s="137">
        <v>130</v>
      </c>
      <c r="D28" s="137">
        <v>578</v>
      </c>
      <c r="E28" s="137">
        <v>80</v>
      </c>
      <c r="F28" s="137">
        <v>366</v>
      </c>
      <c r="G28" s="137">
        <v>48</v>
      </c>
      <c r="H28" s="137">
        <v>210</v>
      </c>
    </row>
    <row r="29" spans="2:22">
      <c r="B29" s="218" t="s">
        <v>1115</v>
      </c>
      <c r="C29" s="137">
        <v>54998</v>
      </c>
      <c r="D29" s="137">
        <v>542504</v>
      </c>
      <c r="E29" s="137">
        <v>55805</v>
      </c>
      <c r="F29" s="137">
        <v>550753</v>
      </c>
      <c r="G29" s="137">
        <v>53271</v>
      </c>
      <c r="H29" s="137">
        <v>523324</v>
      </c>
    </row>
    <row r="30" spans="2:22">
      <c r="B30" s="218" t="s">
        <v>679</v>
      </c>
      <c r="C30" s="137">
        <v>204329</v>
      </c>
      <c r="D30" s="137">
        <v>1824421</v>
      </c>
      <c r="E30" s="137">
        <v>185334</v>
      </c>
      <c r="F30" s="137">
        <v>1669602</v>
      </c>
      <c r="G30" s="137">
        <v>158698</v>
      </c>
      <c r="H30" s="137">
        <v>1481507</v>
      </c>
    </row>
    <row r="31" spans="2:22">
      <c r="B31" s="218" t="s">
        <v>1116</v>
      </c>
      <c r="C31" s="137">
        <v>80873</v>
      </c>
      <c r="D31" s="137">
        <v>805772</v>
      </c>
      <c r="E31" s="137">
        <v>82954</v>
      </c>
      <c r="F31" s="137">
        <v>817659</v>
      </c>
      <c r="G31" s="137">
        <v>95802</v>
      </c>
      <c r="H31" s="137">
        <v>897902</v>
      </c>
    </row>
    <row r="32" spans="2:22">
      <c r="B32" s="218" t="s">
        <v>1117</v>
      </c>
      <c r="C32" s="137">
        <v>37788</v>
      </c>
      <c r="D32" s="137">
        <v>415071</v>
      </c>
      <c r="E32" s="137">
        <v>37279</v>
      </c>
      <c r="F32" s="137">
        <v>409144</v>
      </c>
      <c r="G32" s="137">
        <v>38567</v>
      </c>
      <c r="H32" s="137">
        <v>415288</v>
      </c>
    </row>
    <row r="33" spans="2:8">
      <c r="B33" s="218" t="s">
        <v>1118</v>
      </c>
      <c r="C33" s="137">
        <f t="shared" ref="C33:H33" si="5">SUM(C27:C32)</f>
        <v>386167</v>
      </c>
      <c r="D33" s="137">
        <f t="shared" si="5"/>
        <v>3607226</v>
      </c>
      <c r="E33" s="137">
        <f t="shared" si="5"/>
        <v>364437</v>
      </c>
      <c r="F33" s="137">
        <f t="shared" si="5"/>
        <v>3459722</v>
      </c>
      <c r="G33" s="137">
        <f t="shared" si="5"/>
        <v>347943</v>
      </c>
      <c r="H33" s="137">
        <f t="shared" si="5"/>
        <v>3327048</v>
      </c>
    </row>
    <row r="37" spans="2:8" ht="18" customHeight="1">
      <c r="B37" s="619" t="s">
        <v>1799</v>
      </c>
    </row>
    <row r="38" spans="2:8" s="446" customFormat="1" ht="18" customHeight="1">
      <c r="B38" s="607"/>
      <c r="C38" s="713">
        <v>2017</v>
      </c>
      <c r="D38" s="713">
        <v>2018</v>
      </c>
      <c r="E38" s="713">
        <v>2019</v>
      </c>
    </row>
    <row r="39" spans="2:8" ht="15" customHeight="1">
      <c r="B39" s="451" t="s">
        <v>98</v>
      </c>
      <c r="C39" s="474">
        <f>G15+G16</f>
        <v>1.6837521110055553E-2</v>
      </c>
      <c r="D39" s="474">
        <f>E15+E16</f>
        <v>2.8333717208586819E-2</v>
      </c>
      <c r="E39" s="474">
        <f>C15+C16</f>
        <v>4.471345777693167E-2</v>
      </c>
    </row>
    <row r="40" spans="2:8" ht="15" customHeight="1">
      <c r="B40" s="451" t="s">
        <v>492</v>
      </c>
      <c r="C40" s="474">
        <f>H15+H16</f>
        <v>8.2570931449212296E-3</v>
      </c>
      <c r="D40" s="474">
        <f>F15+F16</f>
        <v>1.251578923800885E-2</v>
      </c>
      <c r="E40" s="474">
        <f>D15+D16</f>
        <v>1.8382265812953318E-2</v>
      </c>
    </row>
    <row r="60" spans="2:5" ht="18" customHeight="1">
      <c r="B60" s="619" t="s">
        <v>1800</v>
      </c>
    </row>
    <row r="61" spans="2:5" s="446" customFormat="1" ht="18" customHeight="1">
      <c r="B61" s="607"/>
      <c r="C61" s="713">
        <v>2017</v>
      </c>
      <c r="D61" s="713">
        <v>2018</v>
      </c>
      <c r="E61" s="713">
        <v>2019</v>
      </c>
    </row>
    <row r="62" spans="2:5" ht="15" customHeight="1">
      <c r="B62" s="451" t="s">
        <v>98</v>
      </c>
      <c r="C62" s="474">
        <f>G25+G26</f>
        <v>4.6128245143601107E-3</v>
      </c>
      <c r="D62" s="474">
        <f>E25+E26</f>
        <v>8.4102327699986552E-3</v>
      </c>
      <c r="E62" s="474">
        <f>C25+C26</f>
        <v>2.1179955822221992E-2</v>
      </c>
    </row>
    <row r="63" spans="2:5" ht="15" customHeight="1">
      <c r="B63" s="451" t="s">
        <v>492</v>
      </c>
      <c r="C63" s="474">
        <f>F25+F26</f>
        <v>3.6315056527663207E-3</v>
      </c>
      <c r="D63" s="474">
        <f>H25+H26</f>
        <v>2.7132160401653355E-3</v>
      </c>
      <c r="E63" s="474">
        <f>D25+D26</f>
        <v>5.394172696692694E-3</v>
      </c>
    </row>
  </sheetData>
  <mergeCells count="6">
    <mergeCell ref="B12:B13"/>
    <mergeCell ref="C12:D12"/>
    <mergeCell ref="E12:F12"/>
    <mergeCell ref="G12:H12"/>
    <mergeCell ref="F2:G2"/>
    <mergeCell ref="F3:G3"/>
  </mergeCells>
  <hyperlinks>
    <hyperlink ref="F3" r:id="rId1" location="'Índice Digitalizacion Acelerada'!A1"/>
    <hyperlink ref="F2" r:id="rId2" location="'Índice ámbitos y subámbitos'!A1"/>
    <hyperlink ref="F2:G2" location="'Índice Transición Ecológica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AK24"/>
  <sheetViews>
    <sheetView showGridLines="0" zoomScaleNormal="100" workbookViewId="0">
      <selection activeCell="B1" sqref="B1"/>
    </sheetView>
  </sheetViews>
  <sheetFormatPr baseColWidth="10" defaultColWidth="11.54296875" defaultRowHeight="12.5"/>
  <cols>
    <col min="1" max="1" width="1.81640625" style="57" customWidth="1"/>
    <col min="2" max="2" width="40.453125" style="57" customWidth="1"/>
    <col min="3" max="4" width="20.81640625" style="57" customWidth="1"/>
    <col min="5" max="5" width="21.453125" style="57" customWidth="1"/>
    <col min="6" max="6" width="22.54296875" style="57" customWidth="1"/>
    <col min="7" max="7" width="22" style="57" customWidth="1"/>
    <col min="8" max="37" width="22.81640625" style="57" customWidth="1"/>
    <col min="38" max="16384" width="11.54296875" style="57"/>
  </cols>
  <sheetData>
    <row r="1" spans="2:37" ht="15" customHeight="1"/>
    <row r="2" spans="2:37" ht="15" customHeight="1">
      <c r="F2" s="893" t="s">
        <v>245</v>
      </c>
      <c r="G2" s="893"/>
    </row>
    <row r="3" spans="2:37" ht="15" customHeight="1">
      <c r="F3" s="893" t="s">
        <v>248</v>
      </c>
      <c r="G3" s="893"/>
    </row>
    <row r="4" spans="2:37" s="405" customFormat="1" ht="13.4" customHeight="1">
      <c r="B4" s="403"/>
      <c r="C4" s="403"/>
      <c r="D4" s="404"/>
      <c r="E4" s="403"/>
    </row>
    <row r="5" spans="2:37" s="411" customFormat="1" ht="15.5">
      <c r="B5" s="414" t="s">
        <v>246</v>
      </c>
      <c r="C5" s="411" t="s">
        <v>1581</v>
      </c>
      <c r="H5" s="413"/>
    </row>
    <row r="6" spans="2:37" s="415" customFormat="1" ht="15.5">
      <c r="B6" s="416" t="s">
        <v>247</v>
      </c>
      <c r="C6" s="415" t="s">
        <v>1582</v>
      </c>
    </row>
    <row r="7" spans="2:37" s="415" customFormat="1" ht="15.5">
      <c r="B7" s="416" t="s">
        <v>84</v>
      </c>
      <c r="C7" s="415" t="s">
        <v>1048</v>
      </c>
    </row>
    <row r="8" spans="2:37" s="415" customFormat="1" ht="15.5">
      <c r="B8" s="416" t="s">
        <v>220</v>
      </c>
      <c r="C8" s="417" t="s">
        <v>1049</v>
      </c>
    </row>
    <row r="9" spans="2:37" s="415" customFormat="1" ht="15.5">
      <c r="B9" s="416" t="s">
        <v>127</v>
      </c>
      <c r="C9" s="417" t="s">
        <v>1037</v>
      </c>
    </row>
    <row r="10" spans="2:37" s="415" customFormat="1" ht="15.5">
      <c r="B10" s="416" t="s">
        <v>244</v>
      </c>
      <c r="C10" s="415" t="s">
        <v>1120</v>
      </c>
    </row>
    <row r="12" spans="2:37" s="628" customFormat="1" ht="18" customHeight="1">
      <c r="B12" s="1048"/>
      <c r="C12" s="900">
        <v>2018</v>
      </c>
      <c r="D12" s="901"/>
      <c r="E12" s="901"/>
      <c r="F12" s="902"/>
      <c r="G12" s="659"/>
      <c r="H12" s="659"/>
      <c r="I12" s="660"/>
      <c r="J12" s="660"/>
      <c r="K12" s="660"/>
      <c r="L12" s="661"/>
      <c r="M12" s="661"/>
      <c r="N12" s="661"/>
      <c r="O12" s="661"/>
      <c r="P12" s="661"/>
      <c r="Q12" s="662"/>
      <c r="R12" s="662"/>
      <c r="S12" s="662"/>
      <c r="T12" s="662"/>
      <c r="U12" s="662"/>
      <c r="V12" s="662"/>
      <c r="W12" s="663"/>
      <c r="X12" s="663"/>
      <c r="Y12" s="663"/>
      <c r="Z12" s="663"/>
      <c r="AA12" s="663"/>
      <c r="AB12" s="663"/>
      <c r="AC12" s="663"/>
      <c r="AD12" s="663"/>
      <c r="AE12" s="663"/>
      <c r="AF12" s="663"/>
      <c r="AG12" s="663"/>
      <c r="AH12" s="663"/>
      <c r="AI12" s="663"/>
      <c r="AJ12" s="663"/>
      <c r="AK12" s="663"/>
    </row>
    <row r="13" spans="2:37" s="628" customFormat="1" ht="18" customHeight="1">
      <c r="B13" s="1049"/>
      <c r="C13" s="664" t="s">
        <v>1122</v>
      </c>
      <c r="D13" s="664" t="s">
        <v>1123</v>
      </c>
      <c r="E13" s="664" t="s">
        <v>1124</v>
      </c>
      <c r="F13" s="664" t="s">
        <v>1752</v>
      </c>
      <c r="G13" s="665"/>
      <c r="H13" s="665"/>
      <c r="K13" s="666"/>
      <c r="L13" s="666"/>
      <c r="M13" s="666"/>
      <c r="N13" s="666"/>
      <c r="O13" s="666"/>
      <c r="P13" s="666"/>
      <c r="Q13" s="666"/>
      <c r="R13" s="666"/>
      <c r="S13" s="666"/>
      <c r="T13" s="666"/>
      <c r="U13" s="666"/>
      <c r="V13" s="666"/>
    </row>
    <row r="14" spans="2:37">
      <c r="B14" s="133" t="s">
        <v>1126</v>
      </c>
      <c r="C14" s="119">
        <v>40</v>
      </c>
      <c r="D14" s="119">
        <v>34.799999999999997</v>
      </c>
      <c r="E14" s="119">
        <v>20.3</v>
      </c>
      <c r="F14" s="119">
        <v>4.9000000000000004</v>
      </c>
    </row>
    <row r="15" spans="2:37">
      <c r="B15" s="133" t="s">
        <v>1127</v>
      </c>
      <c r="C15" s="119">
        <v>32.200000000000003</v>
      </c>
      <c r="D15" s="119">
        <v>32.799999999999997</v>
      </c>
      <c r="E15" s="119">
        <v>32.4</v>
      </c>
      <c r="F15" s="119">
        <v>2.6</v>
      </c>
    </row>
    <row r="16" spans="2:37">
      <c r="B16" s="133" t="s">
        <v>1128</v>
      </c>
      <c r="C16" s="119">
        <v>34</v>
      </c>
      <c r="D16" s="119">
        <v>16.399999999999999</v>
      </c>
      <c r="E16" s="119">
        <v>47.7</v>
      </c>
      <c r="F16" s="119">
        <v>1.9</v>
      </c>
    </row>
    <row r="17" spans="2:6">
      <c r="B17" s="133" t="s">
        <v>1129</v>
      </c>
      <c r="C17" s="119">
        <v>29.6</v>
      </c>
      <c r="D17" s="119">
        <v>10.8</v>
      </c>
      <c r="E17" s="119">
        <v>56.2</v>
      </c>
      <c r="F17" s="119">
        <v>3.4</v>
      </c>
    </row>
    <row r="18" spans="2:6" ht="13">
      <c r="B18" s="220" t="s">
        <v>98</v>
      </c>
      <c r="C18" s="210">
        <v>34</v>
      </c>
      <c r="D18" s="210">
        <v>24.3</v>
      </c>
      <c r="E18" s="210">
        <v>39</v>
      </c>
      <c r="F18" s="210">
        <v>2.7</v>
      </c>
    </row>
    <row r="19" spans="2:6" ht="8.5" customHeight="1"/>
    <row r="20" spans="2:6">
      <c r="B20" s="654" t="s">
        <v>1753</v>
      </c>
    </row>
    <row r="21" spans="2:6">
      <c r="B21" s="654"/>
    </row>
    <row r="22" spans="2:6">
      <c r="B22" s="654"/>
    </row>
    <row r="24" spans="2:6" ht="15.5">
      <c r="B24" s="619" t="s">
        <v>1801</v>
      </c>
    </row>
  </sheetData>
  <mergeCells count="4">
    <mergeCell ref="C12:F12"/>
    <mergeCell ref="F2:G2"/>
    <mergeCell ref="F3:G3"/>
    <mergeCell ref="B12:B13"/>
  </mergeCells>
  <hyperlinks>
    <hyperlink ref="F3" r:id="rId1" location="'Índice Digitalizacion Acelerada'!A1"/>
    <hyperlink ref="F2" r:id="rId2" location="'Índice ámbitos y subámbitos'!A1"/>
    <hyperlink ref="F2:G2" location="'Índice Transición Ecológica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AK23"/>
  <sheetViews>
    <sheetView showGridLines="0" zoomScale="110" zoomScaleNormal="110" workbookViewId="0">
      <selection activeCell="B1" sqref="B1"/>
    </sheetView>
  </sheetViews>
  <sheetFormatPr baseColWidth="10" defaultColWidth="11.54296875" defaultRowHeight="12.5"/>
  <cols>
    <col min="1" max="1" width="1.81640625" style="57" customWidth="1"/>
    <col min="2" max="2" width="40.453125" style="57" customWidth="1"/>
    <col min="3" max="4" width="20.81640625" style="57" customWidth="1"/>
    <col min="5" max="5" width="21.453125" style="57" customWidth="1"/>
    <col min="6" max="6" width="22.54296875" style="57" customWidth="1"/>
    <col min="7" max="7" width="22" style="57" customWidth="1"/>
    <col min="8" max="37" width="22.81640625" style="57" customWidth="1"/>
    <col min="38" max="16384" width="11.54296875" style="57"/>
  </cols>
  <sheetData>
    <row r="1" spans="2:37" ht="15" customHeight="1"/>
    <row r="2" spans="2:37" ht="15" customHeight="1">
      <c r="F2" s="893" t="s">
        <v>245</v>
      </c>
      <c r="G2" s="893"/>
    </row>
    <row r="3" spans="2:37" ht="15" customHeight="1">
      <c r="F3" s="893" t="s">
        <v>248</v>
      </c>
      <c r="G3" s="893"/>
    </row>
    <row r="4" spans="2:37" s="405" customFormat="1" ht="13.4" customHeight="1">
      <c r="B4" s="403"/>
      <c r="C4" s="403"/>
      <c r="D4" s="404"/>
      <c r="E4" s="403"/>
    </row>
    <row r="5" spans="2:37" s="411" customFormat="1" ht="15.5">
      <c r="B5" s="414" t="s">
        <v>246</v>
      </c>
      <c r="C5" s="411" t="s">
        <v>1581</v>
      </c>
      <c r="H5" s="413"/>
    </row>
    <row r="6" spans="2:37" s="415" customFormat="1" ht="15.5">
      <c r="B6" s="416" t="s">
        <v>247</v>
      </c>
      <c r="C6" s="415" t="s">
        <v>1582</v>
      </c>
    </row>
    <row r="7" spans="2:37" s="415" customFormat="1" ht="15.5">
      <c r="B7" s="416" t="s">
        <v>84</v>
      </c>
      <c r="C7" s="415" t="s">
        <v>1052</v>
      </c>
    </row>
    <row r="8" spans="2:37" s="415" customFormat="1" ht="15.5">
      <c r="B8" s="416" t="s">
        <v>220</v>
      </c>
      <c r="C8" s="417" t="s">
        <v>1049</v>
      </c>
    </row>
    <row r="9" spans="2:37" s="415" customFormat="1" ht="15.5">
      <c r="B9" s="416" t="s">
        <v>127</v>
      </c>
      <c r="C9" s="417" t="s">
        <v>1037</v>
      </c>
    </row>
    <row r="10" spans="2:37" s="415" customFormat="1" ht="15.5">
      <c r="B10" s="416" t="s">
        <v>244</v>
      </c>
      <c r="C10" s="415" t="s">
        <v>1130</v>
      </c>
    </row>
    <row r="11" spans="2:37" s="415" customFormat="1" ht="15.5">
      <c r="B11" s="586"/>
    </row>
    <row r="12" spans="2:37">
      <c r="B12" s="715" t="s">
        <v>1121</v>
      </c>
    </row>
    <row r="13" spans="2:37" s="628" customFormat="1" ht="18" customHeight="1">
      <c r="B13" s="978"/>
      <c r="C13" s="897">
        <v>2018</v>
      </c>
      <c r="D13" s="897"/>
      <c r="E13" s="897"/>
      <c r="F13" s="897"/>
      <c r="G13" s="897"/>
      <c r="H13" s="659"/>
      <c r="I13" s="660"/>
      <c r="J13" s="660"/>
      <c r="K13" s="660"/>
      <c r="L13" s="661"/>
      <c r="M13" s="661"/>
      <c r="N13" s="661"/>
      <c r="O13" s="661"/>
      <c r="P13" s="661"/>
      <c r="Q13" s="662"/>
      <c r="R13" s="662"/>
      <c r="S13" s="662"/>
      <c r="T13" s="662"/>
      <c r="U13" s="662"/>
      <c r="V13" s="662"/>
      <c r="W13" s="663"/>
      <c r="X13" s="663"/>
      <c r="Y13" s="663"/>
      <c r="Z13" s="663"/>
      <c r="AA13" s="663"/>
      <c r="AB13" s="663"/>
      <c r="AC13" s="663"/>
      <c r="AD13" s="663"/>
      <c r="AE13" s="663"/>
      <c r="AF13" s="663"/>
      <c r="AG13" s="663"/>
      <c r="AH13" s="663"/>
      <c r="AI13" s="663"/>
      <c r="AJ13" s="663"/>
      <c r="AK13" s="663"/>
    </row>
    <row r="14" spans="2:37" s="421" customFormat="1" ht="25">
      <c r="B14" s="1050"/>
      <c r="C14" s="596" t="s">
        <v>1131</v>
      </c>
      <c r="D14" s="596" t="s">
        <v>1132</v>
      </c>
      <c r="E14" s="596" t="s">
        <v>1122</v>
      </c>
      <c r="F14" s="596" t="s">
        <v>1123</v>
      </c>
      <c r="G14" s="596" t="s">
        <v>1124</v>
      </c>
      <c r="H14" s="492"/>
      <c r="I14" s="657"/>
      <c r="J14" s="657"/>
      <c r="K14" s="658"/>
      <c r="L14" s="658"/>
      <c r="M14" s="658"/>
      <c r="N14" s="658"/>
      <c r="O14" s="658"/>
      <c r="P14" s="658"/>
      <c r="Q14" s="658"/>
      <c r="R14" s="658"/>
      <c r="S14" s="658"/>
      <c r="T14" s="658"/>
      <c r="U14" s="658"/>
      <c r="V14" s="658"/>
    </row>
    <row r="15" spans="2:37">
      <c r="B15" s="133" t="s">
        <v>1126</v>
      </c>
      <c r="C15" s="717">
        <v>11.1</v>
      </c>
      <c r="D15" s="717">
        <v>4</v>
      </c>
      <c r="E15" s="717">
        <v>0.8</v>
      </c>
      <c r="F15" s="717">
        <v>4.7</v>
      </c>
      <c r="G15" s="717">
        <v>8.6999999999999993</v>
      </c>
    </row>
    <row r="16" spans="2:37">
      <c r="B16" s="133" t="s">
        <v>1127</v>
      </c>
      <c r="C16" s="717">
        <v>13.8</v>
      </c>
      <c r="D16" s="717">
        <v>4.9000000000000004</v>
      </c>
      <c r="E16" s="717">
        <v>0.7</v>
      </c>
      <c r="F16" s="717">
        <v>5.9</v>
      </c>
      <c r="G16" s="717">
        <v>7.8</v>
      </c>
    </row>
    <row r="17" spans="2:7">
      <c r="B17" s="133" t="s">
        <v>1128</v>
      </c>
      <c r="C17" s="717">
        <v>19.600000000000001</v>
      </c>
      <c r="D17" s="717">
        <v>7.1</v>
      </c>
      <c r="E17" s="717">
        <v>0.7</v>
      </c>
      <c r="F17" s="717">
        <v>12.9</v>
      </c>
      <c r="G17" s="717">
        <v>9.4</v>
      </c>
    </row>
    <row r="18" spans="2:7">
      <c r="B18" s="133" t="s">
        <v>1129</v>
      </c>
      <c r="C18" s="717">
        <v>30.2</v>
      </c>
      <c r="D18" s="717">
        <v>10.7</v>
      </c>
      <c r="E18" s="717">
        <v>0.6</v>
      </c>
      <c r="F18" s="717">
        <v>24.6</v>
      </c>
      <c r="G18" s="717">
        <v>13.2</v>
      </c>
    </row>
    <row r="19" spans="2:7">
      <c r="B19" s="133" t="s">
        <v>98</v>
      </c>
      <c r="C19" s="718">
        <v>17.100000000000001</v>
      </c>
      <c r="D19" s="718">
        <v>6.1</v>
      </c>
      <c r="E19" s="718">
        <v>0.7</v>
      </c>
      <c r="F19" s="718">
        <v>8.1999999999999993</v>
      </c>
      <c r="G19" s="718">
        <v>9.3000000000000007</v>
      </c>
    </row>
    <row r="23" spans="2:7" ht="15.5">
      <c r="B23" s="619" t="s">
        <v>1802</v>
      </c>
    </row>
  </sheetData>
  <mergeCells count="4">
    <mergeCell ref="C13:G13"/>
    <mergeCell ref="F2:G2"/>
    <mergeCell ref="F3:G3"/>
    <mergeCell ref="B13:B14"/>
  </mergeCells>
  <hyperlinks>
    <hyperlink ref="F3" r:id="rId1" location="'Índice Digitalizacion Acelerada'!A1"/>
    <hyperlink ref="F2" r:id="rId2" location="'Índice ámbitos y subámbitos'!A1"/>
    <hyperlink ref="F2:G2" location="'Índice Transición Ecológica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AK23"/>
  <sheetViews>
    <sheetView showGridLines="0" zoomScaleNormal="100" workbookViewId="0">
      <selection activeCell="C3" sqref="C3"/>
    </sheetView>
  </sheetViews>
  <sheetFormatPr baseColWidth="10" defaultColWidth="11.54296875" defaultRowHeight="12.5"/>
  <cols>
    <col min="1" max="1" width="1.81640625" style="57" customWidth="1"/>
    <col min="2" max="2" width="40.453125" style="57" customWidth="1"/>
    <col min="3" max="4" width="20.81640625" style="57" customWidth="1"/>
    <col min="5" max="5" width="21.453125" style="57" customWidth="1"/>
    <col min="6" max="6" width="22.54296875" style="57" customWidth="1"/>
    <col min="7" max="7" width="22" style="57" customWidth="1"/>
    <col min="8" max="37" width="22.81640625" style="57" customWidth="1"/>
    <col min="38" max="16384" width="11.54296875" style="57"/>
  </cols>
  <sheetData>
    <row r="1" spans="2:37" ht="15" customHeight="1"/>
    <row r="2" spans="2:37" ht="15" customHeight="1">
      <c r="F2" s="893" t="s">
        <v>245</v>
      </c>
      <c r="G2" s="893"/>
    </row>
    <row r="3" spans="2:37" ht="15" customHeight="1">
      <c r="F3" s="893" t="s">
        <v>248</v>
      </c>
      <c r="G3" s="893"/>
    </row>
    <row r="4" spans="2:37" s="405" customFormat="1" ht="13.4" customHeight="1">
      <c r="B4" s="403"/>
      <c r="C4" s="403"/>
      <c r="D4" s="404"/>
      <c r="E4" s="403"/>
    </row>
    <row r="5" spans="2:37" s="411" customFormat="1" ht="15.5">
      <c r="B5" s="414" t="s">
        <v>246</v>
      </c>
      <c r="C5" s="411" t="s">
        <v>1581</v>
      </c>
      <c r="H5" s="413"/>
    </row>
    <row r="6" spans="2:37" s="415" customFormat="1" ht="15.5">
      <c r="B6" s="416" t="s">
        <v>247</v>
      </c>
      <c r="C6" s="415" t="s">
        <v>1582</v>
      </c>
    </row>
    <row r="7" spans="2:37" s="415" customFormat="1" ht="15.5">
      <c r="B7" s="416" t="s">
        <v>84</v>
      </c>
      <c r="C7" s="415" t="s">
        <v>1054</v>
      </c>
    </row>
    <row r="8" spans="2:37" s="415" customFormat="1" ht="15.5">
      <c r="B8" s="416" t="s">
        <v>220</v>
      </c>
      <c r="C8" s="417" t="s">
        <v>1049</v>
      </c>
    </row>
    <row r="9" spans="2:37" s="415" customFormat="1" ht="15.5">
      <c r="B9" s="416" t="s">
        <v>127</v>
      </c>
      <c r="C9" s="417" t="s">
        <v>1037</v>
      </c>
    </row>
    <row r="10" spans="2:37" s="415" customFormat="1" ht="15.5">
      <c r="B10" s="416" t="s">
        <v>244</v>
      </c>
      <c r="C10" s="415" t="s">
        <v>1133</v>
      </c>
    </row>
    <row r="12" spans="2:37">
      <c r="B12" s="653" t="s">
        <v>1121</v>
      </c>
    </row>
    <row r="13" spans="2:37" s="421" customFormat="1" ht="18" customHeight="1">
      <c r="B13" s="1051"/>
      <c r="C13" s="897">
        <v>2018</v>
      </c>
      <c r="D13" s="897"/>
      <c r="E13" s="897"/>
      <c r="F13" s="897"/>
      <c r="G13" s="897"/>
      <c r="H13" s="597"/>
      <c r="I13" s="656"/>
      <c r="J13" s="656"/>
      <c r="K13" s="656"/>
      <c r="L13" s="655"/>
      <c r="M13" s="655"/>
      <c r="N13" s="655"/>
      <c r="O13" s="655"/>
      <c r="P13" s="655"/>
      <c r="Q13" s="447"/>
      <c r="R13" s="447"/>
      <c r="S13" s="447"/>
      <c r="T13" s="447"/>
      <c r="U13" s="447"/>
      <c r="V13" s="447"/>
      <c r="W13" s="598"/>
      <c r="X13" s="598"/>
      <c r="Y13" s="598"/>
      <c r="Z13" s="598"/>
      <c r="AA13" s="598"/>
      <c r="AB13" s="598"/>
      <c r="AC13" s="598"/>
      <c r="AD13" s="598"/>
      <c r="AE13" s="598"/>
      <c r="AF13" s="598"/>
      <c r="AG13" s="598"/>
      <c r="AH13" s="598"/>
      <c r="AI13" s="598"/>
      <c r="AJ13" s="598"/>
      <c r="AK13" s="598"/>
    </row>
    <row r="14" spans="2:37" s="421" customFormat="1" ht="25">
      <c r="B14" s="1052"/>
      <c r="C14" s="596" t="s">
        <v>1134</v>
      </c>
      <c r="D14" s="596" t="s">
        <v>1132</v>
      </c>
      <c r="E14" s="596" t="s">
        <v>1122</v>
      </c>
      <c r="F14" s="596" t="s">
        <v>1123</v>
      </c>
      <c r="G14" s="596" t="s">
        <v>1124</v>
      </c>
      <c r="H14" s="492"/>
      <c r="I14" s="657"/>
      <c r="J14" s="657"/>
      <c r="K14" s="658"/>
      <c r="L14" s="658"/>
      <c r="M14" s="658"/>
      <c r="N14" s="658"/>
      <c r="O14" s="658"/>
      <c r="P14" s="658"/>
      <c r="Q14" s="658"/>
      <c r="R14" s="658"/>
      <c r="S14" s="658"/>
      <c r="T14" s="658"/>
      <c r="U14" s="658"/>
      <c r="V14" s="658"/>
    </row>
    <row r="15" spans="2:37" ht="15" customHeight="1">
      <c r="B15" s="133" t="s">
        <v>1126</v>
      </c>
      <c r="C15" s="630">
        <v>69</v>
      </c>
      <c r="D15" s="630">
        <v>25</v>
      </c>
      <c r="E15" s="630">
        <v>19</v>
      </c>
      <c r="F15" s="630">
        <v>31</v>
      </c>
      <c r="G15" s="630">
        <v>26</v>
      </c>
    </row>
    <row r="16" spans="2:37" ht="15" customHeight="1">
      <c r="B16" s="133" t="s">
        <v>1127</v>
      </c>
      <c r="C16" s="630">
        <v>72</v>
      </c>
      <c r="D16" s="630">
        <v>26</v>
      </c>
      <c r="E16" s="630">
        <v>18</v>
      </c>
      <c r="F16" s="630">
        <v>36</v>
      </c>
      <c r="G16" s="630">
        <v>23</v>
      </c>
    </row>
    <row r="17" spans="2:7" ht="15" customHeight="1">
      <c r="B17" s="133" t="s">
        <v>1128</v>
      </c>
      <c r="C17" s="630">
        <v>67</v>
      </c>
      <c r="D17" s="630">
        <v>24</v>
      </c>
      <c r="E17" s="630">
        <v>17</v>
      </c>
      <c r="F17" s="630">
        <v>46</v>
      </c>
      <c r="G17" s="630">
        <v>22</v>
      </c>
    </row>
    <row r="18" spans="2:7" ht="15" customHeight="1">
      <c r="B18" s="133" t="s">
        <v>1129</v>
      </c>
      <c r="C18" s="630">
        <v>70</v>
      </c>
      <c r="D18" s="630">
        <v>25</v>
      </c>
      <c r="E18" s="630">
        <v>15</v>
      </c>
      <c r="F18" s="716">
        <v>57</v>
      </c>
      <c r="G18" s="716">
        <v>24</v>
      </c>
    </row>
    <row r="19" spans="2:7" ht="15" customHeight="1">
      <c r="B19" s="220" t="s">
        <v>98</v>
      </c>
      <c r="C19" s="631">
        <v>69</v>
      </c>
      <c r="D19" s="631">
        <v>25</v>
      </c>
      <c r="E19" s="631">
        <v>17</v>
      </c>
      <c r="F19" s="631">
        <v>38</v>
      </c>
      <c r="G19" s="631">
        <v>23</v>
      </c>
    </row>
    <row r="23" spans="2:7" ht="15.5">
      <c r="B23" s="619" t="s">
        <v>1803</v>
      </c>
    </row>
  </sheetData>
  <mergeCells count="4">
    <mergeCell ref="C13:G13"/>
    <mergeCell ref="F2:G2"/>
    <mergeCell ref="F3:G3"/>
    <mergeCell ref="B13:B14"/>
  </mergeCells>
  <hyperlinks>
    <hyperlink ref="F3" r:id="rId1" location="'Índice Digitalizacion Acelerada'!A1"/>
    <hyperlink ref="F2" r:id="rId2" location="'Índice ámbitos y subámbitos'!A1"/>
    <hyperlink ref="F2:G2" location="'Índice Transición Ecológica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V82"/>
  <sheetViews>
    <sheetView showGridLines="0" zoomScaleNormal="100" workbookViewId="0">
      <selection activeCell="B2" sqref="B2"/>
    </sheetView>
  </sheetViews>
  <sheetFormatPr baseColWidth="10" defaultColWidth="11.54296875" defaultRowHeight="12.5"/>
  <cols>
    <col min="1" max="1" width="1.81640625" style="57" customWidth="1"/>
    <col min="2" max="2" width="40.453125" style="57" customWidth="1"/>
    <col min="3" max="4" width="20.81640625" style="57" customWidth="1"/>
    <col min="5" max="5" width="21.453125" style="57" customWidth="1"/>
    <col min="6" max="6" width="22.54296875" style="57" customWidth="1"/>
    <col min="7" max="7" width="22" style="57" customWidth="1"/>
    <col min="8" max="37" width="22.81640625" style="57" customWidth="1"/>
    <col min="38" max="16384" width="11.54296875" style="57"/>
  </cols>
  <sheetData>
    <row r="1" spans="2:22" ht="15" customHeight="1"/>
    <row r="2" spans="2:22" ht="15" customHeight="1">
      <c r="F2" s="893" t="s">
        <v>245</v>
      </c>
      <c r="G2" s="893"/>
    </row>
    <row r="3" spans="2:22" ht="15" customHeight="1">
      <c r="F3" s="893" t="s">
        <v>248</v>
      </c>
      <c r="G3" s="893"/>
    </row>
    <row r="4" spans="2:22" s="405" customFormat="1" ht="13.4" customHeight="1">
      <c r="B4" s="403"/>
      <c r="C4" s="403"/>
      <c r="D4" s="404"/>
      <c r="E4" s="403"/>
    </row>
    <row r="5" spans="2:22" s="411" customFormat="1" ht="15.5">
      <c r="B5" s="414" t="s">
        <v>246</v>
      </c>
      <c r="C5" s="411" t="s">
        <v>1581</v>
      </c>
      <c r="H5" s="413"/>
    </row>
    <row r="6" spans="2:22" s="415" customFormat="1" ht="15.5">
      <c r="B6" s="416" t="s">
        <v>247</v>
      </c>
      <c r="C6" s="415" t="s">
        <v>1583</v>
      </c>
    </row>
    <row r="7" spans="2:22" s="415" customFormat="1" ht="15.5">
      <c r="B7" s="416" t="s">
        <v>84</v>
      </c>
      <c r="C7" s="417" t="s">
        <v>1135</v>
      </c>
    </row>
    <row r="8" spans="2:22" s="415" customFormat="1" ht="15.5">
      <c r="B8" s="416" t="s">
        <v>220</v>
      </c>
      <c r="C8" s="417" t="s">
        <v>1056</v>
      </c>
    </row>
    <row r="9" spans="2:22" s="415" customFormat="1" ht="15.5">
      <c r="B9" s="416" t="s">
        <v>127</v>
      </c>
      <c r="C9" s="417" t="s">
        <v>1057</v>
      </c>
    </row>
    <row r="10" spans="2:22" s="415" customFormat="1" ht="15.5">
      <c r="B10" s="416" t="s">
        <v>244</v>
      </c>
      <c r="C10" s="415" t="s">
        <v>1136</v>
      </c>
    </row>
    <row r="12" spans="2:22" ht="18" customHeight="1">
      <c r="B12" s="650"/>
      <c r="C12" s="606">
        <v>2017</v>
      </c>
      <c r="D12" s="606">
        <v>2016</v>
      </c>
      <c r="E12" s="606">
        <v>2015</v>
      </c>
      <c r="F12" s="155"/>
      <c r="G12" s="155"/>
      <c r="H12" s="155"/>
      <c r="I12" s="155"/>
      <c r="J12" s="155"/>
      <c r="K12" s="110"/>
      <c r="L12" s="110"/>
      <c r="M12" s="110"/>
      <c r="N12" s="110"/>
      <c r="O12" s="110"/>
      <c r="P12" s="110"/>
      <c r="Q12" s="162"/>
      <c r="R12" s="161"/>
      <c r="S12" s="161"/>
      <c r="T12" s="161"/>
      <c r="U12" s="161"/>
      <c r="V12" s="161"/>
    </row>
    <row r="13" spans="2:22" ht="25.5" customHeight="1">
      <c r="B13" s="221" t="s">
        <v>1137</v>
      </c>
      <c r="C13" s="144">
        <v>15053.25</v>
      </c>
      <c r="D13" s="144">
        <v>14298.74</v>
      </c>
      <c r="E13" s="144">
        <v>13606.62</v>
      </c>
      <c r="F13" s="131"/>
      <c r="G13" s="131"/>
      <c r="H13" s="131"/>
      <c r="I13" s="131"/>
      <c r="J13" s="131"/>
      <c r="K13" s="110"/>
      <c r="L13" s="110"/>
      <c r="M13" s="110"/>
      <c r="N13" s="110"/>
      <c r="O13" s="110"/>
      <c r="P13" s="110"/>
      <c r="Q13" s="222"/>
      <c r="R13" s="209"/>
      <c r="S13" s="209"/>
      <c r="T13" s="209"/>
      <c r="U13" s="209"/>
      <c r="V13" s="209"/>
    </row>
    <row r="14" spans="2:22" ht="25.5" customHeight="1">
      <c r="B14" s="221" t="s">
        <v>1138</v>
      </c>
      <c r="C14" s="144">
        <v>16477.099999999999</v>
      </c>
      <c r="D14" s="144">
        <v>15709.83</v>
      </c>
      <c r="E14" s="144">
        <v>15004.92</v>
      </c>
      <c r="F14" s="131"/>
      <c r="G14" s="131"/>
      <c r="H14" s="131"/>
      <c r="I14" s="131"/>
      <c r="J14" s="131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</row>
    <row r="15" spans="2:22">
      <c r="B15" s="221" t="s">
        <v>1139</v>
      </c>
      <c r="C15" s="144">
        <v>15783.16</v>
      </c>
      <c r="D15" s="144">
        <v>15110.58</v>
      </c>
      <c r="E15" s="144">
        <v>14480.83</v>
      </c>
      <c r="F15" s="131"/>
      <c r="G15" s="131"/>
      <c r="H15" s="131"/>
      <c r="I15" s="131"/>
      <c r="J15" s="131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</row>
    <row r="16" spans="2:22">
      <c r="B16" s="223" t="s">
        <v>1140</v>
      </c>
      <c r="C16" s="144">
        <v>15783.09</v>
      </c>
      <c r="D16" s="144">
        <v>15110.51</v>
      </c>
      <c r="E16" s="144">
        <v>14480.76</v>
      </c>
      <c r="F16" s="131"/>
      <c r="G16" s="131"/>
      <c r="H16" s="131"/>
      <c r="I16" s="131"/>
      <c r="J16" s="131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</row>
    <row r="17" spans="2:22">
      <c r="B17" s="224" t="s">
        <v>1141</v>
      </c>
      <c r="C17" s="144">
        <v>26.57</v>
      </c>
      <c r="D17" s="144">
        <v>27.92</v>
      </c>
      <c r="E17" s="144">
        <v>21.66</v>
      </c>
      <c r="F17" s="131"/>
      <c r="G17" s="131"/>
      <c r="H17" s="131"/>
      <c r="I17" s="131"/>
      <c r="J17" s="131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</row>
    <row r="18" spans="2:22" ht="23">
      <c r="B18" s="224" t="s">
        <v>1142</v>
      </c>
      <c r="C18" s="144">
        <v>1082.98</v>
      </c>
      <c r="D18" s="144">
        <v>1086.49</v>
      </c>
      <c r="E18" s="144">
        <v>1136.55</v>
      </c>
      <c r="F18" s="131"/>
      <c r="G18" s="131"/>
      <c r="H18" s="131"/>
      <c r="I18" s="131"/>
      <c r="J18" s="131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</row>
    <row r="19" spans="2:22">
      <c r="B19" s="224" t="s">
        <v>1143</v>
      </c>
      <c r="C19" s="144">
        <v>9876.0499999999993</v>
      </c>
      <c r="D19" s="144">
        <v>9099.77</v>
      </c>
      <c r="E19" s="144">
        <v>8662.7900000000009</v>
      </c>
      <c r="F19" s="131"/>
      <c r="G19" s="131"/>
      <c r="H19" s="131"/>
      <c r="I19" s="131"/>
      <c r="J19" s="131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</row>
    <row r="20" spans="2:22">
      <c r="B20" s="224" t="s">
        <v>1144</v>
      </c>
      <c r="C20" s="144">
        <v>4797.49</v>
      </c>
      <c r="D20" s="144">
        <v>4896.33</v>
      </c>
      <c r="E20" s="144">
        <v>4659.75</v>
      </c>
      <c r="F20" s="131"/>
      <c r="G20" s="131"/>
      <c r="H20" s="131"/>
      <c r="I20" s="131"/>
      <c r="J20" s="131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</row>
    <row r="21" spans="2:22">
      <c r="B21" s="224" t="s">
        <v>1145</v>
      </c>
      <c r="C21" s="144"/>
      <c r="D21" s="144"/>
      <c r="E21" s="144"/>
      <c r="F21" s="131"/>
      <c r="G21" s="131"/>
      <c r="H21" s="131"/>
      <c r="I21" s="131"/>
      <c r="J21" s="131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</row>
    <row r="22" spans="2:22">
      <c r="B22" s="223" t="s">
        <v>1146</v>
      </c>
      <c r="C22" s="144">
        <v>7.0000000000000007E-2</v>
      </c>
      <c r="D22" s="144">
        <v>7.0000000000000007E-2</v>
      </c>
      <c r="E22" s="144">
        <v>7.0000000000000007E-2</v>
      </c>
      <c r="F22" s="131"/>
      <c r="G22" s="131"/>
      <c r="H22" s="131"/>
      <c r="I22" s="131"/>
      <c r="J22" s="131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</row>
    <row r="23" spans="2:22">
      <c r="B23" s="224" t="s">
        <v>1147</v>
      </c>
      <c r="C23" s="144"/>
      <c r="D23" s="144"/>
      <c r="E23" s="144"/>
      <c r="F23" s="131"/>
      <c r="G23" s="131"/>
      <c r="H23" s="131"/>
      <c r="I23" s="131"/>
      <c r="J23" s="131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</row>
    <row r="24" spans="2:22">
      <c r="B24" s="224" t="s">
        <v>1148</v>
      </c>
      <c r="C24" s="144">
        <v>7.0000000000000007E-2</v>
      </c>
      <c r="D24" s="144">
        <v>7.0000000000000007E-2</v>
      </c>
      <c r="E24" s="144">
        <v>7.0000000000000007E-2</v>
      </c>
      <c r="F24" s="131"/>
      <c r="G24" s="131"/>
      <c r="H24" s="131"/>
      <c r="I24" s="131"/>
      <c r="J24" s="131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</row>
    <row r="25" spans="2:22">
      <c r="B25" s="221" t="s">
        <v>1149</v>
      </c>
      <c r="C25" s="144">
        <v>493.42</v>
      </c>
      <c r="D25" s="144">
        <v>414.12</v>
      </c>
      <c r="E25" s="144">
        <v>378.54</v>
      </c>
      <c r="F25" s="131"/>
      <c r="G25" s="131"/>
      <c r="H25" s="131"/>
      <c r="I25" s="131"/>
      <c r="J25" s="131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</row>
    <row r="26" spans="2:22">
      <c r="B26" s="223" t="s">
        <v>1150</v>
      </c>
      <c r="C26" s="144">
        <v>480.32</v>
      </c>
      <c r="D26" s="144">
        <v>403.98</v>
      </c>
      <c r="E26" s="144">
        <v>368.84</v>
      </c>
      <c r="F26" s="131"/>
      <c r="G26" s="131"/>
      <c r="H26" s="131"/>
      <c r="I26" s="131"/>
      <c r="J26" s="131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</row>
    <row r="27" spans="2:22">
      <c r="B27" s="223" t="s">
        <v>1151</v>
      </c>
      <c r="C27" s="144"/>
      <c r="D27" s="144"/>
      <c r="E27" s="144"/>
      <c r="F27" s="131"/>
      <c r="G27" s="131"/>
      <c r="H27" s="131"/>
      <c r="I27" s="131"/>
      <c r="J27" s="131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</row>
    <row r="28" spans="2:22">
      <c r="B28" s="223" t="s">
        <v>1152</v>
      </c>
      <c r="C28" s="144">
        <v>13.1</v>
      </c>
      <c r="D28" s="144">
        <v>10.14</v>
      </c>
      <c r="E28" s="144">
        <v>9.6999999999999993</v>
      </c>
      <c r="F28" s="131"/>
      <c r="G28" s="131"/>
      <c r="H28" s="131"/>
      <c r="I28" s="131"/>
      <c r="J28" s="131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</row>
    <row r="29" spans="2:22" ht="13">
      <c r="B29" s="223" t="s">
        <v>1153</v>
      </c>
      <c r="C29" s="144"/>
      <c r="D29" s="144"/>
      <c r="E29" s="144"/>
      <c r="F29" s="108"/>
      <c r="G29" s="108"/>
      <c r="H29" s="108"/>
    </row>
    <row r="30" spans="2:22" ht="13">
      <c r="B30" s="223" t="s">
        <v>1154</v>
      </c>
      <c r="C30" s="144"/>
      <c r="D30" s="144"/>
      <c r="E30" s="144"/>
      <c r="F30" s="108"/>
      <c r="G30" s="108"/>
      <c r="H30" s="108"/>
    </row>
    <row r="31" spans="2:22" ht="14.5">
      <c r="B31" s="223" t="s">
        <v>1155</v>
      </c>
      <c r="C31" s="225"/>
      <c r="D31" s="225"/>
      <c r="E31" s="225"/>
    </row>
    <row r="32" spans="2:22">
      <c r="B32" s="223" t="s">
        <v>1156</v>
      </c>
      <c r="C32" s="144"/>
      <c r="D32" s="144"/>
      <c r="E32" s="144"/>
    </row>
    <row r="33" spans="2:5">
      <c r="B33" s="221" t="s">
        <v>1157</v>
      </c>
      <c r="C33" s="144">
        <v>107.25</v>
      </c>
      <c r="D33" s="144">
        <v>104.93</v>
      </c>
      <c r="E33" s="144">
        <v>69.040000000000006</v>
      </c>
    </row>
    <row r="34" spans="2:5">
      <c r="B34" s="221" t="s">
        <v>1158</v>
      </c>
      <c r="C34" s="144">
        <v>0</v>
      </c>
      <c r="D34" s="144">
        <v>0</v>
      </c>
      <c r="E34" s="144">
        <v>0</v>
      </c>
    </row>
    <row r="35" spans="2:5" ht="14.5">
      <c r="B35" s="223" t="s">
        <v>1159</v>
      </c>
      <c r="C35" s="225"/>
      <c r="D35" s="225"/>
      <c r="E35" s="225"/>
    </row>
    <row r="36" spans="2:5" ht="14.5">
      <c r="B36" s="223" t="s">
        <v>1160</v>
      </c>
      <c r="C36" s="225"/>
      <c r="D36" s="225"/>
      <c r="E36" s="225"/>
    </row>
    <row r="37" spans="2:5" ht="14.5">
      <c r="B37" s="223" t="s">
        <v>1161</v>
      </c>
      <c r="C37" s="225"/>
      <c r="D37" s="225"/>
      <c r="E37" s="225"/>
    </row>
    <row r="38" spans="2:5">
      <c r="B38" s="223" t="s">
        <v>1162</v>
      </c>
      <c r="C38" s="144"/>
      <c r="D38" s="144"/>
      <c r="E38" s="144"/>
    </row>
    <row r="39" spans="2:5" ht="14.5">
      <c r="B39" s="223" t="s">
        <v>1163</v>
      </c>
      <c r="C39" s="225"/>
      <c r="D39" s="225"/>
      <c r="E39" s="225"/>
    </row>
    <row r="40" spans="2:5" ht="14.5">
      <c r="B40" s="223" t="s">
        <v>1164</v>
      </c>
      <c r="C40" s="225"/>
      <c r="D40" s="225"/>
      <c r="E40" s="225"/>
    </row>
    <row r="41" spans="2:5" ht="14.5">
      <c r="B41" s="223" t="s">
        <v>1156</v>
      </c>
      <c r="C41" s="225"/>
      <c r="D41" s="225"/>
      <c r="E41" s="225"/>
    </row>
    <row r="42" spans="2:5">
      <c r="B42" s="221" t="s">
        <v>1165</v>
      </c>
      <c r="C42" s="144">
        <v>-1423.85</v>
      </c>
      <c r="D42" s="144">
        <v>-1411.09</v>
      </c>
      <c r="E42" s="144">
        <v>-1398.31</v>
      </c>
    </row>
    <row r="43" spans="2:5">
      <c r="B43" s="221" t="s">
        <v>1166</v>
      </c>
      <c r="C43" s="144">
        <v>93.27</v>
      </c>
      <c r="D43" s="144">
        <v>80.2</v>
      </c>
      <c r="E43" s="144">
        <v>76.510000000000005</v>
      </c>
    </row>
    <row r="44" spans="2:5">
      <c r="B44" s="223" t="s">
        <v>1167</v>
      </c>
      <c r="C44" s="144"/>
      <c r="D44" s="144"/>
      <c r="E44" s="144"/>
    </row>
    <row r="45" spans="2:5" ht="14.5">
      <c r="B45" s="223" t="s">
        <v>1168</v>
      </c>
      <c r="C45" s="225"/>
      <c r="D45" s="225"/>
      <c r="E45" s="225"/>
    </row>
    <row r="46" spans="2:5">
      <c r="B46" s="223" t="s">
        <v>1169</v>
      </c>
      <c r="C46" s="144">
        <v>93.27</v>
      </c>
      <c r="D46" s="144">
        <v>80.2</v>
      </c>
      <c r="E46" s="144">
        <v>76.510000000000005</v>
      </c>
    </row>
    <row r="47" spans="2:5">
      <c r="B47" s="223" t="s">
        <v>1170</v>
      </c>
      <c r="C47" s="144">
        <v>0</v>
      </c>
      <c r="D47" s="144">
        <v>0</v>
      </c>
      <c r="E47" s="144">
        <v>0</v>
      </c>
    </row>
    <row r="48" spans="2:5">
      <c r="B48" s="221" t="s">
        <v>1171</v>
      </c>
      <c r="C48" s="144"/>
      <c r="D48" s="144"/>
      <c r="E48" s="144"/>
    </row>
    <row r="52" spans="2:5" ht="18" customHeight="1">
      <c r="B52" s="619" t="s">
        <v>1804</v>
      </c>
    </row>
    <row r="53" spans="2:5" ht="18" customHeight="1">
      <c r="B53" s="607"/>
      <c r="C53" s="713">
        <v>2015</v>
      </c>
      <c r="D53" s="713">
        <v>2016</v>
      </c>
      <c r="E53" s="713">
        <v>2017</v>
      </c>
    </row>
    <row r="54" spans="2:5" ht="25">
      <c r="B54" s="226" t="s">
        <v>1137</v>
      </c>
      <c r="C54" s="569">
        <v>13606.62</v>
      </c>
      <c r="D54" s="569">
        <v>14298.74</v>
      </c>
      <c r="E54" s="569">
        <v>15053.25</v>
      </c>
    </row>
    <row r="55" spans="2:5" ht="25">
      <c r="B55" s="226" t="s">
        <v>1138</v>
      </c>
      <c r="C55" s="569">
        <v>15004.92</v>
      </c>
      <c r="D55" s="569">
        <v>15709.83</v>
      </c>
      <c r="E55" s="569">
        <v>16477.099999999999</v>
      </c>
    </row>
    <row r="77" spans="2:3" ht="18" customHeight="1">
      <c r="B77" s="619" t="s">
        <v>1172</v>
      </c>
    </row>
    <row r="78" spans="2:3">
      <c r="B78" s="226" t="s">
        <v>1173</v>
      </c>
      <c r="C78" s="144">
        <v>1082.98</v>
      </c>
    </row>
    <row r="79" spans="2:3">
      <c r="B79" s="226" t="s">
        <v>493</v>
      </c>
      <c r="C79" s="144">
        <v>9876.0499999999993</v>
      </c>
    </row>
    <row r="80" spans="2:3">
      <c r="B80" s="226" t="s">
        <v>1174</v>
      </c>
      <c r="C80" s="144">
        <f>C14-C78-C79-C81-C82</f>
        <v>4931.3799999999992</v>
      </c>
    </row>
    <row r="81" spans="2:3">
      <c r="B81" s="226" t="s">
        <v>1175</v>
      </c>
      <c r="C81" s="144">
        <f>C25</f>
        <v>493.42</v>
      </c>
    </row>
    <row r="82" spans="2:3">
      <c r="B82" s="226" t="s">
        <v>1176</v>
      </c>
      <c r="C82" s="144">
        <f>C43</f>
        <v>93.27</v>
      </c>
    </row>
  </sheetData>
  <mergeCells count="2">
    <mergeCell ref="F2:G2"/>
    <mergeCell ref="F3:G3"/>
  </mergeCells>
  <hyperlinks>
    <hyperlink ref="F3" r:id="rId1" location="'Índice Digitalizacion Acelerada'!A1"/>
    <hyperlink ref="F2" r:id="rId2" location="'Índice ámbitos y subámbitos'!A1"/>
    <hyperlink ref="F2:G2" location="'Índice Transición Ecológica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AK64"/>
  <sheetViews>
    <sheetView showGridLines="0" zoomScaleNormal="100" workbookViewId="0">
      <selection activeCell="B2" sqref="B2"/>
    </sheetView>
  </sheetViews>
  <sheetFormatPr baseColWidth="10" defaultColWidth="11.54296875" defaultRowHeight="12.5"/>
  <cols>
    <col min="1" max="1" width="1.81640625" style="57" customWidth="1"/>
    <col min="2" max="2" width="40.453125" style="57" customWidth="1"/>
    <col min="3" max="4" width="20.81640625" style="57" customWidth="1"/>
    <col min="5" max="5" width="21.453125" style="57" customWidth="1"/>
    <col min="6" max="6" width="22.54296875" style="57" customWidth="1"/>
    <col min="7" max="7" width="22" style="57" customWidth="1"/>
    <col min="8" max="37" width="22.81640625" style="57" customWidth="1"/>
    <col min="38" max="16384" width="11.54296875" style="57"/>
  </cols>
  <sheetData>
    <row r="1" spans="2:37" ht="15" customHeight="1"/>
    <row r="2" spans="2:37" ht="15" customHeight="1">
      <c r="F2" s="893" t="s">
        <v>245</v>
      </c>
      <c r="G2" s="893"/>
    </row>
    <row r="3" spans="2:37" ht="15" customHeight="1">
      <c r="F3" s="893" t="s">
        <v>248</v>
      </c>
      <c r="G3" s="893"/>
    </row>
    <row r="4" spans="2:37" s="405" customFormat="1" ht="13.4" customHeight="1">
      <c r="B4" s="403"/>
      <c r="C4" s="403"/>
      <c r="D4" s="404"/>
      <c r="E4" s="403"/>
    </row>
    <row r="5" spans="2:37" s="411" customFormat="1" ht="15.5">
      <c r="B5" s="414" t="s">
        <v>246</v>
      </c>
      <c r="C5" s="411" t="s">
        <v>1581</v>
      </c>
      <c r="H5" s="413"/>
    </row>
    <row r="6" spans="2:37" s="415" customFormat="1" ht="15.5">
      <c r="B6" s="416" t="s">
        <v>247</v>
      </c>
      <c r="C6" s="415" t="s">
        <v>1583</v>
      </c>
    </row>
    <row r="7" spans="2:37" s="415" customFormat="1" ht="15.5">
      <c r="B7" s="416" t="s">
        <v>84</v>
      </c>
      <c r="C7" s="417" t="s">
        <v>1058</v>
      </c>
    </row>
    <row r="8" spans="2:37" s="415" customFormat="1" ht="15.5">
      <c r="B8" s="416" t="s">
        <v>220</v>
      </c>
      <c r="C8" s="417" t="s">
        <v>1059</v>
      </c>
    </row>
    <row r="9" spans="2:37" s="415" customFormat="1" ht="15.5">
      <c r="B9" s="416" t="s">
        <v>127</v>
      </c>
      <c r="C9" s="417" t="s">
        <v>1060</v>
      </c>
    </row>
    <row r="10" spans="2:37" s="415" customFormat="1" ht="15.5">
      <c r="B10" s="416" t="s">
        <v>244</v>
      </c>
      <c r="C10" s="415" t="s">
        <v>1177</v>
      </c>
    </row>
    <row r="12" spans="2:37">
      <c r="B12" s="587" t="s">
        <v>1178</v>
      </c>
    </row>
    <row r="13" spans="2:37" s="421" customFormat="1" ht="18" customHeight="1">
      <c r="B13" s="720"/>
      <c r="C13" s="720" t="s">
        <v>1179</v>
      </c>
      <c r="D13" s="593" t="s">
        <v>1180</v>
      </c>
      <c r="E13" s="593">
        <v>2019</v>
      </c>
      <c r="F13" s="593">
        <v>2018</v>
      </c>
      <c r="G13" s="593">
        <v>2017</v>
      </c>
      <c r="J13" s="597"/>
      <c r="K13" s="447"/>
      <c r="L13" s="447"/>
      <c r="M13" s="447"/>
      <c r="N13" s="447"/>
      <c r="O13" s="447"/>
      <c r="P13" s="447"/>
      <c r="Q13" s="447"/>
      <c r="R13" s="447"/>
      <c r="S13" s="447"/>
      <c r="T13" s="447"/>
      <c r="U13" s="447"/>
      <c r="V13" s="447"/>
      <c r="W13" s="598"/>
      <c r="X13" s="598"/>
      <c r="Y13" s="598"/>
      <c r="Z13" s="598"/>
      <c r="AA13" s="598"/>
      <c r="AB13" s="598"/>
      <c r="AC13" s="598"/>
      <c r="AD13" s="598"/>
      <c r="AE13" s="598"/>
      <c r="AF13" s="598"/>
      <c r="AG13" s="598"/>
      <c r="AH13" s="598"/>
      <c r="AI13" s="598"/>
      <c r="AJ13" s="598"/>
      <c r="AK13" s="598"/>
    </row>
    <row r="14" spans="2:37" s="638" customFormat="1" ht="8" customHeight="1">
      <c r="B14" s="729"/>
      <c r="C14" s="729"/>
      <c r="D14" s="730"/>
      <c r="E14" s="730"/>
      <c r="F14" s="730"/>
      <c r="G14" s="730"/>
      <c r="J14" s="731"/>
      <c r="K14" s="732"/>
      <c r="L14" s="732"/>
      <c r="M14" s="732"/>
      <c r="N14" s="732"/>
      <c r="O14" s="732"/>
      <c r="P14" s="732"/>
      <c r="Q14" s="732"/>
      <c r="R14" s="732"/>
      <c r="S14" s="732"/>
      <c r="T14" s="732"/>
      <c r="U14" s="732"/>
      <c r="V14" s="732"/>
      <c r="W14" s="733"/>
      <c r="X14" s="733"/>
      <c r="Y14" s="733"/>
      <c r="Z14" s="733"/>
      <c r="AA14" s="733"/>
      <c r="AB14" s="733"/>
      <c r="AC14" s="733"/>
      <c r="AD14" s="733"/>
      <c r="AE14" s="733"/>
      <c r="AF14" s="733"/>
      <c r="AG14" s="733"/>
      <c r="AH14" s="733"/>
      <c r="AI14" s="733"/>
      <c r="AJ14" s="733"/>
      <c r="AK14" s="733"/>
    </row>
    <row r="15" spans="2:37" ht="16" customHeight="1">
      <c r="B15" s="1054" t="s">
        <v>1181</v>
      </c>
      <c r="C15" s="722" t="s">
        <v>1182</v>
      </c>
      <c r="D15" s="719">
        <v>18</v>
      </c>
      <c r="E15" s="714">
        <v>17</v>
      </c>
      <c r="F15" s="719">
        <v>17</v>
      </c>
      <c r="G15" s="714">
        <v>21</v>
      </c>
      <c r="J15" s="155"/>
      <c r="K15" s="162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</row>
    <row r="16" spans="2:37">
      <c r="B16" s="1054"/>
      <c r="C16" s="722" t="s">
        <v>55</v>
      </c>
      <c r="D16" s="719">
        <v>18</v>
      </c>
      <c r="E16" s="714">
        <v>17</v>
      </c>
      <c r="F16" s="719">
        <v>27</v>
      </c>
      <c r="G16" s="714">
        <v>26</v>
      </c>
      <c r="J16" s="131"/>
      <c r="K16" s="222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</row>
    <row r="17" spans="2:22" s="328" customFormat="1" ht="7.5" customHeight="1">
      <c r="B17" s="723"/>
      <c r="C17" s="724"/>
      <c r="D17" s="725"/>
      <c r="E17" s="726"/>
      <c r="F17" s="725"/>
      <c r="G17" s="726"/>
      <c r="J17" s="727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</row>
    <row r="18" spans="2:22" ht="16" customHeight="1">
      <c r="B18" s="1054" t="s">
        <v>1183</v>
      </c>
      <c r="C18" s="722" t="s">
        <v>1182</v>
      </c>
      <c r="D18" s="719">
        <v>11</v>
      </c>
      <c r="E18" s="714">
        <v>11</v>
      </c>
      <c r="F18" s="719">
        <v>10</v>
      </c>
      <c r="G18" s="714">
        <v>11</v>
      </c>
      <c r="J18" s="131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</row>
    <row r="19" spans="2:22">
      <c r="B19" s="1054"/>
      <c r="C19" s="722" t="s">
        <v>55</v>
      </c>
      <c r="D19" s="719">
        <v>10</v>
      </c>
      <c r="E19" s="714">
        <v>10</v>
      </c>
      <c r="F19" s="719">
        <v>13</v>
      </c>
      <c r="G19" s="714">
        <v>12</v>
      </c>
      <c r="J19" s="131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</row>
    <row r="20" spans="2:22" s="328" customFormat="1" ht="7.5" customHeight="1">
      <c r="B20" s="723"/>
      <c r="C20" s="724"/>
      <c r="D20" s="725"/>
      <c r="E20" s="726"/>
      <c r="F20" s="725"/>
      <c r="G20" s="726"/>
      <c r="J20" s="727"/>
      <c r="K20" s="728"/>
      <c r="L20" s="728"/>
      <c r="M20" s="728"/>
      <c r="N20" s="728"/>
      <c r="O20" s="728"/>
      <c r="P20" s="728"/>
      <c r="Q20" s="728"/>
      <c r="R20" s="728"/>
      <c r="S20" s="728"/>
      <c r="T20" s="728"/>
      <c r="U20" s="728"/>
      <c r="V20" s="728"/>
    </row>
    <row r="21" spans="2:22" ht="16">
      <c r="B21" s="36" t="s">
        <v>1184</v>
      </c>
      <c r="C21" s="722" t="s">
        <v>55</v>
      </c>
      <c r="D21" s="719">
        <v>2</v>
      </c>
      <c r="E21" s="714">
        <v>2</v>
      </c>
      <c r="F21" s="719">
        <v>1</v>
      </c>
      <c r="G21" s="714">
        <v>1</v>
      </c>
      <c r="J21" s="131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</row>
    <row r="22" spans="2:22" s="328" customFormat="1" ht="7.5" customHeight="1">
      <c r="B22" s="723"/>
      <c r="C22" s="724"/>
      <c r="D22" s="725"/>
      <c r="E22" s="726"/>
      <c r="F22" s="725"/>
      <c r="G22" s="726"/>
      <c r="J22" s="727"/>
      <c r="K22" s="728"/>
      <c r="L22" s="728"/>
      <c r="M22" s="728"/>
      <c r="N22" s="728"/>
      <c r="O22" s="728"/>
      <c r="P22" s="728"/>
      <c r="Q22" s="728"/>
      <c r="R22" s="728"/>
      <c r="S22" s="728"/>
      <c r="T22" s="728"/>
      <c r="U22" s="728"/>
      <c r="V22" s="728"/>
    </row>
    <row r="23" spans="2:22" ht="16" customHeight="1">
      <c r="B23" s="1054" t="s">
        <v>1185</v>
      </c>
      <c r="C23" s="722" t="s">
        <v>1182</v>
      </c>
      <c r="D23" s="719">
        <v>16</v>
      </c>
      <c r="E23" s="714">
        <v>22</v>
      </c>
      <c r="F23" s="719">
        <v>22</v>
      </c>
      <c r="G23" s="714">
        <v>26</v>
      </c>
      <c r="J23" s="131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</row>
    <row r="24" spans="2:22">
      <c r="B24" s="1054"/>
      <c r="C24" s="722" t="s">
        <v>55</v>
      </c>
      <c r="D24" s="719">
        <v>14</v>
      </c>
      <c r="E24" s="714">
        <v>16</v>
      </c>
      <c r="F24" s="719">
        <v>18</v>
      </c>
      <c r="G24" s="714">
        <v>18</v>
      </c>
      <c r="J24" s="131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</row>
    <row r="25" spans="2:22" s="328" customFormat="1" ht="7.5" customHeight="1">
      <c r="B25" s="723"/>
      <c r="C25" s="724"/>
      <c r="D25" s="725"/>
      <c r="E25" s="726"/>
      <c r="F25" s="725"/>
      <c r="G25" s="726"/>
      <c r="J25" s="727"/>
      <c r="K25" s="728"/>
      <c r="L25" s="728"/>
      <c r="M25" s="728"/>
      <c r="N25" s="728"/>
      <c r="O25" s="728"/>
      <c r="P25" s="728"/>
      <c r="Q25" s="728"/>
      <c r="R25" s="728"/>
      <c r="S25" s="728"/>
      <c r="T25" s="728"/>
      <c r="U25" s="728"/>
      <c r="V25" s="728"/>
    </row>
    <row r="26" spans="2:22" ht="16" customHeight="1">
      <c r="B26" s="1054" t="s">
        <v>1186</v>
      </c>
      <c r="C26" s="722" t="s">
        <v>1182</v>
      </c>
      <c r="D26" s="719">
        <v>6</v>
      </c>
      <c r="E26" s="714">
        <v>8</v>
      </c>
      <c r="F26" s="719">
        <v>9</v>
      </c>
      <c r="G26" s="714">
        <v>10</v>
      </c>
      <c r="J26" s="131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</row>
    <row r="27" spans="2:22">
      <c r="B27" s="1054"/>
      <c r="C27" s="722" t="s">
        <v>55</v>
      </c>
      <c r="D27" s="719">
        <v>6</v>
      </c>
      <c r="E27" s="714">
        <v>8</v>
      </c>
      <c r="F27" s="719">
        <v>9</v>
      </c>
      <c r="G27" s="714">
        <v>9</v>
      </c>
      <c r="J27" s="131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</row>
    <row r="28" spans="2:22" s="328" customFormat="1" ht="7.5" customHeight="1">
      <c r="B28" s="723"/>
      <c r="C28" s="724"/>
      <c r="D28" s="725"/>
      <c r="E28" s="726"/>
      <c r="F28" s="725"/>
      <c r="G28" s="726"/>
      <c r="J28" s="727"/>
      <c r="K28" s="728"/>
      <c r="L28" s="728"/>
      <c r="M28" s="728"/>
      <c r="N28" s="728"/>
      <c r="O28" s="728"/>
      <c r="P28" s="728"/>
      <c r="Q28" s="728"/>
      <c r="R28" s="728"/>
      <c r="S28" s="728"/>
      <c r="T28" s="728"/>
      <c r="U28" s="728"/>
      <c r="V28" s="728"/>
    </row>
    <row r="29" spans="2:22" ht="16">
      <c r="B29" s="36" t="s">
        <v>1187</v>
      </c>
      <c r="C29" s="722" t="s">
        <v>55</v>
      </c>
      <c r="D29" s="719">
        <v>72</v>
      </c>
      <c r="E29" s="714">
        <v>94</v>
      </c>
      <c r="F29" s="719">
        <v>87</v>
      </c>
      <c r="G29" s="714">
        <v>76</v>
      </c>
      <c r="J29" s="131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</row>
    <row r="30" spans="2:22" s="328" customFormat="1" ht="7.5" customHeight="1">
      <c r="B30" s="723"/>
      <c r="C30" s="724"/>
      <c r="D30" s="725"/>
      <c r="E30" s="726"/>
      <c r="F30" s="725"/>
      <c r="G30" s="726"/>
      <c r="J30" s="727"/>
      <c r="K30" s="728"/>
      <c r="L30" s="728"/>
      <c r="M30" s="728"/>
      <c r="N30" s="728"/>
      <c r="O30" s="728"/>
      <c r="P30" s="728"/>
      <c r="Q30" s="728"/>
      <c r="R30" s="728"/>
      <c r="S30" s="728"/>
      <c r="T30" s="728"/>
      <c r="U30" s="728"/>
      <c r="V30" s="728"/>
    </row>
    <row r="31" spans="2:22" ht="14.5">
      <c r="B31" s="36" t="s">
        <v>1188</v>
      </c>
      <c r="C31" s="722" t="s">
        <v>55</v>
      </c>
      <c r="D31" s="719">
        <v>0.7</v>
      </c>
      <c r="E31" s="714">
        <v>0.5</v>
      </c>
      <c r="F31" s="719">
        <v>0.4</v>
      </c>
      <c r="G31" s="714">
        <v>0.4</v>
      </c>
      <c r="J31" s="131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</row>
    <row r="32" spans="2:22" s="328" customFormat="1" ht="7.5" customHeight="1">
      <c r="B32" s="723"/>
      <c r="C32" s="724"/>
      <c r="D32" s="725"/>
      <c r="E32" s="726"/>
      <c r="F32" s="725"/>
      <c r="G32" s="726"/>
      <c r="J32" s="727"/>
      <c r="K32" s="728"/>
      <c r="L32" s="728"/>
      <c r="M32" s="728"/>
      <c r="N32" s="728"/>
      <c r="O32" s="728"/>
      <c r="P32" s="728"/>
      <c r="Q32" s="728"/>
      <c r="R32" s="728"/>
      <c r="S32" s="728"/>
      <c r="T32" s="728"/>
      <c r="U32" s="728"/>
      <c r="V32" s="728"/>
    </row>
    <row r="33" spans="2:22" ht="16" customHeight="1">
      <c r="B33" s="1054" t="s">
        <v>1189</v>
      </c>
      <c r="C33" s="36" t="s">
        <v>1182</v>
      </c>
      <c r="D33" s="719">
        <v>0.3</v>
      </c>
      <c r="E33" s="714">
        <v>0.3</v>
      </c>
      <c r="F33" s="714">
        <v>0.3</v>
      </c>
      <c r="G33" s="714">
        <v>0.6</v>
      </c>
      <c r="J33" s="131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</row>
    <row r="34" spans="2:22">
      <c r="B34" s="1054"/>
      <c r="C34" s="722" t="s">
        <v>55</v>
      </c>
      <c r="D34" s="719">
        <v>0.2</v>
      </c>
      <c r="E34" s="714">
        <v>0.2</v>
      </c>
      <c r="F34" s="714">
        <v>0.2</v>
      </c>
      <c r="G34" s="714">
        <v>0.3</v>
      </c>
      <c r="J34" s="131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</row>
    <row r="35" spans="2:22" ht="9.5" customHeight="1">
      <c r="H35" s="131"/>
      <c r="I35" s="131"/>
      <c r="J35" s="131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</row>
    <row r="36" spans="2:22">
      <c r="B36" s="721" t="s">
        <v>1190</v>
      </c>
      <c r="C36" s="137"/>
      <c r="D36" s="131"/>
      <c r="E36" s="131"/>
      <c r="F36" s="131"/>
      <c r="G36" s="131"/>
      <c r="H36" s="131"/>
      <c r="I36" s="131"/>
      <c r="J36" s="131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</row>
    <row r="37" spans="2:22">
      <c r="B37" s="721" t="s">
        <v>1191</v>
      </c>
      <c r="C37" s="137"/>
      <c r="D37" s="131"/>
      <c r="E37" s="131"/>
      <c r="F37" s="131"/>
      <c r="G37" s="131"/>
      <c r="H37" s="131"/>
      <c r="I37" s="131"/>
      <c r="J37" s="131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</row>
    <row r="38" spans="2:22">
      <c r="B38" s="154"/>
      <c r="C38" s="137"/>
      <c r="D38" s="131"/>
      <c r="E38" s="131"/>
      <c r="F38" s="131"/>
      <c r="G38" s="131"/>
      <c r="H38" s="131"/>
      <c r="I38" s="131"/>
      <c r="J38" s="131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</row>
    <row r="39" spans="2:22" ht="13">
      <c r="C39" s="108"/>
      <c r="D39" s="108"/>
      <c r="E39" s="108"/>
      <c r="F39" s="108"/>
      <c r="G39" s="108"/>
      <c r="H39" s="108"/>
    </row>
    <row r="40" spans="2:22" ht="13">
      <c r="B40" s="10"/>
      <c r="C40" s="108"/>
      <c r="D40" s="108"/>
      <c r="E40" s="108"/>
      <c r="F40" s="108"/>
      <c r="G40" s="108"/>
      <c r="H40" s="108"/>
    </row>
    <row r="41" spans="2:22" ht="18" customHeight="1">
      <c r="B41" s="619" t="s">
        <v>1805</v>
      </c>
    </row>
    <row r="42" spans="2:22" ht="18" customHeight="1">
      <c r="B42" s="607"/>
      <c r="C42" s="713">
        <v>2017</v>
      </c>
      <c r="D42" s="713">
        <v>2018</v>
      </c>
      <c r="E42" s="713">
        <v>2019</v>
      </c>
      <c r="F42" s="713" t="s">
        <v>1180</v>
      </c>
    </row>
    <row r="43" spans="2:22" ht="16">
      <c r="B43" s="722" t="s">
        <v>1181</v>
      </c>
      <c r="C43" s="630">
        <f>G16</f>
        <v>26</v>
      </c>
      <c r="D43" s="630">
        <f>F16</f>
        <v>27</v>
      </c>
      <c r="E43" s="630">
        <f>E16</f>
        <v>17</v>
      </c>
      <c r="F43" s="630">
        <f>D16</f>
        <v>18</v>
      </c>
    </row>
    <row r="44" spans="2:22" ht="16">
      <c r="B44" s="722" t="s">
        <v>1183</v>
      </c>
      <c r="C44" s="630">
        <f>G19</f>
        <v>12</v>
      </c>
      <c r="D44" s="630">
        <f>F19</f>
        <v>13</v>
      </c>
      <c r="E44" s="630">
        <f>E19</f>
        <v>10</v>
      </c>
      <c r="F44" s="630">
        <f>D19</f>
        <v>10</v>
      </c>
    </row>
    <row r="45" spans="2:22" ht="16">
      <c r="B45" s="722" t="s">
        <v>1185</v>
      </c>
      <c r="C45" s="630">
        <f>G24</f>
        <v>18</v>
      </c>
      <c r="D45" s="630">
        <f>F24</f>
        <v>18</v>
      </c>
      <c r="E45" s="630">
        <f>E24</f>
        <v>16</v>
      </c>
      <c r="F45" s="630">
        <f>D24</f>
        <v>14</v>
      </c>
    </row>
    <row r="51" spans="2:14" ht="14.5" customHeight="1">
      <c r="C51" s="228"/>
      <c r="D51" s="229"/>
      <c r="L51" s="230"/>
      <c r="N51" s="230"/>
    </row>
    <row r="52" spans="2:14" ht="13.75" customHeight="1">
      <c r="B52" s="228"/>
      <c r="C52" s="228"/>
      <c r="L52" s="228"/>
      <c r="N52" s="228"/>
    </row>
    <row r="53" spans="2:14" ht="13">
      <c r="B53" s="228"/>
      <c r="C53" s="228"/>
      <c r="L53" s="228"/>
      <c r="N53" s="228"/>
    </row>
    <row r="54" spans="2:14" ht="13.75" customHeight="1">
      <c r="C54" s="228"/>
      <c r="L54" s="228"/>
      <c r="N54" s="228"/>
    </row>
    <row r="55" spans="2:14" ht="13">
      <c r="B55" s="228"/>
      <c r="C55" s="228"/>
      <c r="L55" s="228"/>
      <c r="N55" s="228"/>
    </row>
    <row r="56" spans="2:14" ht="15.65" customHeight="1">
      <c r="C56" s="228"/>
      <c r="L56" s="228"/>
      <c r="N56" s="228"/>
    </row>
    <row r="57" spans="2:14" ht="13.75" customHeight="1">
      <c r="C57" s="228"/>
      <c r="L57" s="228"/>
      <c r="N57" s="228"/>
    </row>
    <row r="58" spans="2:14" ht="13">
      <c r="B58" s="228"/>
      <c r="C58" s="228"/>
      <c r="L58" s="228"/>
      <c r="N58" s="228"/>
    </row>
    <row r="59" spans="2:14" ht="13.75" customHeight="1">
      <c r="C59" s="228"/>
      <c r="L59" s="228"/>
      <c r="N59" s="228"/>
    </row>
    <row r="60" spans="2:14" ht="13">
      <c r="B60" s="228"/>
      <c r="C60" s="228"/>
      <c r="L60" s="228"/>
      <c r="N60" s="228"/>
    </row>
    <row r="61" spans="2:14" ht="15.65" customHeight="1">
      <c r="C61" s="228"/>
      <c r="L61" s="228"/>
      <c r="N61" s="228"/>
    </row>
    <row r="62" spans="2:14" ht="15" customHeight="1">
      <c r="C62" s="228"/>
      <c r="L62" s="228"/>
      <c r="N62" s="228"/>
    </row>
    <row r="63" spans="2:14" ht="13.75" customHeight="1">
      <c r="B63" s="1053"/>
      <c r="D63" s="228"/>
      <c r="N63" s="1053"/>
    </row>
    <row r="64" spans="2:14" ht="13.75" customHeight="1">
      <c r="B64" s="1053"/>
      <c r="C64" s="228"/>
      <c r="D64" s="228"/>
      <c r="N64" s="1053"/>
    </row>
  </sheetData>
  <mergeCells count="9">
    <mergeCell ref="B63:B64"/>
    <mergeCell ref="N63:N64"/>
    <mergeCell ref="F2:G2"/>
    <mergeCell ref="F3:G3"/>
    <mergeCell ref="B15:B16"/>
    <mergeCell ref="B18:B19"/>
    <mergeCell ref="B23:B24"/>
    <mergeCell ref="B26:B27"/>
    <mergeCell ref="B33:B34"/>
  </mergeCells>
  <hyperlinks>
    <hyperlink ref="F3" r:id="rId1" location="'Índice Digitalizacion Acelerada'!A1"/>
    <hyperlink ref="F2" r:id="rId2" location="'Índice ámbitos y subámbitos'!A1"/>
    <hyperlink ref="F2:G2" location="'Índice Transición Ecológica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AK50"/>
  <sheetViews>
    <sheetView showGridLines="0" zoomScaleNormal="100" workbookViewId="0">
      <selection activeCell="C1" sqref="C1"/>
    </sheetView>
  </sheetViews>
  <sheetFormatPr baseColWidth="10" defaultColWidth="11.54296875" defaultRowHeight="12.5"/>
  <cols>
    <col min="1" max="1" width="1.81640625" style="57" customWidth="1"/>
    <col min="2" max="2" width="40.453125" style="57" customWidth="1"/>
    <col min="3" max="4" width="20.81640625" style="57" customWidth="1"/>
    <col min="5" max="5" width="21.453125" style="57" customWidth="1"/>
    <col min="6" max="6" width="22.54296875" style="57" customWidth="1"/>
    <col min="7" max="7" width="22" style="57" customWidth="1"/>
    <col min="8" max="37" width="22.81640625" style="57" customWidth="1"/>
    <col min="38" max="16384" width="11.54296875" style="57"/>
  </cols>
  <sheetData>
    <row r="1" spans="2:37" ht="15" customHeight="1"/>
    <row r="2" spans="2:37" ht="15" customHeight="1">
      <c r="F2" s="893" t="s">
        <v>245</v>
      </c>
      <c r="G2" s="893"/>
    </row>
    <row r="3" spans="2:37" ht="15" customHeight="1">
      <c r="F3" s="893" t="s">
        <v>248</v>
      </c>
      <c r="G3" s="893"/>
    </row>
    <row r="4" spans="2:37" s="405" customFormat="1" ht="13.4" customHeight="1">
      <c r="B4" s="403"/>
      <c r="C4" s="403"/>
      <c r="D4" s="404"/>
      <c r="E4" s="403"/>
    </row>
    <row r="5" spans="2:37" s="411" customFormat="1" ht="15.5">
      <c r="B5" s="414" t="s">
        <v>246</v>
      </c>
      <c r="C5" s="411" t="s">
        <v>1581</v>
      </c>
      <c r="H5" s="413"/>
    </row>
    <row r="6" spans="2:37" s="415" customFormat="1" ht="15.5">
      <c r="B6" s="416" t="s">
        <v>247</v>
      </c>
      <c r="C6" s="415" t="s">
        <v>1583</v>
      </c>
    </row>
    <row r="7" spans="2:37" s="415" customFormat="1" ht="15.5">
      <c r="B7" s="416" t="s">
        <v>84</v>
      </c>
      <c r="C7" s="417" t="s">
        <v>1061</v>
      </c>
    </row>
    <row r="8" spans="2:37" s="415" customFormat="1" ht="15.5">
      <c r="B8" s="416" t="s">
        <v>220</v>
      </c>
      <c r="C8" s="417" t="s">
        <v>1062</v>
      </c>
    </row>
    <row r="9" spans="2:37" s="415" customFormat="1" ht="15.5">
      <c r="B9" s="416" t="s">
        <v>127</v>
      </c>
      <c r="C9" s="417" t="s">
        <v>6</v>
      </c>
    </row>
    <row r="10" spans="2:37" s="415" customFormat="1" ht="15.5">
      <c r="B10" s="416" t="s">
        <v>244</v>
      </c>
      <c r="C10" s="415" t="s">
        <v>479</v>
      </c>
    </row>
    <row r="12" spans="2:37" ht="18.5" customHeight="1">
      <c r="B12" s="735"/>
      <c r="C12" s="713">
        <v>2019</v>
      </c>
      <c r="D12" s="713">
        <v>2018</v>
      </c>
      <c r="E12" s="713">
        <v>2017</v>
      </c>
      <c r="F12" s="713">
        <v>2016</v>
      </c>
      <c r="G12" s="713">
        <v>2015</v>
      </c>
      <c r="H12" s="713">
        <v>2014</v>
      </c>
      <c r="I12" s="125"/>
      <c r="J12" s="125"/>
      <c r="K12" s="127"/>
      <c r="L12" s="127"/>
      <c r="M12" s="127"/>
      <c r="N12" s="127"/>
      <c r="O12" s="127"/>
      <c r="P12" s="127"/>
      <c r="Q12" s="127"/>
      <c r="R12" s="127"/>
      <c r="S12" s="127"/>
      <c r="T12" s="127"/>
      <c r="U12" s="127"/>
      <c r="V12" s="127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</row>
    <row r="13" spans="2:37">
      <c r="B13" s="133" t="s">
        <v>441</v>
      </c>
      <c r="C13" s="734">
        <v>9.8000000000000007</v>
      </c>
      <c r="D13" s="734">
        <v>9.8000000000000007</v>
      </c>
      <c r="E13" s="734">
        <v>8.1999999999999993</v>
      </c>
      <c r="F13" s="734">
        <v>9.6999999999999993</v>
      </c>
      <c r="G13" s="734">
        <v>9.9</v>
      </c>
      <c r="H13" s="734">
        <v>10.199999999999999</v>
      </c>
      <c r="I13" s="155"/>
      <c r="J13" s="155"/>
      <c r="K13" s="162"/>
      <c r="L13" s="161"/>
      <c r="M13" s="161"/>
      <c r="N13" s="161"/>
      <c r="O13" s="161"/>
      <c r="P13" s="161"/>
      <c r="Q13" s="161"/>
      <c r="R13" s="161"/>
      <c r="S13" s="161"/>
      <c r="T13" s="161"/>
      <c r="U13" s="161"/>
      <c r="V13" s="161"/>
    </row>
    <row r="14" spans="2:37">
      <c r="B14" s="133" t="s">
        <v>442</v>
      </c>
      <c r="C14" s="231">
        <v>9.6</v>
      </c>
      <c r="D14" s="231">
        <v>10.1</v>
      </c>
      <c r="E14" s="231">
        <v>9.1</v>
      </c>
      <c r="F14" s="231">
        <v>7.1</v>
      </c>
      <c r="G14" s="231">
        <v>6.5</v>
      </c>
      <c r="H14" s="231">
        <v>9.4</v>
      </c>
      <c r="I14" s="131"/>
      <c r="J14" s="131"/>
      <c r="K14" s="222"/>
      <c r="L14" s="209"/>
      <c r="M14" s="209"/>
      <c r="N14" s="209"/>
      <c r="O14" s="209"/>
      <c r="P14" s="209"/>
      <c r="Q14" s="209"/>
      <c r="R14" s="209"/>
      <c r="S14" s="209"/>
      <c r="T14" s="209"/>
      <c r="U14" s="209"/>
      <c r="V14" s="209"/>
    </row>
    <row r="15" spans="2:37">
      <c r="B15" s="133" t="s">
        <v>443</v>
      </c>
      <c r="C15" s="231">
        <v>6.9</v>
      </c>
      <c r="D15" s="231">
        <v>5.0999999999999996</v>
      </c>
      <c r="E15" s="231">
        <v>6.6</v>
      </c>
      <c r="F15" s="231">
        <v>6.2</v>
      </c>
      <c r="G15" s="231">
        <v>6</v>
      </c>
      <c r="H15" s="231">
        <v>3.8</v>
      </c>
      <c r="I15" s="131"/>
      <c r="J15" s="131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</row>
    <row r="16" spans="2:37">
      <c r="B16" s="133" t="s">
        <v>444</v>
      </c>
      <c r="C16" s="231">
        <v>16.5</v>
      </c>
      <c r="D16" s="231">
        <v>9.4</v>
      </c>
      <c r="E16" s="231">
        <v>6.9</v>
      </c>
      <c r="F16" s="231">
        <v>13</v>
      </c>
      <c r="G16" s="231">
        <v>8.4</v>
      </c>
      <c r="H16" s="231">
        <v>5.5</v>
      </c>
      <c r="I16" s="131"/>
      <c r="J16" s="131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</row>
    <row r="17" spans="2:22">
      <c r="B17" s="133" t="s">
        <v>445</v>
      </c>
      <c r="C17" s="231">
        <v>19.899999999999999</v>
      </c>
      <c r="D17" s="231">
        <v>10.4</v>
      </c>
      <c r="E17" s="231">
        <v>13.3</v>
      </c>
      <c r="F17" s="231">
        <v>13.3</v>
      </c>
      <c r="G17" s="231">
        <v>15.3</v>
      </c>
      <c r="H17" s="231">
        <v>8.6</v>
      </c>
      <c r="I17" s="131"/>
      <c r="J17" s="131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</row>
    <row r="18" spans="2:22">
      <c r="B18" s="133" t="s">
        <v>446</v>
      </c>
      <c r="C18" s="231">
        <v>8.8000000000000007</v>
      </c>
      <c r="D18" s="231">
        <v>10</v>
      </c>
      <c r="E18" s="231">
        <v>14.4</v>
      </c>
      <c r="F18" s="231">
        <v>16.2</v>
      </c>
      <c r="G18" s="231">
        <v>16.3</v>
      </c>
      <c r="H18" s="231">
        <v>12.5</v>
      </c>
      <c r="I18" s="131"/>
      <c r="J18" s="131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</row>
    <row r="19" spans="2:22">
      <c r="B19" s="133" t="s">
        <v>447</v>
      </c>
      <c r="C19" s="231">
        <v>5.5</v>
      </c>
      <c r="D19" s="231">
        <v>2.9</v>
      </c>
      <c r="E19" s="231">
        <v>0.5</v>
      </c>
      <c r="F19" s="231">
        <v>4.9000000000000004</v>
      </c>
      <c r="G19" s="231">
        <v>6.5</v>
      </c>
      <c r="H19" s="231">
        <v>4.2</v>
      </c>
      <c r="I19" s="131"/>
      <c r="J19" s="131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</row>
    <row r="20" spans="2:22">
      <c r="B20" s="133" t="s">
        <v>448</v>
      </c>
      <c r="C20" s="231">
        <v>4.5</v>
      </c>
      <c r="D20" s="231">
        <v>4.4000000000000004</v>
      </c>
      <c r="E20" s="231">
        <v>3.6</v>
      </c>
      <c r="F20" s="231">
        <v>3.2</v>
      </c>
      <c r="G20" s="231">
        <v>3.1</v>
      </c>
      <c r="H20" s="231">
        <v>3.4</v>
      </c>
      <c r="I20" s="131"/>
      <c r="J20" s="131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</row>
    <row r="21" spans="2:22">
      <c r="B21" s="133" t="s">
        <v>449</v>
      </c>
      <c r="C21" s="231">
        <v>1.5</v>
      </c>
      <c r="D21" s="231">
        <v>6.2</v>
      </c>
      <c r="E21" s="231">
        <v>3.1</v>
      </c>
      <c r="F21" s="231">
        <v>4.4000000000000004</v>
      </c>
      <c r="G21" s="231">
        <v>4</v>
      </c>
      <c r="H21" s="231">
        <v>2.1</v>
      </c>
      <c r="I21" s="131"/>
      <c r="J21" s="131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</row>
    <row r="22" spans="2:22">
      <c r="B22" s="133" t="s">
        <v>450</v>
      </c>
      <c r="C22" s="231">
        <v>10</v>
      </c>
      <c r="D22" s="231">
        <v>8.8000000000000007</v>
      </c>
      <c r="E22" s="231">
        <v>7.9</v>
      </c>
      <c r="F22" s="231">
        <v>6.7</v>
      </c>
      <c r="G22" s="231">
        <v>7.9</v>
      </c>
      <c r="H22" s="231">
        <v>9.6999999999999993</v>
      </c>
      <c r="I22" s="131"/>
      <c r="J22" s="131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</row>
    <row r="23" spans="2:22">
      <c r="B23" s="133" t="s">
        <v>451</v>
      </c>
      <c r="C23" s="231">
        <v>7.2</v>
      </c>
      <c r="D23" s="231">
        <v>9.1</v>
      </c>
      <c r="E23" s="231">
        <v>10.8</v>
      </c>
      <c r="F23" s="231">
        <v>15.6</v>
      </c>
      <c r="G23" s="231">
        <v>14.6</v>
      </c>
      <c r="H23" s="231">
        <v>13.4</v>
      </c>
      <c r="I23" s="131"/>
      <c r="J23" s="131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</row>
    <row r="24" spans="2:22">
      <c r="B24" s="133" t="s">
        <v>452</v>
      </c>
      <c r="C24" s="231">
        <v>4.2</v>
      </c>
      <c r="D24" s="231">
        <v>0.9</v>
      </c>
      <c r="E24" s="231">
        <v>4.5</v>
      </c>
      <c r="F24" s="231">
        <v>8.5</v>
      </c>
      <c r="G24" s="231">
        <v>6.8</v>
      </c>
      <c r="H24" s="231">
        <v>9</v>
      </c>
      <c r="I24" s="131"/>
      <c r="J24" s="131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</row>
    <row r="25" spans="2:22">
      <c r="B25" s="133" t="s">
        <v>453</v>
      </c>
      <c r="C25" s="736">
        <v>2.1</v>
      </c>
      <c r="D25" s="736">
        <v>4.5999999999999996</v>
      </c>
      <c r="E25" s="736">
        <v>7.2</v>
      </c>
      <c r="F25" s="736">
        <v>8</v>
      </c>
      <c r="G25" s="736">
        <v>7.7</v>
      </c>
      <c r="H25" s="736">
        <v>12</v>
      </c>
      <c r="I25" s="131"/>
      <c r="J25" s="131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</row>
    <row r="26" spans="2:22" s="3" customFormat="1">
      <c r="B26" s="19" t="s">
        <v>454</v>
      </c>
      <c r="C26" s="504">
        <v>19.100000000000001</v>
      </c>
      <c r="D26" s="504">
        <v>19</v>
      </c>
      <c r="E26" s="504">
        <v>9.3000000000000007</v>
      </c>
      <c r="F26" s="504">
        <v>17.2</v>
      </c>
      <c r="G26" s="504">
        <v>19.399999999999999</v>
      </c>
      <c r="H26" s="504">
        <v>17.100000000000001</v>
      </c>
      <c r="I26" s="737"/>
      <c r="J26" s="737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</row>
    <row r="27" spans="2:22">
      <c r="B27" s="133" t="s">
        <v>455</v>
      </c>
      <c r="C27" s="734">
        <v>9.4</v>
      </c>
      <c r="D27" s="734">
        <v>7.2</v>
      </c>
      <c r="E27" s="734">
        <v>13.3</v>
      </c>
      <c r="F27" s="734">
        <v>14.3</v>
      </c>
      <c r="G27" s="734">
        <v>11.7</v>
      </c>
      <c r="H27" s="734">
        <v>13.4</v>
      </c>
      <c r="I27" s="131"/>
      <c r="J27" s="131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</row>
    <row r="28" spans="2:22">
      <c r="B28" s="133" t="s">
        <v>456</v>
      </c>
      <c r="C28" s="231">
        <v>9.1</v>
      </c>
      <c r="D28" s="231">
        <v>15.1</v>
      </c>
      <c r="E28" s="231">
        <v>1.6</v>
      </c>
      <c r="F28" s="231">
        <v>4.0999999999999996</v>
      </c>
      <c r="G28" s="231">
        <v>8.3000000000000007</v>
      </c>
      <c r="H28" s="231">
        <v>8.6999999999999993</v>
      </c>
      <c r="I28" s="131"/>
      <c r="J28" s="131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</row>
    <row r="29" spans="2:22">
      <c r="B29" s="133" t="s">
        <v>457</v>
      </c>
      <c r="C29" s="231">
        <v>10.1</v>
      </c>
      <c r="D29" s="231">
        <v>12.3</v>
      </c>
      <c r="E29" s="231">
        <v>4.3</v>
      </c>
      <c r="F29" s="231">
        <v>3</v>
      </c>
      <c r="G29" s="231">
        <v>3.3</v>
      </c>
      <c r="H29" s="231">
        <v>7.3</v>
      </c>
      <c r="I29" s="131"/>
      <c r="J29" s="131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</row>
    <row r="30" spans="2:22">
      <c r="B30" s="133" t="s">
        <v>458</v>
      </c>
      <c r="C30" s="231">
        <v>6.9</v>
      </c>
      <c r="D30" s="231">
        <v>9.4</v>
      </c>
      <c r="E30" s="231">
        <v>5.2</v>
      </c>
      <c r="F30" s="231">
        <v>4.5</v>
      </c>
      <c r="G30" s="231">
        <v>4.2</v>
      </c>
      <c r="H30" s="231">
        <v>5.6</v>
      </c>
      <c r="I30" s="131"/>
      <c r="J30" s="131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</row>
    <row r="31" spans="2:22">
      <c r="B31" s="133" t="s">
        <v>459</v>
      </c>
      <c r="C31" s="231">
        <v>6.4</v>
      </c>
      <c r="D31" s="231">
        <v>6.3</v>
      </c>
      <c r="E31" s="231">
        <v>4.5999999999999996</v>
      </c>
      <c r="F31" s="231">
        <v>25.6</v>
      </c>
      <c r="G31" s="231">
        <v>28.4</v>
      </c>
      <c r="H31" s="231">
        <v>28.1</v>
      </c>
      <c r="I31" s="131"/>
      <c r="J31" s="131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</row>
    <row r="32" spans="2:22">
      <c r="B32" s="133" t="s">
        <v>460</v>
      </c>
      <c r="C32" s="231">
        <v>20.100000000000001</v>
      </c>
      <c r="D32" s="231">
        <v>13.8</v>
      </c>
      <c r="E32" s="231">
        <v>7.2</v>
      </c>
      <c r="F32" s="231">
        <v>17.5</v>
      </c>
      <c r="G32" s="231">
        <v>22.2</v>
      </c>
      <c r="H32" s="231">
        <v>15.8</v>
      </c>
      <c r="I32" s="131"/>
      <c r="J32" s="131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</row>
    <row r="33" spans="2:22">
      <c r="H33" s="131"/>
      <c r="I33" s="131"/>
      <c r="J33" s="131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</row>
    <row r="34" spans="2:22">
      <c r="H34" s="131"/>
      <c r="I34" s="131"/>
      <c r="J34" s="131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</row>
    <row r="35" spans="2:22">
      <c r="H35" s="131"/>
      <c r="I35" s="131"/>
      <c r="J35" s="131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</row>
    <row r="36" spans="2:22" ht="18" customHeight="1">
      <c r="B36" s="619" t="s">
        <v>1806</v>
      </c>
      <c r="G36" s="619"/>
    </row>
    <row r="37" spans="2:22" ht="18" customHeight="1">
      <c r="B37" s="607"/>
      <c r="C37" s="713">
        <v>2014</v>
      </c>
      <c r="D37" s="713">
        <v>2015</v>
      </c>
      <c r="E37" s="713">
        <v>2016</v>
      </c>
      <c r="F37" s="713">
        <v>2017</v>
      </c>
      <c r="G37" s="607">
        <v>2018</v>
      </c>
      <c r="H37" s="713">
        <v>2019</v>
      </c>
    </row>
    <row r="38" spans="2:22" s="81" customFormat="1" ht="15" customHeight="1">
      <c r="B38" s="637" t="s">
        <v>609</v>
      </c>
      <c r="C38" s="738">
        <v>10.199999999999999</v>
      </c>
      <c r="D38" s="738">
        <v>9.9</v>
      </c>
      <c r="E38" s="738">
        <v>9.6999999999999993</v>
      </c>
      <c r="F38" s="738">
        <v>8.1999999999999993</v>
      </c>
      <c r="G38" s="738">
        <v>9.8000000000000007</v>
      </c>
      <c r="H38" s="738">
        <v>9.8000000000000007</v>
      </c>
    </row>
    <row r="39" spans="2:22" s="81" customFormat="1" ht="15" customHeight="1">
      <c r="B39" s="637" t="s">
        <v>98</v>
      </c>
      <c r="C39" s="738">
        <v>17.100000000000001</v>
      </c>
      <c r="D39" s="738">
        <v>19.399999999999999</v>
      </c>
      <c r="E39" s="738">
        <v>17.2</v>
      </c>
      <c r="F39" s="738">
        <v>9.3000000000000007</v>
      </c>
      <c r="G39" s="738">
        <v>19</v>
      </c>
      <c r="H39" s="738">
        <v>19.100000000000001</v>
      </c>
    </row>
    <row r="45" spans="2:22" ht="14.5" customHeight="1">
      <c r="C45" s="228"/>
      <c r="D45" s="229"/>
      <c r="L45" s="230"/>
      <c r="N45" s="230"/>
    </row>
    <row r="46" spans="2:22" ht="13.75" customHeight="1">
      <c r="B46" s="228"/>
      <c r="C46" s="228"/>
      <c r="L46" s="228"/>
      <c r="N46" s="228"/>
    </row>
    <row r="47" spans="2:22" ht="13">
      <c r="B47" s="228"/>
      <c r="C47" s="228"/>
      <c r="L47" s="228"/>
      <c r="N47" s="228"/>
    </row>
    <row r="48" spans="2:22" ht="13.75" customHeight="1">
      <c r="C48" s="228"/>
      <c r="L48" s="228"/>
      <c r="N48" s="228"/>
    </row>
    <row r="49" spans="2:14" ht="13.75" customHeight="1">
      <c r="B49" s="1053"/>
      <c r="D49" s="228"/>
      <c r="N49" s="1053"/>
    </row>
    <row r="50" spans="2:14" ht="13.75" customHeight="1">
      <c r="B50" s="1053"/>
      <c r="C50" s="228"/>
      <c r="D50" s="228"/>
      <c r="N50" s="1053"/>
    </row>
  </sheetData>
  <mergeCells count="4">
    <mergeCell ref="B49:B50"/>
    <mergeCell ref="N49:N50"/>
    <mergeCell ref="F2:G2"/>
    <mergeCell ref="F3:G3"/>
  </mergeCells>
  <hyperlinks>
    <hyperlink ref="F3" r:id="rId1" location="'Índice Digitalizacion Acelerada'!A1"/>
    <hyperlink ref="F2" r:id="rId2" location="'Índice ámbitos y subámbitos'!A1"/>
    <hyperlink ref="F2:G2" location="'Índice Transición Ecológica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B1:L67"/>
  <sheetViews>
    <sheetView showGridLines="0" zoomScaleNormal="100" workbookViewId="0">
      <selection activeCell="B1" sqref="B1"/>
    </sheetView>
  </sheetViews>
  <sheetFormatPr baseColWidth="10" defaultColWidth="11.54296875" defaultRowHeight="12.5"/>
  <cols>
    <col min="1" max="1" width="1.81640625" style="3" customWidth="1"/>
    <col min="2" max="2" width="40.453125" style="3" customWidth="1"/>
    <col min="3" max="4" width="20.81640625" style="3" customWidth="1"/>
    <col min="5" max="5" width="21.453125" style="3" customWidth="1"/>
    <col min="6" max="7" width="22.54296875" style="3" customWidth="1"/>
    <col min="8" max="8" width="22" style="3" customWidth="1"/>
    <col min="9" max="12" width="22.81640625" style="3" customWidth="1"/>
    <col min="13" max="16384" width="11.54296875" style="3"/>
  </cols>
  <sheetData>
    <row r="1" spans="2:12" ht="15" customHeight="1"/>
    <row r="2" spans="2:12" ht="15" customHeight="1">
      <c r="F2" s="893" t="s">
        <v>245</v>
      </c>
      <c r="G2" s="893"/>
    </row>
    <row r="3" spans="2:12" ht="15" customHeight="1">
      <c r="F3" s="893" t="s">
        <v>248</v>
      </c>
      <c r="G3" s="893"/>
    </row>
    <row r="4" spans="2:12" s="405" customFormat="1" ht="13.4" customHeight="1">
      <c r="B4" s="403"/>
      <c r="C4" s="403"/>
      <c r="D4" s="404"/>
      <c r="E4" s="403"/>
    </row>
    <row r="5" spans="2:12" s="411" customFormat="1" ht="15.5">
      <c r="B5" s="414" t="s">
        <v>246</v>
      </c>
      <c r="C5" s="411" t="s">
        <v>218</v>
      </c>
      <c r="I5" s="413"/>
    </row>
    <row r="6" spans="2:12" s="411" customFormat="1" ht="15.5">
      <c r="B6" s="416" t="s">
        <v>247</v>
      </c>
      <c r="C6" s="411" t="s">
        <v>242</v>
      </c>
    </row>
    <row r="7" spans="2:12" s="411" customFormat="1" ht="15.5">
      <c r="B7" s="416" t="s">
        <v>84</v>
      </c>
      <c r="C7" s="402" t="s">
        <v>509</v>
      </c>
    </row>
    <row r="8" spans="2:12" s="411" customFormat="1" ht="15.5">
      <c r="B8" s="416" t="s">
        <v>220</v>
      </c>
      <c r="C8" s="402" t="s">
        <v>1593</v>
      </c>
    </row>
    <row r="9" spans="2:12" s="411" customFormat="1" ht="15.5">
      <c r="B9" s="416" t="s">
        <v>127</v>
      </c>
      <c r="C9" s="411" t="s">
        <v>6</v>
      </c>
    </row>
    <row r="10" spans="2:12" s="411" customFormat="1" ht="15.5">
      <c r="B10" s="416" t="s">
        <v>244</v>
      </c>
      <c r="C10" s="411" t="s">
        <v>479</v>
      </c>
    </row>
    <row r="11" spans="2:12">
      <c r="I11" s="5"/>
    </row>
    <row r="12" spans="2:12" s="667" customFormat="1">
      <c r="B12" s="894"/>
      <c r="C12" s="897">
        <v>2019</v>
      </c>
      <c r="D12" s="897"/>
      <c r="E12" s="897">
        <v>2018</v>
      </c>
      <c r="F12" s="897"/>
      <c r="G12" s="897">
        <v>2017</v>
      </c>
      <c r="H12" s="897"/>
      <c r="I12" s="897">
        <v>2016</v>
      </c>
      <c r="J12" s="897"/>
      <c r="K12" s="897">
        <v>2015</v>
      </c>
      <c r="L12" s="897"/>
    </row>
    <row r="13" spans="2:12" s="401" customFormat="1" ht="37.5">
      <c r="B13" s="895"/>
      <c r="C13" s="29" t="s">
        <v>484</v>
      </c>
      <c r="D13" s="29" t="s">
        <v>485</v>
      </c>
      <c r="E13" s="29" t="s">
        <v>484</v>
      </c>
      <c r="F13" s="29" t="s">
        <v>485</v>
      </c>
      <c r="G13" s="29" t="s">
        <v>484</v>
      </c>
      <c r="H13" s="29" t="s">
        <v>485</v>
      </c>
      <c r="I13" s="29" t="s">
        <v>484</v>
      </c>
      <c r="J13" s="29" t="s">
        <v>486</v>
      </c>
      <c r="K13" s="29" t="s">
        <v>484</v>
      </c>
      <c r="L13" s="29" t="s">
        <v>486</v>
      </c>
    </row>
    <row r="14" spans="2:12">
      <c r="B14" s="7" t="s">
        <v>268</v>
      </c>
      <c r="C14" s="2">
        <v>11.68</v>
      </c>
      <c r="D14" s="2">
        <v>30.9</v>
      </c>
      <c r="E14" s="2">
        <v>14.21</v>
      </c>
      <c r="F14" s="2">
        <v>48.59</v>
      </c>
      <c r="G14" s="2">
        <v>17.62</v>
      </c>
      <c r="H14" s="2">
        <v>42.75</v>
      </c>
      <c r="I14" s="2">
        <v>21.93</v>
      </c>
      <c r="J14" s="2"/>
      <c r="K14" s="2">
        <v>24.97</v>
      </c>
      <c r="L14" s="2"/>
    </row>
    <row r="15" spans="2:12">
      <c r="B15" s="7" t="s">
        <v>269</v>
      </c>
      <c r="C15" s="2">
        <v>18.12</v>
      </c>
      <c r="D15" s="2">
        <v>38.4</v>
      </c>
      <c r="E15" s="2">
        <v>16.920000000000002</v>
      </c>
      <c r="F15" s="2">
        <v>44.6</v>
      </c>
      <c r="G15" s="2">
        <v>19.670000000000002</v>
      </c>
      <c r="H15" s="2">
        <v>43.63</v>
      </c>
      <c r="I15" s="2">
        <v>24.44</v>
      </c>
      <c r="J15" s="2"/>
      <c r="K15" s="2">
        <v>25.45</v>
      </c>
      <c r="L15" s="2"/>
    </row>
    <row r="16" spans="2:12">
      <c r="B16" s="7" t="s">
        <v>270</v>
      </c>
      <c r="C16" s="2">
        <v>14.94</v>
      </c>
      <c r="D16" s="2">
        <v>42.54</v>
      </c>
      <c r="E16" s="2">
        <v>11.96</v>
      </c>
      <c r="F16" s="2">
        <v>58.2</v>
      </c>
      <c r="G16" s="2">
        <v>19.47</v>
      </c>
      <c r="H16" s="2">
        <v>54.39</v>
      </c>
      <c r="I16" s="2">
        <v>20.46</v>
      </c>
      <c r="J16" s="2"/>
      <c r="K16" s="2">
        <v>23.78</v>
      </c>
      <c r="L16" s="2"/>
    </row>
    <row r="17" spans="2:12">
      <c r="B17" s="7" t="s">
        <v>271</v>
      </c>
      <c r="C17" s="2">
        <v>13.83</v>
      </c>
      <c r="D17" s="2">
        <v>39.64</v>
      </c>
      <c r="E17" s="2">
        <v>16.940000000000001</v>
      </c>
      <c r="F17" s="2">
        <v>45.38</v>
      </c>
      <c r="G17" s="2">
        <v>16.77</v>
      </c>
      <c r="H17" s="2">
        <v>40.46</v>
      </c>
      <c r="I17" s="2">
        <v>27.92</v>
      </c>
      <c r="J17" s="2"/>
      <c r="K17" s="2">
        <v>23.54</v>
      </c>
      <c r="L17" s="2"/>
    </row>
    <row r="18" spans="2:12">
      <c r="B18" s="7" t="s">
        <v>272</v>
      </c>
      <c r="C18" s="2">
        <v>10.78</v>
      </c>
      <c r="D18" s="2">
        <v>40.49</v>
      </c>
      <c r="E18" s="2">
        <v>12.9</v>
      </c>
      <c r="F18" s="2">
        <v>45.65</v>
      </c>
      <c r="G18" s="2">
        <v>12.87</v>
      </c>
      <c r="H18" s="2">
        <v>38.75</v>
      </c>
      <c r="I18" s="2">
        <v>20.12</v>
      </c>
      <c r="J18" s="2"/>
      <c r="K18" s="2">
        <v>24.99</v>
      </c>
      <c r="L18" s="2"/>
    </row>
    <row r="19" spans="2:12">
      <c r="B19" s="7" t="s">
        <v>273</v>
      </c>
      <c r="C19" s="2">
        <v>11.13</v>
      </c>
      <c r="D19" s="2">
        <v>35.32</v>
      </c>
      <c r="E19" s="2">
        <v>9.66</v>
      </c>
      <c r="F19" s="2">
        <v>54.88</v>
      </c>
      <c r="G19" s="2">
        <v>15.22</v>
      </c>
      <c r="H19" s="2">
        <v>30</v>
      </c>
      <c r="I19" s="2">
        <v>20.78</v>
      </c>
      <c r="J19" s="2"/>
      <c r="K19" s="2">
        <v>19.18</v>
      </c>
      <c r="L19" s="2"/>
    </row>
    <row r="20" spans="2:12">
      <c r="B20" s="7" t="s">
        <v>274</v>
      </c>
      <c r="C20" s="2">
        <v>13.87</v>
      </c>
      <c r="D20" s="2">
        <v>31.04</v>
      </c>
      <c r="E20" s="2">
        <v>13.02</v>
      </c>
      <c r="F20" s="2">
        <v>47.65</v>
      </c>
      <c r="G20" s="2">
        <v>14.11</v>
      </c>
      <c r="H20" s="2">
        <v>44.22</v>
      </c>
      <c r="I20" s="2">
        <v>17.190000000000001</v>
      </c>
      <c r="J20" s="2"/>
      <c r="K20" s="2">
        <v>17.989999999999998</v>
      </c>
      <c r="L20" s="2"/>
    </row>
    <row r="21" spans="2:12">
      <c r="B21" s="7" t="s">
        <v>275</v>
      </c>
      <c r="C21" s="2">
        <v>9.99</v>
      </c>
      <c r="D21" s="2">
        <v>39.83</v>
      </c>
      <c r="E21" s="2">
        <v>9.65</v>
      </c>
      <c r="F21" s="2">
        <v>47.01</v>
      </c>
      <c r="G21" s="2">
        <v>13.98</v>
      </c>
      <c r="H21" s="2">
        <v>43.39</v>
      </c>
      <c r="I21" s="2">
        <v>12.09</v>
      </c>
      <c r="J21" s="2"/>
      <c r="K21" s="2">
        <v>18.940000000000001</v>
      </c>
      <c r="L21" s="2"/>
    </row>
    <row r="22" spans="2:12">
      <c r="B22" s="7" t="s">
        <v>276</v>
      </c>
      <c r="C22" s="2">
        <v>23.29</v>
      </c>
      <c r="D22" s="2">
        <v>45.08</v>
      </c>
      <c r="E22" s="2">
        <v>24.64</v>
      </c>
      <c r="F22" s="2">
        <v>51.5</v>
      </c>
      <c r="G22" s="2">
        <v>29.12</v>
      </c>
      <c r="H22" s="2">
        <v>46.66</v>
      </c>
      <c r="I22" s="2">
        <v>33.47</v>
      </c>
      <c r="J22" s="2"/>
      <c r="K22" s="2">
        <v>30.24</v>
      </c>
      <c r="L22" s="2"/>
    </row>
    <row r="23" spans="2:12">
      <c r="B23" s="7" t="s">
        <v>277</v>
      </c>
      <c r="C23" s="2">
        <v>16.16</v>
      </c>
      <c r="D23" s="2">
        <v>35.49</v>
      </c>
      <c r="E23" s="2">
        <v>18.72</v>
      </c>
      <c r="F23" s="2">
        <v>39.619999999999997</v>
      </c>
      <c r="G23" s="2">
        <v>19.21</v>
      </c>
      <c r="H23" s="2">
        <v>38.799999999999997</v>
      </c>
      <c r="I23" s="2">
        <v>22.41</v>
      </c>
      <c r="J23" s="2"/>
      <c r="K23" s="2">
        <v>24.96</v>
      </c>
      <c r="L23" s="2"/>
    </row>
    <row r="24" spans="2:12">
      <c r="B24" s="7" t="s">
        <v>278</v>
      </c>
      <c r="C24" s="2">
        <v>10.93</v>
      </c>
      <c r="D24" s="2">
        <v>37.130000000000003</v>
      </c>
      <c r="E24" s="2">
        <v>12.94</v>
      </c>
      <c r="F24" s="2">
        <v>48.9</v>
      </c>
      <c r="G24" s="2">
        <v>10.43</v>
      </c>
      <c r="H24" s="2">
        <v>55.42</v>
      </c>
      <c r="I24" s="2">
        <v>22.74</v>
      </c>
      <c r="J24" s="2"/>
      <c r="K24" s="2">
        <v>12.52</v>
      </c>
      <c r="L24" s="2"/>
    </row>
    <row r="25" spans="2:12">
      <c r="B25" s="7" t="s">
        <v>279</v>
      </c>
      <c r="C25" s="2">
        <v>12.71</v>
      </c>
      <c r="D25" s="2">
        <v>40.04</v>
      </c>
      <c r="E25" s="2">
        <v>14.37</v>
      </c>
      <c r="F25" s="2">
        <v>44.15</v>
      </c>
      <c r="G25" s="2">
        <v>17.41</v>
      </c>
      <c r="H25" s="2">
        <v>51.52</v>
      </c>
      <c r="I25" s="2">
        <v>19.53</v>
      </c>
      <c r="J25" s="2"/>
      <c r="K25" s="2">
        <v>19.72</v>
      </c>
      <c r="L25" s="2"/>
    </row>
    <row r="26" spans="2:12" s="6" customFormat="1">
      <c r="B26" s="7" t="s">
        <v>280</v>
      </c>
      <c r="C26" s="20">
        <v>23.16</v>
      </c>
      <c r="D26" s="20">
        <v>52.68</v>
      </c>
      <c r="E26" s="20">
        <v>27.03</v>
      </c>
      <c r="F26" s="20">
        <v>56.79</v>
      </c>
      <c r="G26" s="20">
        <v>31.08</v>
      </c>
      <c r="H26" s="20">
        <v>57.36</v>
      </c>
      <c r="I26" s="20">
        <v>33.549999999999997</v>
      </c>
      <c r="J26" s="20"/>
      <c r="K26" s="20">
        <v>34.479999999999997</v>
      </c>
      <c r="L26" s="20"/>
    </row>
    <row r="27" spans="2:12">
      <c r="B27" s="7" t="s">
        <v>281</v>
      </c>
      <c r="C27" s="2">
        <v>15.69</v>
      </c>
      <c r="D27" s="2">
        <v>25.14</v>
      </c>
      <c r="E27" s="2">
        <v>13.68</v>
      </c>
      <c r="F27" s="2">
        <v>39.14</v>
      </c>
      <c r="G27" s="2">
        <v>16.100000000000001</v>
      </c>
      <c r="H27" s="2">
        <v>39.43</v>
      </c>
      <c r="I27" s="2">
        <v>23.05</v>
      </c>
      <c r="J27" s="2"/>
      <c r="K27" s="2">
        <v>18.190000000000001</v>
      </c>
      <c r="L27" s="2"/>
    </row>
    <row r="28" spans="2:12">
      <c r="B28" s="7" t="s">
        <v>282</v>
      </c>
      <c r="C28" s="2">
        <v>20.61</v>
      </c>
      <c r="D28" s="2">
        <v>44.31</v>
      </c>
      <c r="E28" s="2">
        <v>20.27</v>
      </c>
      <c r="F28" s="2">
        <v>48.96</v>
      </c>
      <c r="G28" s="2">
        <v>18.87</v>
      </c>
      <c r="H28" s="2">
        <v>47.46</v>
      </c>
      <c r="I28" s="2">
        <v>25.76</v>
      </c>
      <c r="J28" s="2"/>
      <c r="K28" s="2">
        <v>24.99</v>
      </c>
      <c r="L28" s="2"/>
    </row>
    <row r="29" spans="2:12">
      <c r="B29" s="7" t="s">
        <v>283</v>
      </c>
      <c r="C29" s="2">
        <v>17.309999999999999</v>
      </c>
      <c r="D29" s="2">
        <v>41.25</v>
      </c>
      <c r="E29" s="2">
        <v>19</v>
      </c>
      <c r="F29" s="2">
        <v>51.25</v>
      </c>
      <c r="G29" s="2">
        <v>20.3</v>
      </c>
      <c r="H29" s="2">
        <v>54.03</v>
      </c>
      <c r="I29" s="2">
        <v>28.15</v>
      </c>
      <c r="J29" s="2"/>
      <c r="K29" s="2">
        <v>27.35</v>
      </c>
      <c r="L29" s="2"/>
    </row>
    <row r="30" spans="2:12">
      <c r="B30" s="7" t="s">
        <v>284</v>
      </c>
      <c r="C30" s="2">
        <v>12.55</v>
      </c>
      <c r="D30" s="2">
        <v>37.56</v>
      </c>
      <c r="E30" s="2">
        <v>15.21</v>
      </c>
      <c r="F30" s="2">
        <v>56.7</v>
      </c>
      <c r="G30" s="2">
        <v>16.600000000000001</v>
      </c>
      <c r="H30" s="2">
        <v>47.69</v>
      </c>
      <c r="I30" s="2">
        <v>20.079999999999998</v>
      </c>
      <c r="J30" s="2"/>
      <c r="K30" s="2">
        <v>17.309999999999999</v>
      </c>
      <c r="L30" s="2"/>
    </row>
    <row r="31" spans="2:12">
      <c r="B31" s="7" t="s">
        <v>285</v>
      </c>
      <c r="C31" s="2">
        <v>15.87</v>
      </c>
      <c r="D31" s="2">
        <v>27.5</v>
      </c>
      <c r="E31" s="2">
        <v>9.35</v>
      </c>
      <c r="F31" s="2">
        <v>8.6999999999999993</v>
      </c>
      <c r="G31" s="2">
        <v>13.27</v>
      </c>
      <c r="H31" s="2">
        <v>43.33</v>
      </c>
      <c r="I31" s="2">
        <v>7.35</v>
      </c>
      <c r="J31" s="2"/>
      <c r="K31" s="2">
        <v>23.73</v>
      </c>
      <c r="L31" s="2"/>
    </row>
    <row r="32" spans="2:12">
      <c r="B32" s="7" t="s">
        <v>286</v>
      </c>
      <c r="C32" s="2">
        <v>13.33</v>
      </c>
      <c r="D32" s="2">
        <v>14.53</v>
      </c>
      <c r="E32" s="2">
        <v>20.48</v>
      </c>
      <c r="F32" s="2">
        <v>45.13</v>
      </c>
      <c r="G32" s="2">
        <v>10.83</v>
      </c>
      <c r="H32" s="2">
        <v>35.6</v>
      </c>
      <c r="I32" s="2">
        <v>15.81</v>
      </c>
      <c r="J32" s="2"/>
      <c r="K32" s="2">
        <v>20.49</v>
      </c>
      <c r="L32" s="2"/>
    </row>
    <row r="33" spans="2:12">
      <c r="B33" s="7" t="s">
        <v>287</v>
      </c>
      <c r="C33" s="2">
        <v>17.440000000000001</v>
      </c>
      <c r="D33" s="2">
        <v>42.35</v>
      </c>
      <c r="E33" s="2">
        <v>19.22</v>
      </c>
      <c r="F33" s="2">
        <v>50.02</v>
      </c>
      <c r="G33" s="2">
        <v>22.06</v>
      </c>
      <c r="H33" s="2">
        <v>48.11</v>
      </c>
      <c r="I33" s="2">
        <v>26.34</v>
      </c>
      <c r="J33" s="2"/>
      <c r="K33" s="2">
        <v>26.47</v>
      </c>
      <c r="L33" s="2"/>
    </row>
    <row r="34" spans="2:12">
      <c r="B34" s="31" t="s">
        <v>290</v>
      </c>
    </row>
    <row r="35" spans="2:12">
      <c r="B35" s="34" t="s">
        <v>288</v>
      </c>
    </row>
    <row r="36" spans="2:12">
      <c r="B36" s="34"/>
    </row>
    <row r="38" spans="2:12" ht="18" customHeight="1">
      <c r="B38" s="406" t="s">
        <v>291</v>
      </c>
    </row>
    <row r="39" spans="2:12" s="401" customFormat="1" ht="37.5">
      <c r="B39" s="834" t="s">
        <v>243</v>
      </c>
      <c r="C39" s="834" t="s">
        <v>267</v>
      </c>
    </row>
    <row r="40" spans="2:12">
      <c r="B40" s="7" t="s">
        <v>276</v>
      </c>
      <c r="C40" s="2">
        <v>23.29</v>
      </c>
    </row>
    <row r="41" spans="2:12">
      <c r="B41" s="7" t="s">
        <v>280</v>
      </c>
      <c r="C41" s="2">
        <v>23.16</v>
      </c>
    </row>
    <row r="42" spans="2:12">
      <c r="B42" s="7" t="s">
        <v>282</v>
      </c>
      <c r="C42" s="2">
        <v>20.61</v>
      </c>
    </row>
    <row r="43" spans="2:12">
      <c r="B43" s="7" t="s">
        <v>269</v>
      </c>
      <c r="C43" s="2">
        <v>18.12</v>
      </c>
    </row>
    <row r="44" spans="2:12">
      <c r="B44" s="7" t="s">
        <v>287</v>
      </c>
      <c r="C44" s="2">
        <v>17.440000000000001</v>
      </c>
    </row>
    <row r="45" spans="2:12">
      <c r="B45" s="7" t="s">
        <v>283</v>
      </c>
      <c r="C45" s="2">
        <v>17.309999999999999</v>
      </c>
    </row>
    <row r="46" spans="2:12">
      <c r="B46" s="7" t="s">
        <v>277</v>
      </c>
      <c r="C46" s="2">
        <v>16.16</v>
      </c>
    </row>
    <row r="47" spans="2:12">
      <c r="B47" s="7" t="s">
        <v>285</v>
      </c>
      <c r="C47" s="2">
        <v>15.87</v>
      </c>
    </row>
    <row r="48" spans="2:12">
      <c r="B48" s="7" t="s">
        <v>281</v>
      </c>
      <c r="C48" s="2">
        <v>15.69</v>
      </c>
    </row>
    <row r="49" spans="2:3">
      <c r="B49" s="7" t="s">
        <v>270</v>
      </c>
      <c r="C49" s="2">
        <v>14.94</v>
      </c>
    </row>
    <row r="50" spans="2:3">
      <c r="B50" s="7" t="s">
        <v>274</v>
      </c>
      <c r="C50" s="2">
        <v>13.87</v>
      </c>
    </row>
    <row r="51" spans="2:3">
      <c r="B51" s="7" t="s">
        <v>271</v>
      </c>
      <c r="C51" s="2">
        <v>13.83</v>
      </c>
    </row>
    <row r="52" spans="2:3">
      <c r="B52" s="7" t="s">
        <v>286</v>
      </c>
      <c r="C52" s="2">
        <v>13.33</v>
      </c>
    </row>
    <row r="53" spans="2:3">
      <c r="B53" s="7" t="s">
        <v>279</v>
      </c>
      <c r="C53" s="2">
        <v>12.71</v>
      </c>
    </row>
    <row r="54" spans="2:3">
      <c r="B54" s="7" t="s">
        <v>284</v>
      </c>
      <c r="C54" s="2">
        <v>12.55</v>
      </c>
    </row>
    <row r="55" spans="2:3">
      <c r="B55" s="7" t="s">
        <v>268</v>
      </c>
      <c r="C55" s="2">
        <v>11.68</v>
      </c>
    </row>
    <row r="56" spans="2:3">
      <c r="B56" s="7" t="s">
        <v>273</v>
      </c>
      <c r="C56" s="2">
        <v>11.13</v>
      </c>
    </row>
    <row r="57" spans="2:3">
      <c r="B57" s="7" t="s">
        <v>278</v>
      </c>
      <c r="C57" s="2">
        <v>10.93</v>
      </c>
    </row>
    <row r="58" spans="2:3">
      <c r="B58" s="7" t="s">
        <v>272</v>
      </c>
      <c r="C58" s="2">
        <v>10.78</v>
      </c>
    </row>
    <row r="59" spans="2:3">
      <c r="B59" s="7" t="s">
        <v>275</v>
      </c>
      <c r="C59" s="2">
        <v>9.99</v>
      </c>
    </row>
    <row r="64" spans="2:3" ht="18" customHeight="1">
      <c r="B64" s="406" t="s">
        <v>1618</v>
      </c>
    </row>
    <row r="65" spans="2:7" s="667" customFormat="1" ht="18" customHeight="1">
      <c r="B65" s="671"/>
      <c r="C65" s="835">
        <v>2015</v>
      </c>
      <c r="D65" s="835">
        <v>2016</v>
      </c>
      <c r="E65" s="835">
        <v>2017</v>
      </c>
      <c r="F65" s="835">
        <v>2018</v>
      </c>
      <c r="G65" s="835">
        <v>2019</v>
      </c>
    </row>
    <row r="66" spans="2:7" ht="15.65" customHeight="1">
      <c r="B66" s="7" t="s">
        <v>98</v>
      </c>
      <c r="C66" s="2">
        <v>34.479999999999997</v>
      </c>
      <c r="D66" s="2">
        <v>33.549999999999997</v>
      </c>
      <c r="E66" s="2">
        <v>31.08</v>
      </c>
      <c r="F66" s="2">
        <v>27.03</v>
      </c>
      <c r="G66" s="2">
        <v>23.16</v>
      </c>
    </row>
    <row r="67" spans="2:7" ht="15.65" customHeight="1">
      <c r="B67" s="7" t="s">
        <v>241</v>
      </c>
      <c r="C67" s="2">
        <v>26.47</v>
      </c>
      <c r="D67" s="2">
        <v>26.34</v>
      </c>
      <c r="E67" s="2">
        <v>22.06</v>
      </c>
      <c r="F67" s="2">
        <v>19.22</v>
      </c>
      <c r="G67" s="2">
        <v>17.440000000000001</v>
      </c>
    </row>
  </sheetData>
  <autoFilter ref="B39:C39">
    <sortState ref="B37:C56">
      <sortCondition descending="1" ref="C36"/>
    </sortState>
  </autoFilter>
  <mergeCells count="8">
    <mergeCell ref="I12:J12"/>
    <mergeCell ref="K12:L12"/>
    <mergeCell ref="F2:G2"/>
    <mergeCell ref="F3:G3"/>
    <mergeCell ref="B12:B13"/>
    <mergeCell ref="C12:D12"/>
    <mergeCell ref="E12:F12"/>
    <mergeCell ref="G12:H12"/>
  </mergeCells>
  <hyperlinks>
    <hyperlink ref="F3" r:id="rId1" location="'Índice Digitalizacion Acelerada'!A1"/>
    <hyperlink ref="F2" r:id="rId2" location="'Índice ámbitos y subámbitos'!A1"/>
    <hyperlink ref="F2:G2" location="'Índice Digitalizacion Acelerada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AK47"/>
  <sheetViews>
    <sheetView showGridLines="0" zoomScale="110" zoomScaleNormal="110" workbookViewId="0">
      <selection activeCell="B2" sqref="B2"/>
    </sheetView>
  </sheetViews>
  <sheetFormatPr baseColWidth="10" defaultColWidth="11.54296875" defaultRowHeight="12.5"/>
  <cols>
    <col min="1" max="1" width="1.81640625" style="57" customWidth="1"/>
    <col min="2" max="2" width="40.453125" style="57" customWidth="1"/>
    <col min="3" max="4" width="20.81640625" style="57" customWidth="1"/>
    <col min="5" max="5" width="21.453125" style="57" customWidth="1"/>
    <col min="6" max="6" width="22.54296875" style="57" customWidth="1"/>
    <col min="7" max="7" width="22" style="57" customWidth="1"/>
    <col min="8" max="37" width="22.81640625" style="57" customWidth="1"/>
    <col min="38" max="16384" width="11.54296875" style="57"/>
  </cols>
  <sheetData>
    <row r="1" spans="2:37" ht="15" customHeight="1"/>
    <row r="2" spans="2:37" ht="15" customHeight="1">
      <c r="F2" s="893" t="s">
        <v>245</v>
      </c>
      <c r="G2" s="893"/>
    </row>
    <row r="3" spans="2:37" ht="15" customHeight="1">
      <c r="F3" s="893" t="s">
        <v>248</v>
      </c>
      <c r="G3" s="893"/>
    </row>
    <row r="4" spans="2:37" s="405" customFormat="1" ht="13.4" customHeight="1">
      <c r="B4" s="403"/>
      <c r="C4" s="403"/>
      <c r="D4" s="404"/>
      <c r="E4" s="403"/>
    </row>
    <row r="5" spans="2:37" s="411" customFormat="1" ht="15.5">
      <c r="B5" s="414" t="s">
        <v>246</v>
      </c>
      <c r="C5" s="411" t="s">
        <v>1581</v>
      </c>
      <c r="H5" s="413"/>
    </row>
    <row r="6" spans="2:37" s="415" customFormat="1" ht="15.5">
      <c r="B6" s="416" t="s">
        <v>247</v>
      </c>
      <c r="C6" s="415" t="s">
        <v>1583</v>
      </c>
    </row>
    <row r="7" spans="2:37" s="415" customFormat="1" ht="15.5">
      <c r="B7" s="416" t="s">
        <v>84</v>
      </c>
      <c r="C7" s="417" t="s">
        <v>1063</v>
      </c>
    </row>
    <row r="8" spans="2:37" s="415" customFormat="1" ht="15.5">
      <c r="B8" s="416" t="s">
        <v>220</v>
      </c>
      <c r="C8" s="417" t="s">
        <v>1062</v>
      </c>
    </row>
    <row r="9" spans="2:37" s="415" customFormat="1" ht="15.5">
      <c r="B9" s="416" t="s">
        <v>127</v>
      </c>
      <c r="C9" s="417" t="s">
        <v>6</v>
      </c>
    </row>
    <row r="10" spans="2:37" s="415" customFormat="1" ht="15.5">
      <c r="B10" s="416" t="s">
        <v>244</v>
      </c>
      <c r="C10" s="415" t="s">
        <v>479</v>
      </c>
    </row>
    <row r="12" spans="2:37" s="421" customFormat="1" ht="18" customHeight="1">
      <c r="B12" s="740"/>
      <c r="C12" s="741">
        <v>2019</v>
      </c>
      <c r="D12" s="741">
        <v>2018</v>
      </c>
      <c r="E12" s="741">
        <v>2017</v>
      </c>
      <c r="F12" s="741">
        <v>2016</v>
      </c>
      <c r="G12" s="741">
        <v>2015</v>
      </c>
      <c r="H12" s="741">
        <v>2014</v>
      </c>
      <c r="I12" s="597"/>
      <c r="J12" s="597"/>
      <c r="K12" s="447"/>
      <c r="L12" s="447"/>
      <c r="M12" s="447"/>
      <c r="N12" s="447"/>
      <c r="O12" s="447"/>
      <c r="P12" s="447"/>
      <c r="Q12" s="447"/>
      <c r="R12" s="447"/>
      <c r="S12" s="447"/>
      <c r="T12" s="447"/>
      <c r="U12" s="447"/>
      <c r="V12" s="447"/>
      <c r="W12" s="598"/>
      <c r="X12" s="598"/>
      <c r="Y12" s="598"/>
      <c r="Z12" s="598"/>
      <c r="AA12" s="598"/>
      <c r="AB12" s="598"/>
      <c r="AC12" s="598"/>
      <c r="AD12" s="598"/>
      <c r="AE12" s="598"/>
      <c r="AF12" s="598"/>
      <c r="AG12" s="598"/>
      <c r="AH12" s="598"/>
      <c r="AI12" s="598"/>
      <c r="AJ12" s="598"/>
      <c r="AK12" s="598"/>
    </row>
    <row r="13" spans="2:37">
      <c r="B13" s="133" t="s">
        <v>441</v>
      </c>
      <c r="C13" s="714">
        <v>14.2</v>
      </c>
      <c r="D13" s="714">
        <v>17</v>
      </c>
      <c r="E13" s="714">
        <v>15.1</v>
      </c>
      <c r="F13" s="714">
        <v>15.9</v>
      </c>
      <c r="G13" s="714">
        <v>15.5</v>
      </c>
      <c r="H13" s="739">
        <v>16.3</v>
      </c>
      <c r="I13" s="155"/>
      <c r="J13" s="155"/>
      <c r="K13" s="162"/>
      <c r="L13" s="161"/>
      <c r="M13" s="161"/>
      <c r="N13" s="161"/>
      <c r="O13" s="161"/>
      <c r="P13" s="161"/>
      <c r="Q13" s="161"/>
      <c r="R13" s="161"/>
      <c r="S13" s="161"/>
      <c r="T13" s="161"/>
      <c r="U13" s="161"/>
      <c r="V13" s="161"/>
    </row>
    <row r="14" spans="2:37">
      <c r="B14" s="133" t="s">
        <v>442</v>
      </c>
      <c r="C14" s="714">
        <v>15.3</v>
      </c>
      <c r="D14" s="714">
        <v>18.7</v>
      </c>
      <c r="E14" s="714">
        <v>15</v>
      </c>
      <c r="F14" s="714">
        <v>13.4</v>
      </c>
      <c r="G14" s="714">
        <v>11.4</v>
      </c>
      <c r="H14" s="742">
        <v>15.1</v>
      </c>
      <c r="I14" s="131"/>
      <c r="J14" s="131"/>
      <c r="K14" s="222"/>
      <c r="L14" s="209"/>
      <c r="M14" s="209"/>
      <c r="N14" s="209"/>
      <c r="O14" s="209"/>
      <c r="P14" s="209"/>
      <c r="Q14" s="209"/>
      <c r="R14" s="209"/>
      <c r="S14" s="209"/>
      <c r="T14" s="209"/>
      <c r="U14" s="209"/>
      <c r="V14" s="209"/>
    </row>
    <row r="15" spans="2:37">
      <c r="B15" s="133" t="s">
        <v>443</v>
      </c>
      <c r="C15" s="714">
        <v>11.6</v>
      </c>
      <c r="D15" s="714">
        <v>13.2</v>
      </c>
      <c r="E15" s="714">
        <v>9.6999999999999993</v>
      </c>
      <c r="F15" s="714">
        <v>12</v>
      </c>
      <c r="G15" s="714">
        <v>10.7</v>
      </c>
      <c r="H15" s="742">
        <v>14.2</v>
      </c>
      <c r="I15" s="131"/>
      <c r="J15" s="131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</row>
    <row r="16" spans="2:37">
      <c r="B16" s="133" t="s">
        <v>444</v>
      </c>
      <c r="C16" s="714">
        <v>13.9</v>
      </c>
      <c r="D16" s="714">
        <v>9.1</v>
      </c>
      <c r="E16" s="714">
        <v>8.6</v>
      </c>
      <c r="F16" s="714">
        <v>10.4</v>
      </c>
      <c r="G16" s="714">
        <v>5.6</v>
      </c>
      <c r="H16" s="742">
        <v>6.6</v>
      </c>
      <c r="I16" s="131"/>
      <c r="J16" s="131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</row>
    <row r="17" spans="2:22">
      <c r="B17" s="133" t="s">
        <v>445</v>
      </c>
      <c r="C17" s="714">
        <v>23.5</v>
      </c>
      <c r="D17" s="714">
        <v>25.4</v>
      </c>
      <c r="E17" s="714">
        <v>28.1</v>
      </c>
      <c r="F17" s="714">
        <v>28.1</v>
      </c>
      <c r="G17" s="714">
        <v>25.9</v>
      </c>
      <c r="H17" s="742">
        <v>23.4</v>
      </c>
      <c r="I17" s="131"/>
      <c r="J17" s="131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</row>
    <row r="18" spans="2:22">
      <c r="B18" s="133" t="s">
        <v>446</v>
      </c>
      <c r="C18" s="714">
        <v>15.4</v>
      </c>
      <c r="D18" s="714">
        <v>12.4</v>
      </c>
      <c r="E18" s="714">
        <v>24.5</v>
      </c>
      <c r="F18" s="714">
        <v>27.4</v>
      </c>
      <c r="G18" s="714">
        <v>20.8</v>
      </c>
      <c r="H18" s="742">
        <v>17.7</v>
      </c>
      <c r="I18" s="131"/>
      <c r="J18" s="131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</row>
    <row r="19" spans="2:22">
      <c r="B19" s="133" t="s">
        <v>447</v>
      </c>
      <c r="C19" s="714">
        <v>7.3</v>
      </c>
      <c r="D19" s="714">
        <v>7.9</v>
      </c>
      <c r="E19" s="714">
        <v>1.7</v>
      </c>
      <c r="F19" s="714">
        <v>14.7</v>
      </c>
      <c r="G19" s="714">
        <v>11.9</v>
      </c>
      <c r="H19" s="742">
        <v>8.1</v>
      </c>
      <c r="I19" s="131"/>
      <c r="J19" s="131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</row>
    <row r="20" spans="2:22">
      <c r="B20" s="133" t="s">
        <v>448</v>
      </c>
      <c r="C20" s="714">
        <v>8.8000000000000007</v>
      </c>
      <c r="D20" s="714">
        <v>11.3</v>
      </c>
      <c r="E20" s="714">
        <v>9.1999999999999993</v>
      </c>
      <c r="F20" s="714">
        <v>7.7</v>
      </c>
      <c r="G20" s="714">
        <v>9.3000000000000007</v>
      </c>
      <c r="H20" s="742">
        <v>10.4</v>
      </c>
      <c r="I20" s="131"/>
      <c r="J20" s="131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</row>
    <row r="21" spans="2:22">
      <c r="B21" s="133" t="s">
        <v>449</v>
      </c>
      <c r="C21" s="714">
        <v>4.8</v>
      </c>
      <c r="D21" s="714">
        <v>13.2</v>
      </c>
      <c r="E21" s="714">
        <v>7.5</v>
      </c>
      <c r="F21" s="714">
        <v>12</v>
      </c>
      <c r="G21" s="714">
        <v>9.4</v>
      </c>
      <c r="H21" s="742">
        <v>7.5</v>
      </c>
      <c r="I21" s="131"/>
      <c r="J21" s="131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</row>
    <row r="22" spans="2:22">
      <c r="B22" s="133" t="s">
        <v>450</v>
      </c>
      <c r="C22" s="714">
        <v>14.7</v>
      </c>
      <c r="D22" s="714">
        <v>15.6</v>
      </c>
      <c r="E22" s="714">
        <v>14</v>
      </c>
      <c r="F22" s="714">
        <v>13.6</v>
      </c>
      <c r="G22" s="714">
        <v>16.100000000000001</v>
      </c>
      <c r="H22" s="742">
        <v>15.4</v>
      </c>
      <c r="I22" s="131"/>
      <c r="J22" s="131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</row>
    <row r="23" spans="2:22">
      <c r="B23" s="133" t="s">
        <v>451</v>
      </c>
      <c r="C23" s="714">
        <v>14</v>
      </c>
      <c r="D23" s="714">
        <v>20.8</v>
      </c>
      <c r="E23" s="714">
        <v>21.8</v>
      </c>
      <c r="F23" s="714">
        <v>20.8</v>
      </c>
      <c r="G23" s="714">
        <v>22.1</v>
      </c>
      <c r="H23" s="742">
        <v>19.600000000000001</v>
      </c>
      <c r="I23" s="131"/>
      <c r="J23" s="131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</row>
    <row r="24" spans="2:22">
      <c r="B24" s="133" t="s">
        <v>452</v>
      </c>
      <c r="C24" s="714">
        <v>6.5</v>
      </c>
      <c r="D24" s="714">
        <v>4.4000000000000004</v>
      </c>
      <c r="E24" s="714">
        <v>10.9</v>
      </c>
      <c r="F24" s="714">
        <v>16.399999999999999</v>
      </c>
      <c r="G24" s="714">
        <v>18.5</v>
      </c>
      <c r="H24" s="742">
        <v>16.2</v>
      </c>
      <c r="I24" s="131"/>
      <c r="J24" s="131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</row>
    <row r="25" spans="2:22">
      <c r="B25" s="133" t="s">
        <v>453</v>
      </c>
      <c r="C25" s="714">
        <v>6.5</v>
      </c>
      <c r="D25" s="714">
        <v>9.9</v>
      </c>
      <c r="E25" s="714">
        <v>16.2</v>
      </c>
      <c r="F25" s="714">
        <v>11.8</v>
      </c>
      <c r="G25" s="714">
        <v>14.8</v>
      </c>
      <c r="H25" s="742">
        <v>15.6</v>
      </c>
      <c r="I25" s="131"/>
      <c r="J25" s="131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</row>
    <row r="26" spans="2:22">
      <c r="B26" s="133" t="s">
        <v>454</v>
      </c>
      <c r="C26" s="743">
        <v>18.600000000000001</v>
      </c>
      <c r="D26" s="743">
        <v>23</v>
      </c>
      <c r="E26" s="743">
        <v>13.9</v>
      </c>
      <c r="F26" s="743">
        <v>21.1</v>
      </c>
      <c r="G26" s="743">
        <v>20.100000000000001</v>
      </c>
      <c r="H26" s="743">
        <v>23.4</v>
      </c>
      <c r="I26" s="131"/>
      <c r="J26" s="131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</row>
    <row r="27" spans="2:22">
      <c r="B27" s="133" t="s">
        <v>455</v>
      </c>
      <c r="C27" s="742">
        <v>12.1</v>
      </c>
      <c r="D27" s="742">
        <v>13.5</v>
      </c>
      <c r="E27" s="742">
        <v>24.8</v>
      </c>
      <c r="F27" s="742">
        <v>22</v>
      </c>
      <c r="G27" s="742">
        <v>20.2</v>
      </c>
      <c r="H27" s="742">
        <v>22.7</v>
      </c>
      <c r="I27" s="131"/>
      <c r="J27" s="131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</row>
    <row r="28" spans="2:22">
      <c r="B28" s="133" t="s">
        <v>456</v>
      </c>
      <c r="C28" s="742">
        <v>18.2</v>
      </c>
      <c r="D28" s="742">
        <v>26.4</v>
      </c>
      <c r="E28" s="742">
        <v>12.4</v>
      </c>
      <c r="F28" s="742">
        <v>15</v>
      </c>
      <c r="G28" s="742">
        <v>15.8</v>
      </c>
      <c r="H28" s="742">
        <v>17.7</v>
      </c>
      <c r="I28" s="131"/>
      <c r="J28" s="131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</row>
    <row r="29" spans="2:22">
      <c r="B29" s="133" t="s">
        <v>457</v>
      </c>
      <c r="C29" s="742">
        <v>20.2</v>
      </c>
      <c r="D29" s="742">
        <v>22.4</v>
      </c>
      <c r="E29" s="742">
        <v>12.4</v>
      </c>
      <c r="F29" s="742">
        <v>9.1999999999999993</v>
      </c>
      <c r="G29" s="742">
        <v>8.6999999999999993</v>
      </c>
      <c r="H29" s="742">
        <v>10.9</v>
      </c>
      <c r="I29" s="131"/>
      <c r="J29" s="131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</row>
    <row r="30" spans="2:22">
      <c r="B30" s="133" t="s">
        <v>458</v>
      </c>
      <c r="C30" s="742">
        <v>19.8</v>
      </c>
      <c r="D30" s="742">
        <v>17.399999999999999</v>
      </c>
      <c r="E30" s="742">
        <v>8.4</v>
      </c>
      <c r="F30" s="742">
        <v>16.2</v>
      </c>
      <c r="G30" s="742">
        <v>11.9</v>
      </c>
      <c r="H30" s="742">
        <v>14.9</v>
      </c>
      <c r="I30" s="131"/>
      <c r="J30" s="131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</row>
    <row r="31" spans="2:22">
      <c r="B31" s="133" t="s">
        <v>459</v>
      </c>
      <c r="C31" s="742">
        <v>6.8</v>
      </c>
      <c r="D31" s="742">
        <v>11.4</v>
      </c>
      <c r="E31" s="742">
        <v>27.9</v>
      </c>
      <c r="F31" s="742">
        <v>37.200000000000003</v>
      </c>
      <c r="G31" s="742">
        <v>26.1</v>
      </c>
      <c r="H31" s="742">
        <v>43.1</v>
      </c>
      <c r="I31" s="131"/>
      <c r="J31" s="131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</row>
    <row r="32" spans="2:22">
      <c r="B32" s="133" t="s">
        <v>460</v>
      </c>
      <c r="C32" s="742">
        <v>20.100000000000001</v>
      </c>
      <c r="D32" s="742">
        <v>38.799999999999997</v>
      </c>
      <c r="E32" s="742">
        <v>26.2</v>
      </c>
      <c r="F32" s="742">
        <v>20.3</v>
      </c>
      <c r="G32" s="742">
        <v>24.9</v>
      </c>
      <c r="H32" s="742">
        <v>25.3</v>
      </c>
      <c r="I32" s="131"/>
      <c r="J32" s="131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</row>
    <row r="33" spans="2:22">
      <c r="H33" s="131"/>
      <c r="I33" s="131"/>
      <c r="J33" s="131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</row>
    <row r="34" spans="2:22">
      <c r="H34" s="131"/>
      <c r="I34" s="131"/>
      <c r="J34" s="131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</row>
    <row r="35" spans="2:22">
      <c r="H35" s="131"/>
      <c r="I35" s="131"/>
      <c r="J35" s="131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</row>
    <row r="36" spans="2:22" ht="18" customHeight="1">
      <c r="B36" s="619" t="s">
        <v>1807</v>
      </c>
      <c r="G36" s="619"/>
    </row>
    <row r="37" spans="2:22" ht="18" customHeight="1">
      <c r="B37" s="607"/>
      <c r="C37" s="713">
        <v>2014</v>
      </c>
      <c r="D37" s="713">
        <v>2015</v>
      </c>
      <c r="E37" s="713">
        <v>2016</v>
      </c>
      <c r="F37" s="713">
        <v>2017</v>
      </c>
      <c r="G37" s="607">
        <v>2018</v>
      </c>
      <c r="H37" s="713">
        <v>2019</v>
      </c>
    </row>
    <row r="38" spans="2:22" ht="15" customHeight="1">
      <c r="B38" s="133" t="s">
        <v>609</v>
      </c>
      <c r="C38" s="739">
        <v>16.3</v>
      </c>
      <c r="D38" s="719">
        <v>15.5</v>
      </c>
      <c r="E38" s="714">
        <v>15.9</v>
      </c>
      <c r="F38" s="719">
        <v>15.1</v>
      </c>
      <c r="G38" s="714">
        <v>17</v>
      </c>
      <c r="H38" s="714">
        <v>14.2</v>
      </c>
    </row>
    <row r="39" spans="2:22" ht="15" customHeight="1">
      <c r="B39" s="133" t="s">
        <v>98</v>
      </c>
      <c r="C39" s="630">
        <v>23.4</v>
      </c>
      <c r="D39" s="630">
        <v>20.100000000000001</v>
      </c>
      <c r="E39" s="630">
        <v>21.1</v>
      </c>
      <c r="F39" s="630">
        <v>13.9</v>
      </c>
      <c r="G39" s="630">
        <v>23</v>
      </c>
      <c r="H39" s="630">
        <v>18.600000000000001</v>
      </c>
    </row>
    <row r="45" spans="2:22" ht="15" customHeight="1">
      <c r="C45" s="228"/>
      <c r="L45" s="228"/>
      <c r="N45" s="228"/>
    </row>
    <row r="46" spans="2:22" ht="13.75" customHeight="1">
      <c r="B46" s="1053"/>
      <c r="D46" s="228"/>
      <c r="N46" s="1053"/>
    </row>
    <row r="47" spans="2:22" ht="13.75" customHeight="1">
      <c r="B47" s="1053"/>
      <c r="C47" s="228"/>
      <c r="D47" s="228"/>
      <c r="N47" s="1053"/>
    </row>
  </sheetData>
  <mergeCells count="4">
    <mergeCell ref="B46:B47"/>
    <mergeCell ref="N46:N47"/>
    <mergeCell ref="F2:G2"/>
    <mergeCell ref="F3:G3"/>
  </mergeCells>
  <hyperlinks>
    <hyperlink ref="F3" r:id="rId1" location="'Índice Digitalizacion Acelerada'!A1"/>
    <hyperlink ref="F2" r:id="rId2" location="'Índice ámbitos y subámbitos'!A1"/>
    <hyperlink ref="F2:G2" location="'Índice Transición Ecológica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V89"/>
  <sheetViews>
    <sheetView showGridLines="0" zoomScale="98" zoomScaleNormal="98" workbookViewId="0">
      <selection activeCell="B1" sqref="B1"/>
    </sheetView>
  </sheetViews>
  <sheetFormatPr baseColWidth="10" defaultColWidth="11.54296875" defaultRowHeight="12.5"/>
  <cols>
    <col min="1" max="1" width="1.81640625" style="57" customWidth="1"/>
    <col min="2" max="2" width="40.453125" style="57" customWidth="1"/>
    <col min="3" max="4" width="20.81640625" style="57" customWidth="1"/>
    <col min="5" max="5" width="21.453125" style="57" customWidth="1"/>
    <col min="6" max="6" width="22.54296875" style="57" customWidth="1"/>
    <col min="7" max="7" width="22" style="57" customWidth="1"/>
    <col min="8" max="37" width="22.81640625" style="57" customWidth="1"/>
    <col min="38" max="16384" width="11.54296875" style="57"/>
  </cols>
  <sheetData>
    <row r="1" spans="2:22" ht="15" customHeight="1"/>
    <row r="2" spans="2:22" ht="15" customHeight="1">
      <c r="F2" s="893" t="s">
        <v>245</v>
      </c>
      <c r="G2" s="893"/>
    </row>
    <row r="3" spans="2:22" ht="15" customHeight="1">
      <c r="F3" s="893" t="s">
        <v>248</v>
      </c>
      <c r="G3" s="893"/>
    </row>
    <row r="4" spans="2:22" s="405" customFormat="1" ht="13.4" customHeight="1">
      <c r="B4" s="403"/>
      <c r="C4" s="403"/>
      <c r="D4" s="404"/>
      <c r="E4" s="403"/>
    </row>
    <row r="5" spans="2:22" s="411" customFormat="1" ht="15.5">
      <c r="B5" s="414" t="s">
        <v>246</v>
      </c>
      <c r="C5" s="411" t="s">
        <v>1581</v>
      </c>
      <c r="H5" s="413"/>
    </row>
    <row r="6" spans="2:22" s="415" customFormat="1" ht="15.5">
      <c r="B6" s="416" t="s">
        <v>247</v>
      </c>
      <c r="C6" s="415" t="s">
        <v>1584</v>
      </c>
    </row>
    <row r="7" spans="2:22" s="415" customFormat="1" ht="15.5">
      <c r="B7" s="416" t="s">
        <v>84</v>
      </c>
      <c r="C7" s="417" t="s">
        <v>1064</v>
      </c>
    </row>
    <row r="8" spans="2:22" s="415" customFormat="1" ht="15.5">
      <c r="B8" s="416" t="s">
        <v>220</v>
      </c>
      <c r="C8" s="417" t="s">
        <v>1192</v>
      </c>
    </row>
    <row r="9" spans="2:22" s="415" customFormat="1" ht="15.5">
      <c r="B9" s="416" t="s">
        <v>127</v>
      </c>
      <c r="C9" s="417" t="s">
        <v>1066</v>
      </c>
    </row>
    <row r="10" spans="2:22" s="415" customFormat="1" ht="15.5">
      <c r="B10" s="416" t="s">
        <v>244</v>
      </c>
      <c r="C10" s="415" t="s">
        <v>1193</v>
      </c>
    </row>
    <row r="12" spans="2:22" s="421" customFormat="1" ht="18" customHeight="1">
      <c r="B12" s="1055" t="s">
        <v>293</v>
      </c>
      <c r="C12" s="1058">
        <v>2020</v>
      </c>
      <c r="D12" s="1059"/>
      <c r="E12" s="1059"/>
      <c r="F12" s="1059"/>
      <c r="G12" s="1059"/>
      <c r="H12" s="1059"/>
      <c r="I12" s="1059"/>
      <c r="J12" s="1060"/>
      <c r="K12" s="1061">
        <v>2019</v>
      </c>
      <c r="L12" s="1062"/>
      <c r="M12" s="1062"/>
      <c r="N12" s="1062"/>
      <c r="O12" s="1062"/>
      <c r="P12" s="1062"/>
      <c r="Q12" s="1062"/>
      <c r="R12" s="1062"/>
      <c r="S12" s="1062"/>
      <c r="T12" s="1062"/>
      <c r="U12" s="1062"/>
      <c r="V12" s="1062"/>
    </row>
    <row r="13" spans="2:22" s="421" customFormat="1" ht="18" customHeight="1">
      <c r="B13" s="1056"/>
      <c r="C13" s="747" t="s">
        <v>1194</v>
      </c>
      <c r="D13" s="747" t="s">
        <v>1195</v>
      </c>
      <c r="E13" s="747" t="s">
        <v>1196</v>
      </c>
      <c r="F13" s="747" t="s">
        <v>1197</v>
      </c>
      <c r="G13" s="747" t="s">
        <v>1198</v>
      </c>
      <c r="H13" s="747" t="s">
        <v>1199</v>
      </c>
      <c r="I13" s="747" t="s">
        <v>1200</v>
      </c>
      <c r="J13" s="747" t="s">
        <v>1201</v>
      </c>
      <c r="K13" s="747" t="s">
        <v>1202</v>
      </c>
      <c r="L13" s="747" t="s">
        <v>1203</v>
      </c>
      <c r="M13" s="747" t="s">
        <v>1204</v>
      </c>
      <c r="N13" s="747" t="s">
        <v>1205</v>
      </c>
      <c r="O13" s="747" t="s">
        <v>1194</v>
      </c>
      <c r="P13" s="747" t="s">
        <v>1195</v>
      </c>
      <c r="Q13" s="747" t="s">
        <v>1196</v>
      </c>
      <c r="R13" s="747" t="s">
        <v>1197</v>
      </c>
      <c r="S13" s="747" t="s">
        <v>1198</v>
      </c>
      <c r="T13" s="747" t="s">
        <v>1199</v>
      </c>
      <c r="U13" s="747" t="s">
        <v>1200</v>
      </c>
      <c r="V13" s="747" t="s">
        <v>1201</v>
      </c>
    </row>
    <row r="14" spans="2:22" ht="13">
      <c r="B14" s="233" t="s">
        <v>222</v>
      </c>
      <c r="C14" s="234"/>
      <c r="D14" s="234"/>
      <c r="E14" s="234"/>
      <c r="F14" s="234"/>
      <c r="G14" s="234"/>
      <c r="H14" s="234"/>
      <c r="I14" s="234"/>
      <c r="J14" s="234"/>
      <c r="K14" s="234"/>
      <c r="L14" s="234"/>
      <c r="M14" s="234"/>
      <c r="N14" s="234"/>
      <c r="O14" s="234"/>
      <c r="P14" s="234"/>
      <c r="Q14" s="234"/>
      <c r="R14" s="234"/>
      <c r="S14" s="234"/>
      <c r="T14" s="234"/>
      <c r="U14" s="234"/>
      <c r="V14" s="234"/>
    </row>
    <row r="15" spans="2:22">
      <c r="B15" s="133" t="s">
        <v>1206</v>
      </c>
      <c r="C15" s="744">
        <v>2080062.91</v>
      </c>
      <c r="D15" s="744">
        <v>1942487.33</v>
      </c>
      <c r="E15" s="744">
        <v>1605768.17</v>
      </c>
      <c r="F15" s="744">
        <v>1616439.03</v>
      </c>
      <c r="G15" s="744">
        <v>1894305.48</v>
      </c>
      <c r="H15" s="744">
        <v>2239755.6800000002</v>
      </c>
      <c r="I15" s="744">
        <v>2202809.59</v>
      </c>
      <c r="J15" s="744">
        <v>2474396.36</v>
      </c>
      <c r="K15" s="744">
        <v>2189476.39</v>
      </c>
      <c r="L15" s="744">
        <v>2190315.5499999998</v>
      </c>
      <c r="M15" s="744">
        <v>2059525.4</v>
      </c>
      <c r="N15" s="744">
        <v>1726639.12</v>
      </c>
      <c r="O15" s="744">
        <v>2386925.9</v>
      </c>
      <c r="P15" s="744">
        <v>2225004.67</v>
      </c>
      <c r="Q15" s="744">
        <v>2007398.87</v>
      </c>
      <c r="R15" s="744">
        <v>2075004.72</v>
      </c>
      <c r="S15" s="744">
        <v>2162687.7599999998</v>
      </c>
      <c r="T15" s="744">
        <v>2073197.45</v>
      </c>
      <c r="U15" s="744">
        <v>2335598.11</v>
      </c>
      <c r="V15" s="744">
        <v>2398736.66</v>
      </c>
    </row>
    <row r="16" spans="2:22">
      <c r="B16" s="133" t="s">
        <v>1207</v>
      </c>
      <c r="C16" s="744">
        <v>7.1</v>
      </c>
      <c r="D16" s="744">
        <v>21</v>
      </c>
      <c r="E16" s="744">
        <v>-0.7</v>
      </c>
      <c r="F16" s="744">
        <v>-14.7</v>
      </c>
      <c r="G16" s="744">
        <v>-15.4</v>
      </c>
      <c r="H16" s="744">
        <v>1.7</v>
      </c>
      <c r="I16" s="744">
        <v>-11</v>
      </c>
      <c r="J16" s="744">
        <v>13</v>
      </c>
      <c r="K16" s="744">
        <v>0</v>
      </c>
      <c r="L16" s="744">
        <v>6.4</v>
      </c>
      <c r="M16" s="744">
        <v>19.3</v>
      </c>
      <c r="N16" s="744">
        <v>-27.7</v>
      </c>
      <c r="O16" s="744">
        <v>7.3</v>
      </c>
      <c r="P16" s="744">
        <v>10.8</v>
      </c>
      <c r="Q16" s="744">
        <v>-3.3</v>
      </c>
      <c r="R16" s="744">
        <v>-4.0999999999999996</v>
      </c>
      <c r="S16" s="744">
        <v>4.3</v>
      </c>
      <c r="T16" s="744">
        <v>-11.2</v>
      </c>
      <c r="U16" s="744">
        <v>-2.6</v>
      </c>
      <c r="V16" s="744">
        <v>11.2</v>
      </c>
    </row>
    <row r="17" spans="2:22">
      <c r="B17" s="133" t="s">
        <v>1208</v>
      </c>
      <c r="C17" s="744">
        <v>-12.9</v>
      </c>
      <c r="D17" s="744">
        <v>-12.7</v>
      </c>
      <c r="E17" s="744">
        <v>-20</v>
      </c>
      <c r="F17" s="744">
        <v>-22.1</v>
      </c>
      <c r="G17" s="744">
        <v>-12.4</v>
      </c>
      <c r="H17" s="744">
        <v>8</v>
      </c>
      <c r="I17" s="744">
        <v>-5.7</v>
      </c>
      <c r="J17" s="744">
        <v>3.2</v>
      </c>
      <c r="K17" s="744">
        <v>1.5</v>
      </c>
      <c r="L17" s="744">
        <v>-2.5</v>
      </c>
      <c r="M17" s="744">
        <v>0.9</v>
      </c>
      <c r="N17" s="744">
        <v>-21.7</v>
      </c>
      <c r="O17" s="744">
        <v>4.5999999999999996</v>
      </c>
      <c r="P17" s="744">
        <v>2.2999999999999998</v>
      </c>
      <c r="Q17" s="744">
        <v>0.7</v>
      </c>
      <c r="R17" s="744">
        <v>14.1</v>
      </c>
      <c r="S17" s="744">
        <v>-16.899999999999999</v>
      </c>
      <c r="T17" s="744">
        <v>-8.4</v>
      </c>
      <c r="U17" s="744">
        <v>-2</v>
      </c>
      <c r="V17" s="744">
        <v>0.2</v>
      </c>
    </row>
    <row r="18" spans="2:22">
      <c r="B18" s="133" t="s">
        <v>1209</v>
      </c>
      <c r="C18" s="744">
        <v>-9.1</v>
      </c>
      <c r="D18" s="744">
        <v>-8.5</v>
      </c>
      <c r="E18" s="744">
        <v>-7.8</v>
      </c>
      <c r="F18" s="744">
        <v>-5.6</v>
      </c>
      <c r="G18" s="744">
        <v>-1.8</v>
      </c>
      <c r="H18" s="744">
        <v>1.6</v>
      </c>
      <c r="I18" s="744">
        <v>-1.2</v>
      </c>
      <c r="J18" s="744">
        <v>3.2</v>
      </c>
      <c r="K18" s="744">
        <v>-2.7</v>
      </c>
      <c r="L18" s="744">
        <v>-3.1</v>
      </c>
      <c r="M18" s="744">
        <v>-3.2</v>
      </c>
      <c r="N18" s="744">
        <v>-3.6</v>
      </c>
      <c r="O18" s="744">
        <v>-1.4</v>
      </c>
      <c r="P18" s="744">
        <v>-2.2000000000000002</v>
      </c>
      <c r="Q18" s="744">
        <v>-3</v>
      </c>
      <c r="R18" s="744">
        <v>-3.6</v>
      </c>
      <c r="S18" s="744">
        <v>-7</v>
      </c>
      <c r="T18" s="744">
        <v>-3.3</v>
      </c>
      <c r="U18" s="744">
        <v>-0.9</v>
      </c>
      <c r="V18" s="744">
        <v>0.2</v>
      </c>
    </row>
    <row r="19" spans="2:22" ht="13">
      <c r="B19" s="220" t="s">
        <v>1210</v>
      </c>
      <c r="C19" s="745"/>
      <c r="D19" s="745"/>
      <c r="E19" s="745"/>
      <c r="F19" s="745"/>
      <c r="G19" s="745"/>
      <c r="H19" s="745"/>
      <c r="I19" s="745"/>
      <c r="J19" s="745"/>
      <c r="K19" s="745"/>
      <c r="L19" s="745"/>
      <c r="M19" s="745"/>
      <c r="N19" s="745"/>
      <c r="O19" s="745"/>
      <c r="P19" s="745"/>
      <c r="Q19" s="745"/>
      <c r="R19" s="745"/>
      <c r="S19" s="745"/>
      <c r="T19" s="745"/>
      <c r="U19" s="745"/>
      <c r="V19" s="745"/>
    </row>
    <row r="20" spans="2:22">
      <c r="B20" s="133" t="s">
        <v>1206</v>
      </c>
      <c r="C20" s="744">
        <v>6594.69</v>
      </c>
      <c r="D20" s="744">
        <v>5768.91</v>
      </c>
      <c r="E20" s="744">
        <v>4509.37</v>
      </c>
      <c r="F20" s="744">
        <v>3798.61</v>
      </c>
      <c r="G20" s="744">
        <v>4328.22</v>
      </c>
      <c r="H20" s="744">
        <v>4157.75</v>
      </c>
      <c r="I20" s="744">
        <v>4496.75</v>
      </c>
      <c r="J20" s="744">
        <v>5105.03</v>
      </c>
      <c r="K20" s="744">
        <v>4233.1000000000004</v>
      </c>
      <c r="L20" s="744">
        <v>4522.25</v>
      </c>
      <c r="M20" s="744">
        <v>5255.35</v>
      </c>
      <c r="N20" s="744">
        <v>5862.39</v>
      </c>
      <c r="O20" s="744">
        <v>7885.82</v>
      </c>
      <c r="P20" s="744">
        <v>6354.88</v>
      </c>
      <c r="Q20" s="744">
        <v>6029.96</v>
      </c>
      <c r="R20" s="744">
        <v>5232.74</v>
      </c>
      <c r="S20" s="744">
        <v>5559.62</v>
      </c>
      <c r="T20" s="744">
        <v>5065.93</v>
      </c>
      <c r="U20" s="744">
        <v>5124.26</v>
      </c>
      <c r="V20" s="744">
        <v>5308.7</v>
      </c>
    </row>
    <row r="21" spans="2:22">
      <c r="B21" s="133" t="s">
        <v>1207</v>
      </c>
      <c r="C21" s="744">
        <v>14.3</v>
      </c>
      <c r="D21" s="744">
        <v>27.9</v>
      </c>
      <c r="E21" s="744">
        <v>18.7</v>
      </c>
      <c r="F21" s="744">
        <v>-12.2</v>
      </c>
      <c r="G21" s="744">
        <v>4.0999999999999996</v>
      </c>
      <c r="H21" s="744">
        <v>-7.5</v>
      </c>
      <c r="I21" s="744">
        <v>-11.9</v>
      </c>
      <c r="J21" s="744">
        <v>20.6</v>
      </c>
      <c r="K21" s="744">
        <v>-6.4</v>
      </c>
      <c r="L21" s="744">
        <v>-13.9</v>
      </c>
      <c r="M21" s="744">
        <v>-10.4</v>
      </c>
      <c r="N21" s="744">
        <v>-25.7</v>
      </c>
      <c r="O21" s="744">
        <v>24.1</v>
      </c>
      <c r="P21" s="744">
        <v>5.4</v>
      </c>
      <c r="Q21" s="744">
        <v>15.2</v>
      </c>
      <c r="R21" s="744">
        <v>-5.9</v>
      </c>
      <c r="S21" s="744">
        <v>9.6999999999999993</v>
      </c>
      <c r="T21" s="744">
        <v>-1.1000000000000001</v>
      </c>
      <c r="U21" s="744">
        <v>-3.5</v>
      </c>
      <c r="V21" s="744">
        <v>20.2</v>
      </c>
    </row>
    <row r="22" spans="2:22">
      <c r="B22" s="133" t="s">
        <v>1208</v>
      </c>
      <c r="C22" s="744">
        <v>-16.399999999999999</v>
      </c>
      <c r="D22" s="744">
        <v>-9.1999999999999993</v>
      </c>
      <c r="E22" s="744">
        <v>-25.2</v>
      </c>
      <c r="F22" s="744">
        <v>-27.4</v>
      </c>
      <c r="G22" s="744">
        <v>-22.1</v>
      </c>
      <c r="H22" s="744">
        <v>-17.899999999999999</v>
      </c>
      <c r="I22" s="744">
        <v>-12.2</v>
      </c>
      <c r="J22" s="744">
        <v>-3.8</v>
      </c>
      <c r="K22" s="744">
        <v>-4.2</v>
      </c>
      <c r="L22" s="744">
        <v>-14.6</v>
      </c>
      <c r="M22" s="744">
        <v>-14.6</v>
      </c>
      <c r="N22" s="744">
        <v>-23.8</v>
      </c>
      <c r="O22" s="744">
        <v>19.3</v>
      </c>
      <c r="P22" s="744">
        <v>11.5</v>
      </c>
      <c r="Q22" s="744">
        <v>19.3</v>
      </c>
      <c r="R22" s="744">
        <v>1</v>
      </c>
      <c r="S22" s="744">
        <v>1.5</v>
      </c>
      <c r="T22" s="744">
        <v>-3.1</v>
      </c>
      <c r="U22" s="744">
        <v>-2.7</v>
      </c>
      <c r="V22" s="744">
        <v>-0.3</v>
      </c>
    </row>
    <row r="23" spans="2:22">
      <c r="B23" s="133" t="s">
        <v>1209</v>
      </c>
      <c r="C23" s="744">
        <v>-16.8</v>
      </c>
      <c r="D23" s="744">
        <v>-16.8</v>
      </c>
      <c r="E23" s="744">
        <v>-18.3</v>
      </c>
      <c r="F23" s="744">
        <v>-16.8</v>
      </c>
      <c r="G23" s="744">
        <v>-14.1</v>
      </c>
      <c r="H23" s="744">
        <v>-11.2</v>
      </c>
      <c r="I23" s="744">
        <v>-8</v>
      </c>
      <c r="J23" s="744">
        <v>-3.8</v>
      </c>
      <c r="K23" s="744">
        <v>-1.4</v>
      </c>
      <c r="L23" s="744">
        <v>-1.2</v>
      </c>
      <c r="M23" s="744">
        <v>0</v>
      </c>
      <c r="N23" s="744">
        <v>1.7</v>
      </c>
      <c r="O23" s="744">
        <v>6.2</v>
      </c>
      <c r="P23" s="744">
        <v>3.9</v>
      </c>
      <c r="Q23" s="744">
        <v>2.5</v>
      </c>
      <c r="R23" s="744">
        <v>-0.7</v>
      </c>
      <c r="S23" s="744">
        <v>-1.1000000000000001</v>
      </c>
      <c r="T23" s="744">
        <v>-2</v>
      </c>
      <c r="U23" s="744">
        <v>-1.5</v>
      </c>
      <c r="V23" s="744">
        <v>-0.3</v>
      </c>
    </row>
    <row r="24" spans="2:22" ht="13">
      <c r="B24" s="233" t="s">
        <v>1211</v>
      </c>
      <c r="C24" s="629"/>
      <c r="D24" s="629"/>
      <c r="E24" s="629"/>
      <c r="F24" s="629"/>
      <c r="G24" s="629"/>
      <c r="H24" s="629"/>
      <c r="I24" s="629"/>
      <c r="J24" s="629"/>
      <c r="K24" s="746"/>
      <c r="L24" s="746"/>
      <c r="M24" s="746"/>
      <c r="N24" s="746"/>
      <c r="O24" s="746"/>
      <c r="P24" s="746"/>
      <c r="Q24" s="746"/>
      <c r="R24" s="746"/>
      <c r="S24" s="746"/>
      <c r="T24" s="746"/>
      <c r="U24" s="746"/>
      <c r="V24" s="746"/>
    </row>
    <row r="25" spans="2:22">
      <c r="B25" s="133" t="s">
        <v>1206</v>
      </c>
      <c r="C25" s="744">
        <v>254942.32</v>
      </c>
      <c r="D25" s="744">
        <v>213981.88</v>
      </c>
      <c r="E25" s="744">
        <v>202785.94</v>
      </c>
      <c r="F25" s="744">
        <v>212844.17</v>
      </c>
      <c r="G25" s="744">
        <v>228926.84</v>
      </c>
      <c r="H25" s="744">
        <v>258331.49</v>
      </c>
      <c r="I25" s="744">
        <v>260472.76</v>
      </c>
      <c r="J25" s="744">
        <v>295317.36</v>
      </c>
      <c r="K25" s="744">
        <v>265597.03999999998</v>
      </c>
      <c r="L25" s="744">
        <v>278971.33</v>
      </c>
      <c r="M25" s="744">
        <v>287547.89</v>
      </c>
      <c r="N25" s="744">
        <v>274831.55</v>
      </c>
      <c r="O25" s="744">
        <v>300587.96000000002</v>
      </c>
      <c r="P25" s="744">
        <v>280932.88</v>
      </c>
      <c r="Q25" s="744">
        <v>293600.69</v>
      </c>
      <c r="R25" s="744">
        <v>272101.61</v>
      </c>
      <c r="S25" s="744">
        <v>321325.71999999997</v>
      </c>
      <c r="T25" s="744">
        <v>262885.53999999998</v>
      </c>
      <c r="U25" s="744">
        <v>292172.64</v>
      </c>
      <c r="V25" s="744">
        <v>257955.75</v>
      </c>
    </row>
    <row r="26" spans="2:22">
      <c r="B26" s="133" t="s">
        <v>1207</v>
      </c>
      <c r="C26" s="744">
        <v>19.100000000000001</v>
      </c>
      <c r="D26" s="744">
        <v>5.5</v>
      </c>
      <c r="E26" s="744">
        <v>-4.7</v>
      </c>
      <c r="F26" s="744">
        <v>-7</v>
      </c>
      <c r="G26" s="744">
        <v>-11.4</v>
      </c>
      <c r="H26" s="744">
        <v>-0.8</v>
      </c>
      <c r="I26" s="744">
        <v>-11.8</v>
      </c>
      <c r="J26" s="744">
        <v>11.2</v>
      </c>
      <c r="K26" s="744">
        <v>-4.8</v>
      </c>
      <c r="L26" s="744">
        <v>-3</v>
      </c>
      <c r="M26" s="744">
        <v>4.5999999999999996</v>
      </c>
      <c r="N26" s="744">
        <v>-8.6</v>
      </c>
      <c r="O26" s="744">
        <v>7</v>
      </c>
      <c r="P26" s="744">
        <v>-4.3</v>
      </c>
      <c r="Q26" s="744">
        <v>7.9</v>
      </c>
      <c r="R26" s="744">
        <v>-15.3</v>
      </c>
      <c r="S26" s="744">
        <v>22.2</v>
      </c>
      <c r="T26" s="744">
        <v>-10</v>
      </c>
      <c r="U26" s="744">
        <v>13.3</v>
      </c>
      <c r="V26" s="744">
        <v>-6.5</v>
      </c>
    </row>
    <row r="27" spans="2:22">
      <c r="B27" s="133" t="s">
        <v>1208</v>
      </c>
      <c r="C27" s="744">
        <v>-15.2</v>
      </c>
      <c r="D27" s="744">
        <v>-23.8</v>
      </c>
      <c r="E27" s="744">
        <v>-30.9</v>
      </c>
      <c r="F27" s="744">
        <v>-21.8</v>
      </c>
      <c r="G27" s="744">
        <v>-28.8</v>
      </c>
      <c r="H27" s="744">
        <v>-1.7</v>
      </c>
      <c r="I27" s="744">
        <v>-10.8</v>
      </c>
      <c r="J27" s="744">
        <v>14.5</v>
      </c>
      <c r="K27" s="744">
        <v>-3.7</v>
      </c>
      <c r="L27" s="744">
        <v>-4.2</v>
      </c>
      <c r="M27" s="744">
        <v>5.3</v>
      </c>
      <c r="N27" s="744">
        <v>-0.8</v>
      </c>
      <c r="O27" s="744">
        <v>6.6</v>
      </c>
      <c r="P27" s="744">
        <v>-0.4</v>
      </c>
      <c r="Q27" s="744">
        <v>7.2</v>
      </c>
      <c r="R27" s="744">
        <v>-9.1999999999999993</v>
      </c>
      <c r="S27" s="744">
        <v>18.399999999999999</v>
      </c>
      <c r="T27" s="744">
        <v>-2.1</v>
      </c>
      <c r="U27" s="744">
        <v>7.2</v>
      </c>
      <c r="V27" s="744">
        <v>5.7</v>
      </c>
    </row>
    <row r="28" spans="2:22">
      <c r="B28" s="133" t="s">
        <v>1209</v>
      </c>
      <c r="C28" s="744">
        <v>-15.5</v>
      </c>
      <c r="D28" s="744">
        <v>-15.6</v>
      </c>
      <c r="E28" s="744">
        <v>-14.2</v>
      </c>
      <c r="F28" s="744">
        <v>-10.7</v>
      </c>
      <c r="G28" s="744">
        <v>-8</v>
      </c>
      <c r="H28" s="744">
        <v>0.1</v>
      </c>
      <c r="I28" s="744">
        <v>1</v>
      </c>
      <c r="J28" s="744">
        <v>14.5</v>
      </c>
      <c r="K28" s="744">
        <v>2.2999999999999998</v>
      </c>
      <c r="L28" s="744">
        <v>2.9</v>
      </c>
      <c r="M28" s="744">
        <v>3.6</v>
      </c>
      <c r="N28" s="744">
        <v>3.5</v>
      </c>
      <c r="O28" s="744">
        <v>4</v>
      </c>
      <c r="P28" s="744">
        <v>3.6</v>
      </c>
      <c r="Q28" s="744">
        <v>4.3</v>
      </c>
      <c r="R28" s="744">
        <v>3.7</v>
      </c>
      <c r="S28" s="744">
        <v>7.4</v>
      </c>
      <c r="T28" s="744">
        <v>3.5</v>
      </c>
      <c r="U28" s="744">
        <v>6.5</v>
      </c>
      <c r="V28" s="744">
        <v>5.7</v>
      </c>
    </row>
    <row r="29" spans="2:22" ht="13">
      <c r="B29" s="219" t="s">
        <v>1212</v>
      </c>
      <c r="C29" s="629"/>
      <c r="D29" s="629"/>
      <c r="E29" s="629"/>
      <c r="F29" s="629"/>
      <c r="G29" s="629"/>
      <c r="H29" s="629"/>
      <c r="I29" s="629"/>
      <c r="J29" s="629"/>
      <c r="K29" s="746"/>
      <c r="L29" s="746"/>
      <c r="M29" s="746"/>
      <c r="N29" s="746"/>
      <c r="O29" s="746"/>
      <c r="P29" s="746"/>
      <c r="Q29" s="746"/>
      <c r="R29" s="746"/>
      <c r="S29" s="746"/>
      <c r="T29" s="746"/>
      <c r="U29" s="746"/>
      <c r="V29" s="746"/>
    </row>
    <row r="30" spans="2:22">
      <c r="B30" s="133" t="s">
        <v>1206</v>
      </c>
      <c r="C30" s="744">
        <v>33347.4</v>
      </c>
      <c r="D30" s="744">
        <v>27605.48</v>
      </c>
      <c r="E30" s="744">
        <v>21146.94</v>
      </c>
      <c r="F30" s="744">
        <v>20251.169999999998</v>
      </c>
      <c r="G30" s="744">
        <v>23564.21</v>
      </c>
      <c r="H30" s="744">
        <v>28700.9</v>
      </c>
      <c r="I30" s="744">
        <v>34067.4</v>
      </c>
      <c r="J30" s="744">
        <v>32710.02</v>
      </c>
      <c r="K30" s="744">
        <v>31338.799999999999</v>
      </c>
      <c r="L30" s="744">
        <v>30237.040000000001</v>
      </c>
      <c r="M30" s="744">
        <v>27458.85</v>
      </c>
      <c r="N30" s="744">
        <v>24340.62</v>
      </c>
      <c r="O30" s="744">
        <v>34521.74</v>
      </c>
      <c r="P30" s="744">
        <v>31386.86</v>
      </c>
      <c r="Q30" s="744">
        <v>27721.73</v>
      </c>
      <c r="R30" s="744">
        <v>28742</v>
      </c>
      <c r="S30" s="744">
        <v>29011.18</v>
      </c>
      <c r="T30" s="744">
        <v>32657.47</v>
      </c>
      <c r="U30" s="744">
        <v>30290.25</v>
      </c>
      <c r="V30" s="744">
        <v>33265.69</v>
      </c>
    </row>
    <row r="31" spans="2:22">
      <c r="B31" s="133" t="s">
        <v>1207</v>
      </c>
      <c r="C31" s="744">
        <v>20.8</v>
      </c>
      <c r="D31" s="744">
        <v>30.5</v>
      </c>
      <c r="E31" s="744">
        <v>4.4000000000000004</v>
      </c>
      <c r="F31" s="744">
        <v>-14.1</v>
      </c>
      <c r="G31" s="744">
        <v>-17.899999999999999</v>
      </c>
      <c r="H31" s="744">
        <v>-15.8</v>
      </c>
      <c r="I31" s="744">
        <v>4.0999999999999996</v>
      </c>
      <c r="J31" s="744">
        <v>4.4000000000000004</v>
      </c>
      <c r="K31" s="744">
        <v>3.6</v>
      </c>
      <c r="L31" s="744">
        <v>10.1</v>
      </c>
      <c r="M31" s="744">
        <v>12.8</v>
      </c>
      <c r="N31" s="744">
        <v>-29.5</v>
      </c>
      <c r="O31" s="744">
        <v>10</v>
      </c>
      <c r="P31" s="744">
        <v>13.2</v>
      </c>
      <c r="Q31" s="744">
        <v>-3.5</v>
      </c>
      <c r="R31" s="744">
        <v>-0.9</v>
      </c>
      <c r="S31" s="744">
        <v>-11.2</v>
      </c>
      <c r="T31" s="744">
        <v>7.8</v>
      </c>
      <c r="U31" s="744">
        <v>-8.9</v>
      </c>
      <c r="V31" s="744">
        <v>12</v>
      </c>
    </row>
    <row r="32" spans="2:22">
      <c r="B32" s="133" t="s">
        <v>1208</v>
      </c>
      <c r="C32" s="744">
        <v>-3.4</v>
      </c>
      <c r="D32" s="744">
        <v>-12</v>
      </c>
      <c r="E32" s="744">
        <v>-23.7</v>
      </c>
      <c r="F32" s="744">
        <v>-29.5</v>
      </c>
      <c r="G32" s="744">
        <v>-18.8</v>
      </c>
      <c r="H32" s="744">
        <v>-12.1</v>
      </c>
      <c r="I32" s="744">
        <v>12.5</v>
      </c>
      <c r="J32" s="744">
        <v>-1.7</v>
      </c>
      <c r="K32" s="744">
        <v>5.5</v>
      </c>
      <c r="L32" s="744">
        <v>0.6</v>
      </c>
      <c r="M32" s="744">
        <v>0.6</v>
      </c>
      <c r="N32" s="744">
        <v>-18.5</v>
      </c>
      <c r="O32" s="744">
        <v>5.5</v>
      </c>
      <c r="P32" s="744">
        <v>6.3</v>
      </c>
      <c r="Q32" s="744">
        <v>5.6</v>
      </c>
      <c r="R32" s="744">
        <v>6.9</v>
      </c>
      <c r="S32" s="744">
        <v>-8.4</v>
      </c>
      <c r="T32" s="744">
        <v>2.9</v>
      </c>
      <c r="U32" s="744">
        <v>-4.3</v>
      </c>
      <c r="V32" s="744">
        <v>7.5</v>
      </c>
    </row>
    <row r="33" spans="2:22">
      <c r="B33" s="133" t="s">
        <v>1209</v>
      </c>
      <c r="C33" s="744">
        <v>-10.6</v>
      </c>
      <c r="D33" s="744">
        <v>-11.7</v>
      </c>
      <c r="E33" s="744">
        <v>-11.7</v>
      </c>
      <c r="F33" s="744">
        <v>-9.5</v>
      </c>
      <c r="G33" s="744">
        <v>-4.9000000000000004</v>
      </c>
      <c r="H33" s="744">
        <v>-0.8</v>
      </c>
      <c r="I33" s="744">
        <v>5.0999999999999996</v>
      </c>
      <c r="J33" s="744">
        <v>-1.7</v>
      </c>
      <c r="K33" s="744">
        <v>0.7</v>
      </c>
      <c r="L33" s="744">
        <v>0.3</v>
      </c>
      <c r="M33" s="744">
        <v>0.3</v>
      </c>
      <c r="N33" s="744">
        <v>0.3</v>
      </c>
      <c r="O33" s="744">
        <v>2.6</v>
      </c>
      <c r="P33" s="744">
        <v>2.1</v>
      </c>
      <c r="Q33" s="744">
        <v>1.4</v>
      </c>
      <c r="R33" s="744">
        <v>0.7</v>
      </c>
      <c r="S33" s="744">
        <v>-0.6</v>
      </c>
      <c r="T33" s="744">
        <v>2</v>
      </c>
      <c r="U33" s="744">
        <v>1.5</v>
      </c>
      <c r="V33" s="744">
        <v>7.5</v>
      </c>
    </row>
    <row r="34" spans="2:22" ht="13">
      <c r="B34" s="219" t="s">
        <v>1213</v>
      </c>
      <c r="C34" s="629"/>
      <c r="D34" s="629"/>
      <c r="E34" s="629"/>
      <c r="F34" s="629"/>
      <c r="G34" s="629"/>
      <c r="H34" s="629"/>
      <c r="I34" s="629"/>
      <c r="J34" s="629"/>
      <c r="K34" s="746"/>
      <c r="L34" s="746"/>
      <c r="M34" s="746"/>
      <c r="N34" s="746"/>
      <c r="O34" s="746"/>
      <c r="P34" s="746"/>
      <c r="Q34" s="746"/>
      <c r="R34" s="746"/>
      <c r="S34" s="746"/>
      <c r="T34" s="746"/>
      <c r="U34" s="746"/>
      <c r="V34" s="746"/>
    </row>
    <row r="35" spans="2:22">
      <c r="B35" s="133" t="s">
        <v>1206</v>
      </c>
      <c r="C35" s="744">
        <v>546244.57999999996</v>
      </c>
      <c r="D35" s="744">
        <v>451325.97</v>
      </c>
      <c r="E35" s="744">
        <v>1375649.63</v>
      </c>
      <c r="F35" s="744">
        <v>1381998.71</v>
      </c>
      <c r="G35" s="744">
        <v>1627266.64</v>
      </c>
      <c r="H35" s="744">
        <v>1940312.85</v>
      </c>
      <c r="I35" s="744">
        <v>1892874.01</v>
      </c>
      <c r="J35" s="744">
        <v>2128554.23</v>
      </c>
      <c r="K35" s="744">
        <v>1895101.23</v>
      </c>
      <c r="L35" s="744">
        <v>1881139.29</v>
      </c>
      <c r="M35" s="744">
        <v>1742943.6</v>
      </c>
      <c r="N35" s="744">
        <v>1424350.68</v>
      </c>
      <c r="O35" s="744">
        <v>2043742.45</v>
      </c>
      <c r="P35" s="744">
        <v>1885141.41</v>
      </c>
      <c r="Q35" s="744">
        <v>1676477.54</v>
      </c>
      <c r="R35" s="744">
        <v>1764066.91</v>
      </c>
      <c r="S35" s="744">
        <v>1799874.86</v>
      </c>
      <c r="T35" s="744">
        <v>1767689.87</v>
      </c>
      <c r="U35" s="744">
        <v>1996488.59</v>
      </c>
      <c r="V35" s="744">
        <v>2086907.98</v>
      </c>
    </row>
    <row r="36" spans="2:22">
      <c r="B36" s="133" t="s">
        <v>1207</v>
      </c>
      <c r="C36" s="744">
        <v>21</v>
      </c>
      <c r="D36" s="744">
        <v>-67.2</v>
      </c>
      <c r="E36" s="744">
        <v>-0.5</v>
      </c>
      <c r="F36" s="744">
        <v>-15.1</v>
      </c>
      <c r="G36" s="744">
        <v>-16.100000000000001</v>
      </c>
      <c r="H36" s="744">
        <v>2.5</v>
      </c>
      <c r="I36" s="744">
        <v>-11.1</v>
      </c>
      <c r="J36" s="744">
        <v>12.3</v>
      </c>
      <c r="K36" s="744">
        <v>0.7</v>
      </c>
      <c r="L36" s="744">
        <v>7.9</v>
      </c>
      <c r="M36" s="744">
        <v>22.4</v>
      </c>
      <c r="N36" s="744">
        <v>-30.3</v>
      </c>
      <c r="O36" s="744">
        <v>8.4</v>
      </c>
      <c r="P36" s="744">
        <v>12.4</v>
      </c>
      <c r="Q36" s="744">
        <v>-5</v>
      </c>
      <c r="R36" s="744">
        <v>-2</v>
      </c>
      <c r="S36" s="744">
        <v>1.8</v>
      </c>
      <c r="T36" s="744">
        <v>-11.5</v>
      </c>
      <c r="U36" s="744">
        <v>-4.3</v>
      </c>
      <c r="V36" s="744">
        <v>12.5</v>
      </c>
    </row>
    <row r="37" spans="2:22">
      <c r="B37" s="133" t="s">
        <v>1208</v>
      </c>
      <c r="C37" s="744">
        <v>-73.3</v>
      </c>
      <c r="D37" s="744">
        <v>-76.099999999999994</v>
      </c>
      <c r="E37" s="744">
        <v>-17.899999999999999</v>
      </c>
      <c r="F37" s="744">
        <v>-21.7</v>
      </c>
      <c r="G37" s="744">
        <v>-9.6</v>
      </c>
      <c r="H37" s="744">
        <v>9.8000000000000007</v>
      </c>
      <c r="I37" s="744">
        <v>-5.2</v>
      </c>
      <c r="J37" s="744">
        <v>2</v>
      </c>
      <c r="K37" s="744">
        <v>2.1</v>
      </c>
      <c r="L37" s="744">
        <v>-1.9</v>
      </c>
      <c r="M37" s="744">
        <v>0.2</v>
      </c>
      <c r="N37" s="744">
        <v>-24.9</v>
      </c>
      <c r="O37" s="744">
        <v>4.2</v>
      </c>
      <c r="P37" s="744">
        <v>1.5</v>
      </c>
      <c r="Q37" s="744">
        <v>-0.5</v>
      </c>
      <c r="R37" s="744">
        <v>10.5</v>
      </c>
      <c r="S37" s="744">
        <v>-16.399999999999999</v>
      </c>
      <c r="T37" s="744">
        <v>-9.6999999999999993</v>
      </c>
      <c r="U37" s="744">
        <v>-3.1</v>
      </c>
      <c r="V37" s="744">
        <v>-0.6</v>
      </c>
    </row>
    <row r="38" spans="2:22">
      <c r="B38" s="133" t="s">
        <v>1209</v>
      </c>
      <c r="C38" s="744">
        <v>-24.5</v>
      </c>
      <c r="D38" s="744">
        <v>-16.8</v>
      </c>
      <c r="E38" s="744">
        <v>-6.7</v>
      </c>
      <c r="F38" s="744">
        <v>-4.7</v>
      </c>
      <c r="G38" s="744">
        <v>-0.8</v>
      </c>
      <c r="H38" s="744">
        <v>1.9</v>
      </c>
      <c r="I38" s="744">
        <v>-1.5</v>
      </c>
      <c r="J38" s="744">
        <v>2</v>
      </c>
      <c r="K38" s="744">
        <v>-3.6</v>
      </c>
      <c r="L38" s="744">
        <v>-4.0999999999999996</v>
      </c>
      <c r="M38" s="744">
        <v>-4.3</v>
      </c>
      <c r="N38" s="744">
        <v>-4.8</v>
      </c>
      <c r="O38" s="744">
        <v>-2.2999999999999998</v>
      </c>
      <c r="P38" s="744">
        <v>-3.2</v>
      </c>
      <c r="Q38" s="744">
        <v>-4</v>
      </c>
      <c r="R38" s="744">
        <v>-4.5999999999999996</v>
      </c>
      <c r="S38" s="744">
        <v>-7.5</v>
      </c>
      <c r="T38" s="744">
        <v>-4.4000000000000004</v>
      </c>
      <c r="U38" s="744">
        <v>-1.9</v>
      </c>
      <c r="V38" s="744">
        <v>-0.6</v>
      </c>
    </row>
    <row r="39" spans="2:22" ht="13">
      <c r="B39" s="219" t="s">
        <v>642</v>
      </c>
      <c r="C39" s="629"/>
      <c r="D39" s="629"/>
      <c r="E39" s="629"/>
      <c r="F39" s="629"/>
      <c r="G39" s="629"/>
      <c r="H39" s="629"/>
      <c r="I39" s="629"/>
      <c r="J39" s="629"/>
      <c r="K39" s="746"/>
      <c r="L39" s="746"/>
      <c r="M39" s="746"/>
      <c r="N39" s="746"/>
      <c r="O39" s="746"/>
      <c r="P39" s="746"/>
      <c r="Q39" s="746"/>
      <c r="R39" s="746"/>
      <c r="S39" s="746"/>
      <c r="T39" s="746"/>
      <c r="U39" s="746"/>
      <c r="V39" s="746"/>
    </row>
    <row r="40" spans="2:22">
      <c r="B40" s="133" t="s">
        <v>1206</v>
      </c>
      <c r="C40" s="744">
        <v>149800.20000000001</v>
      </c>
      <c r="D40" s="744">
        <v>134424.14000000001</v>
      </c>
      <c r="E40" s="744">
        <v>109907.85</v>
      </c>
      <c r="F40" s="744">
        <v>104547.88</v>
      </c>
      <c r="G40" s="744">
        <v>148377.81</v>
      </c>
      <c r="H40" s="744">
        <v>138846.82</v>
      </c>
      <c r="I40" s="744">
        <v>149893.66</v>
      </c>
      <c r="J40" s="744">
        <v>144979.9</v>
      </c>
      <c r="K40" s="744">
        <v>159294.5</v>
      </c>
      <c r="L40" s="744">
        <v>164350.43</v>
      </c>
      <c r="M40" s="744">
        <v>149666.98000000001</v>
      </c>
      <c r="N40" s="744">
        <v>147475.34</v>
      </c>
      <c r="O40" s="744">
        <v>164006.98000000001</v>
      </c>
      <c r="P40" s="744">
        <v>162082.18</v>
      </c>
      <c r="Q40" s="744">
        <v>144443.21</v>
      </c>
      <c r="R40" s="744">
        <v>147999.26</v>
      </c>
      <c r="S40" s="744">
        <v>136662.64000000001</v>
      </c>
      <c r="T40" s="744">
        <v>140821.04</v>
      </c>
      <c r="U40" s="744">
        <v>153761.16</v>
      </c>
      <c r="V40" s="744">
        <v>145541.49</v>
      </c>
    </row>
    <row r="41" spans="2:22">
      <c r="B41" s="133" t="s">
        <v>1207</v>
      </c>
      <c r="C41" s="744">
        <v>11.4</v>
      </c>
      <c r="D41" s="744">
        <v>22.3</v>
      </c>
      <c r="E41" s="744">
        <v>5.0999999999999996</v>
      </c>
      <c r="F41" s="744">
        <v>-29.5</v>
      </c>
      <c r="G41" s="744">
        <v>6.9</v>
      </c>
      <c r="H41" s="744">
        <v>-7.4</v>
      </c>
      <c r="I41" s="744">
        <v>3.4</v>
      </c>
      <c r="J41" s="744">
        <v>-9</v>
      </c>
      <c r="K41" s="744">
        <v>-3.1</v>
      </c>
      <c r="L41" s="744">
        <v>9.8000000000000007</v>
      </c>
      <c r="M41" s="744">
        <v>1.5</v>
      </c>
      <c r="N41" s="744">
        <v>-10.1</v>
      </c>
      <c r="O41" s="744">
        <v>1.2</v>
      </c>
      <c r="P41" s="744">
        <v>12.2</v>
      </c>
      <c r="Q41" s="744">
        <v>-2.4</v>
      </c>
      <c r="R41" s="744">
        <v>8.3000000000000007</v>
      </c>
      <c r="S41" s="744">
        <v>-3</v>
      </c>
      <c r="T41" s="744">
        <v>-8.4</v>
      </c>
      <c r="U41" s="744">
        <v>5.6</v>
      </c>
      <c r="V41" s="744">
        <v>-9.1</v>
      </c>
    </row>
    <row r="42" spans="2:22">
      <c r="B42" s="133" t="s">
        <v>1208</v>
      </c>
      <c r="C42" s="744">
        <v>-8.6999999999999993</v>
      </c>
      <c r="D42" s="744">
        <v>-17.100000000000001</v>
      </c>
      <c r="E42" s="744">
        <v>-23.9</v>
      </c>
      <c r="F42" s="744">
        <v>-29.4</v>
      </c>
      <c r="G42" s="744">
        <v>8.6</v>
      </c>
      <c r="H42" s="744">
        <v>-1.4</v>
      </c>
      <c r="I42" s="744">
        <v>-2.5</v>
      </c>
      <c r="J42" s="744">
        <v>-0.4</v>
      </c>
      <c r="K42" s="744">
        <v>-0.5</v>
      </c>
      <c r="L42" s="744">
        <v>-3.3</v>
      </c>
      <c r="M42" s="744">
        <v>-2.2999999999999998</v>
      </c>
      <c r="N42" s="744">
        <v>-9.3000000000000007</v>
      </c>
      <c r="O42" s="744">
        <v>8.8000000000000007</v>
      </c>
      <c r="P42" s="744">
        <v>11.1</v>
      </c>
      <c r="Q42" s="744">
        <v>0.3</v>
      </c>
      <c r="R42" s="744">
        <v>-511.3</v>
      </c>
      <c r="S42" s="744">
        <v>-62.7</v>
      </c>
      <c r="T42" s="744">
        <v>5.3</v>
      </c>
      <c r="U42" s="744">
        <v>-4.3</v>
      </c>
      <c r="V42" s="744">
        <v>0.2</v>
      </c>
    </row>
    <row r="43" spans="2:22">
      <c r="B43" s="133" t="s">
        <v>1209</v>
      </c>
      <c r="C43" s="744">
        <v>-9.6</v>
      </c>
      <c r="D43" s="744">
        <v>-9.6999999999999993</v>
      </c>
      <c r="E43" s="744">
        <v>-8.4</v>
      </c>
      <c r="F43" s="744">
        <v>-5.3</v>
      </c>
      <c r="G43" s="744">
        <v>0.9</v>
      </c>
      <c r="H43" s="744">
        <v>-1.5</v>
      </c>
      <c r="I43" s="744">
        <v>-1.5</v>
      </c>
      <c r="J43" s="744">
        <v>-0.4</v>
      </c>
      <c r="K43" s="744">
        <v>-2.2000000000000002</v>
      </c>
      <c r="L43" s="744">
        <v>-2.2999999999999998</v>
      </c>
      <c r="M43" s="744">
        <v>-2.2000000000000002</v>
      </c>
      <c r="N43" s="744">
        <v>-2.2000000000000002</v>
      </c>
      <c r="O43" s="744">
        <v>-1.2</v>
      </c>
      <c r="P43" s="744">
        <v>-2.7</v>
      </c>
      <c r="Q43" s="744">
        <v>-4.9000000000000004</v>
      </c>
      <c r="R43" s="744">
        <v>-5.8</v>
      </c>
      <c r="S43" s="744">
        <v>-28.4</v>
      </c>
      <c r="T43" s="744">
        <v>0.1</v>
      </c>
      <c r="U43" s="744">
        <v>-2.2000000000000002</v>
      </c>
      <c r="V43" s="744">
        <v>0.2</v>
      </c>
    </row>
    <row r="44" spans="2:22" ht="13">
      <c r="B44" s="219" t="s">
        <v>1214</v>
      </c>
      <c r="C44" s="629"/>
      <c r="D44" s="629"/>
      <c r="E44" s="629"/>
      <c r="F44" s="629"/>
      <c r="G44" s="629"/>
      <c r="H44" s="629"/>
      <c r="I44" s="629"/>
      <c r="J44" s="629"/>
      <c r="K44" s="746"/>
      <c r="L44" s="746"/>
      <c r="M44" s="746"/>
      <c r="N44" s="746"/>
      <c r="O44" s="746"/>
      <c r="P44" s="746"/>
      <c r="Q44" s="746"/>
      <c r="R44" s="746"/>
      <c r="S44" s="746"/>
      <c r="T44" s="746"/>
      <c r="U44" s="746"/>
      <c r="V44" s="746"/>
    </row>
    <row r="45" spans="2:22">
      <c r="B45" s="133" t="s">
        <v>1206</v>
      </c>
      <c r="C45" s="744">
        <v>546244.57999999996</v>
      </c>
      <c r="D45" s="744">
        <v>451325.97</v>
      </c>
      <c r="E45" s="744">
        <v>451950.13</v>
      </c>
      <c r="F45" s="744">
        <v>409686.52</v>
      </c>
      <c r="G45" s="744">
        <v>355479.84</v>
      </c>
      <c r="H45" s="744">
        <v>821186.41</v>
      </c>
      <c r="I45" s="744">
        <v>653615.93000000005</v>
      </c>
      <c r="J45" s="744">
        <v>766577.96</v>
      </c>
      <c r="K45" s="744">
        <v>523702.48</v>
      </c>
      <c r="L45" s="744">
        <v>523595.44</v>
      </c>
      <c r="M45" s="744">
        <v>535909.34</v>
      </c>
      <c r="N45" s="744">
        <v>536700.9</v>
      </c>
      <c r="O45" s="744">
        <v>644333.76</v>
      </c>
      <c r="P45" s="744">
        <v>740386</v>
      </c>
      <c r="Q45" s="744">
        <v>510259.87</v>
      </c>
      <c r="R45" s="744">
        <v>518913.03</v>
      </c>
      <c r="S45" s="744">
        <v>513817.11</v>
      </c>
      <c r="T45" s="744">
        <v>494720.87</v>
      </c>
      <c r="U45" s="744">
        <v>535629.27</v>
      </c>
      <c r="V45" s="744">
        <v>557201.03</v>
      </c>
    </row>
    <row r="46" spans="2:22">
      <c r="B46" s="133" t="s">
        <v>1207</v>
      </c>
      <c r="C46" s="744">
        <v>21</v>
      </c>
      <c r="D46" s="744">
        <v>-0.1</v>
      </c>
      <c r="E46" s="744">
        <v>10.3</v>
      </c>
      <c r="F46" s="744">
        <v>15.2</v>
      </c>
      <c r="G46" s="744">
        <v>-56.7</v>
      </c>
      <c r="H46" s="744">
        <v>25.6</v>
      </c>
      <c r="I46" s="744">
        <v>-14.7</v>
      </c>
      <c r="J46" s="744">
        <v>46.4</v>
      </c>
      <c r="K46" s="744">
        <v>0</v>
      </c>
      <c r="L46" s="744">
        <v>-2.2999999999999998</v>
      </c>
      <c r="M46" s="744">
        <v>-0.1</v>
      </c>
      <c r="N46" s="744">
        <v>-16.7</v>
      </c>
      <c r="O46" s="744">
        <v>-13</v>
      </c>
      <c r="P46" s="744">
        <v>45.1</v>
      </c>
      <c r="Q46" s="744">
        <v>-1.7</v>
      </c>
      <c r="R46" s="744">
        <v>1</v>
      </c>
      <c r="S46" s="744">
        <v>3.9</v>
      </c>
      <c r="T46" s="744">
        <v>-7.6</v>
      </c>
      <c r="U46" s="744">
        <v>-3.9</v>
      </c>
      <c r="V46" s="744">
        <v>8.3000000000000007</v>
      </c>
    </row>
    <row r="47" spans="2:22">
      <c r="B47" s="133" t="s">
        <v>1208</v>
      </c>
      <c r="C47" s="744">
        <v>-15.2</v>
      </c>
      <c r="D47" s="744">
        <v>-39</v>
      </c>
      <c r="E47" s="744">
        <v>-11.4</v>
      </c>
      <c r="F47" s="744">
        <v>-21</v>
      </c>
      <c r="G47" s="744">
        <v>-30.8</v>
      </c>
      <c r="H47" s="744">
        <v>66</v>
      </c>
      <c r="I47" s="744">
        <v>22</v>
      </c>
      <c r="J47" s="744">
        <v>37.6</v>
      </c>
      <c r="K47" s="744">
        <v>1.8</v>
      </c>
      <c r="L47" s="744">
        <v>-2.2999999999999998</v>
      </c>
      <c r="M47" s="744">
        <v>-14.4</v>
      </c>
      <c r="N47" s="744">
        <v>-22.3</v>
      </c>
      <c r="O47" s="744">
        <v>-9.5</v>
      </c>
      <c r="P47" s="744">
        <v>10.3</v>
      </c>
      <c r="Q47" s="744">
        <v>-12.7</v>
      </c>
      <c r="R47" s="744">
        <v>-14.5</v>
      </c>
      <c r="S47" s="744">
        <v>-18.5</v>
      </c>
      <c r="T47" s="744">
        <v>-22.9</v>
      </c>
      <c r="U47" s="744">
        <v>-17.8</v>
      </c>
      <c r="V47" s="744">
        <v>-13.4</v>
      </c>
    </row>
    <row r="48" spans="2:22">
      <c r="B48" s="133" t="s">
        <v>1209</v>
      </c>
      <c r="C48" s="744">
        <v>-1.3</v>
      </c>
      <c r="D48" s="744">
        <v>1</v>
      </c>
      <c r="E48" s="744">
        <v>10.5</v>
      </c>
      <c r="F48" s="744">
        <v>14.7</v>
      </c>
      <c r="G48" s="744">
        <v>23.6</v>
      </c>
      <c r="H48" s="744">
        <v>41.2</v>
      </c>
      <c r="I48" s="744">
        <v>30</v>
      </c>
      <c r="J48" s="744">
        <v>37.6</v>
      </c>
      <c r="K48" s="744">
        <v>-11.6</v>
      </c>
      <c r="L48" s="744">
        <v>-12.6</v>
      </c>
      <c r="M48" s="744">
        <v>-13.5</v>
      </c>
      <c r="N48" s="744">
        <v>-13.4</v>
      </c>
      <c r="O48" s="744">
        <v>-12.2</v>
      </c>
      <c r="P48" s="744">
        <v>-12.6</v>
      </c>
      <c r="Q48" s="744">
        <v>-16.7</v>
      </c>
      <c r="R48" s="744">
        <v>-17.399999999999999</v>
      </c>
      <c r="S48" s="744">
        <v>-18.2</v>
      </c>
      <c r="T48" s="744">
        <v>-18</v>
      </c>
      <c r="U48" s="744">
        <v>-15.6</v>
      </c>
      <c r="V48" s="744">
        <v>-13.4</v>
      </c>
    </row>
    <row r="49" spans="2:22" ht="13">
      <c r="B49" s="219" t="s">
        <v>1215</v>
      </c>
      <c r="C49" s="629"/>
      <c r="D49" s="629"/>
      <c r="E49" s="629"/>
      <c r="F49" s="629"/>
      <c r="G49" s="629"/>
      <c r="H49" s="629"/>
      <c r="I49" s="629"/>
      <c r="J49" s="629"/>
      <c r="K49" s="746"/>
      <c r="L49" s="746"/>
      <c r="M49" s="746"/>
      <c r="N49" s="746"/>
      <c r="O49" s="746"/>
      <c r="P49" s="746"/>
      <c r="Q49" s="746"/>
      <c r="R49" s="746"/>
      <c r="S49" s="746"/>
      <c r="T49" s="746"/>
      <c r="U49" s="746"/>
      <c r="V49" s="746"/>
    </row>
    <row r="50" spans="2:22">
      <c r="B50" s="133" t="s">
        <v>1206</v>
      </c>
      <c r="C50" s="744">
        <v>1088790.52</v>
      </c>
      <c r="D50" s="744">
        <v>1108549.68</v>
      </c>
      <c r="E50" s="744">
        <v>813791.65</v>
      </c>
      <c r="F50" s="744">
        <v>867764.3</v>
      </c>
      <c r="G50" s="744">
        <v>1123408.98</v>
      </c>
      <c r="H50" s="744">
        <v>980279.62</v>
      </c>
      <c r="I50" s="744">
        <v>1089364.42</v>
      </c>
      <c r="J50" s="744">
        <v>1216996.3700000001</v>
      </c>
      <c r="K50" s="744">
        <v>1212104.24</v>
      </c>
      <c r="L50" s="744">
        <v>1193193.43</v>
      </c>
      <c r="M50" s="744">
        <v>1057367.28</v>
      </c>
      <c r="N50" s="744">
        <v>740174.44</v>
      </c>
      <c r="O50" s="744">
        <v>1235401.71</v>
      </c>
      <c r="P50" s="744">
        <v>982673.23</v>
      </c>
      <c r="Q50" s="744">
        <v>1021774.45</v>
      </c>
      <c r="R50" s="744">
        <v>1097154.6200000001</v>
      </c>
      <c r="S50" s="744">
        <v>1149395.1100000001</v>
      </c>
      <c r="T50" s="744">
        <v>1132147.96</v>
      </c>
      <c r="U50" s="744">
        <v>1307098.17</v>
      </c>
      <c r="V50" s="744">
        <v>1384165.47</v>
      </c>
    </row>
    <row r="51" spans="2:22">
      <c r="B51" s="133" t="s">
        <v>1207</v>
      </c>
      <c r="C51" s="744">
        <v>-1.8</v>
      </c>
      <c r="D51" s="744">
        <v>36.200000000000003</v>
      </c>
      <c r="E51" s="744">
        <v>-6.2</v>
      </c>
      <c r="F51" s="744">
        <v>-22.8</v>
      </c>
      <c r="G51" s="744">
        <v>14.6</v>
      </c>
      <c r="H51" s="744">
        <v>-10</v>
      </c>
      <c r="I51" s="744">
        <v>-10.5</v>
      </c>
      <c r="J51" s="744">
        <v>0.4</v>
      </c>
      <c r="K51" s="744">
        <v>1.6</v>
      </c>
      <c r="L51" s="744">
        <v>12.8</v>
      </c>
      <c r="M51" s="744">
        <v>42.9</v>
      </c>
      <c r="N51" s="744">
        <v>-40.1</v>
      </c>
      <c r="O51" s="744">
        <v>25.7</v>
      </c>
      <c r="P51" s="744">
        <v>-3.8</v>
      </c>
      <c r="Q51" s="744">
        <v>-6.9</v>
      </c>
      <c r="R51" s="744">
        <v>-4.5</v>
      </c>
      <c r="S51" s="744">
        <v>1.5</v>
      </c>
      <c r="T51" s="744">
        <v>-13.4</v>
      </c>
      <c r="U51" s="744">
        <v>-5.6</v>
      </c>
      <c r="V51" s="744">
        <v>17.2</v>
      </c>
    </row>
    <row r="52" spans="2:22">
      <c r="B52" s="133" t="s">
        <v>1208</v>
      </c>
      <c r="C52" s="744">
        <v>-11.9</v>
      </c>
      <c r="D52" s="744">
        <v>12.8</v>
      </c>
      <c r="E52" s="744">
        <v>-20.399999999999999</v>
      </c>
      <c r="F52" s="744">
        <v>-20.9</v>
      </c>
      <c r="G52" s="744">
        <v>-2.2999999999999998</v>
      </c>
      <c r="H52" s="744">
        <v>-13.4</v>
      </c>
      <c r="I52" s="744">
        <v>-16.7</v>
      </c>
      <c r="J52" s="744">
        <v>-12.1</v>
      </c>
      <c r="K52" s="744">
        <v>2.7</v>
      </c>
      <c r="L52" s="744">
        <v>-1.5</v>
      </c>
      <c r="M52" s="744">
        <v>10</v>
      </c>
      <c r="N52" s="744">
        <v>-29</v>
      </c>
      <c r="O52" s="744">
        <v>12.4</v>
      </c>
      <c r="P52" s="744">
        <v>-5.6</v>
      </c>
      <c r="Q52" s="744">
        <v>6.9</v>
      </c>
      <c r="R52" s="744">
        <v>6.9</v>
      </c>
      <c r="S52" s="744">
        <v>-0.7</v>
      </c>
      <c r="T52" s="744">
        <v>-4.2</v>
      </c>
      <c r="U52" s="744">
        <v>4.7</v>
      </c>
      <c r="V52" s="744">
        <v>5.5</v>
      </c>
    </row>
    <row r="53" spans="2:22">
      <c r="B53" s="133" t="s">
        <v>1209</v>
      </c>
      <c r="C53" s="744">
        <v>-11</v>
      </c>
      <c r="D53" s="744">
        <v>-10.8</v>
      </c>
      <c r="E53" s="744">
        <v>-14.1</v>
      </c>
      <c r="F53" s="744">
        <v>-13.1</v>
      </c>
      <c r="G53" s="744">
        <v>-11.3</v>
      </c>
      <c r="H53" s="744">
        <v>-14</v>
      </c>
      <c r="I53" s="744">
        <v>-14.3</v>
      </c>
      <c r="J53" s="744">
        <v>-12.1</v>
      </c>
      <c r="K53" s="744">
        <v>0.7</v>
      </c>
      <c r="L53" s="744">
        <v>0.5</v>
      </c>
      <c r="M53" s="744">
        <v>0.7</v>
      </c>
      <c r="N53" s="744">
        <v>-0.1</v>
      </c>
      <c r="O53" s="744">
        <v>3.2</v>
      </c>
      <c r="P53" s="744">
        <v>1.9</v>
      </c>
      <c r="Q53" s="744">
        <v>3.1</v>
      </c>
      <c r="R53" s="744">
        <v>2.4</v>
      </c>
      <c r="S53" s="744">
        <v>1.5</v>
      </c>
      <c r="T53" s="744">
        <v>2.2000000000000002</v>
      </c>
      <c r="U53" s="744">
        <v>5.0999999999999996</v>
      </c>
      <c r="V53" s="744">
        <v>5.5</v>
      </c>
    </row>
    <row r="54" spans="2:22">
      <c r="B54" s="154"/>
      <c r="C54" s="137"/>
      <c r="D54" s="131"/>
      <c r="E54" s="131"/>
      <c r="F54" s="131"/>
      <c r="G54" s="131"/>
      <c r="H54" s="131"/>
      <c r="I54" s="131"/>
      <c r="J54" s="131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</row>
    <row r="55" spans="2:22">
      <c r="B55" s="154"/>
      <c r="C55" s="137"/>
      <c r="D55" s="131"/>
      <c r="E55" s="131"/>
      <c r="F55" s="131"/>
      <c r="G55" s="131"/>
      <c r="H55" s="131"/>
      <c r="I55" s="131"/>
      <c r="J55" s="131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</row>
    <row r="56" spans="2:22">
      <c r="B56" s="154"/>
      <c r="C56" s="137"/>
      <c r="D56" s="131"/>
      <c r="E56" s="131"/>
      <c r="F56" s="131"/>
      <c r="G56" s="131"/>
      <c r="H56" s="131"/>
      <c r="I56" s="131"/>
      <c r="J56" s="131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</row>
    <row r="57" spans="2:22" ht="17.5" customHeight="1">
      <c r="B57" s="619" t="s">
        <v>1808</v>
      </c>
      <c r="D57" s="108"/>
      <c r="E57" s="108"/>
      <c r="F57" s="108"/>
      <c r="G57" s="108"/>
      <c r="H57" s="108"/>
    </row>
    <row r="58" spans="2:22" s="421" customFormat="1" ht="17.5" customHeight="1">
      <c r="B58" s="1057"/>
      <c r="C58" s="1063">
        <v>2019</v>
      </c>
      <c r="D58" s="1064"/>
      <c r="E58" s="1064"/>
      <c r="F58" s="1064"/>
      <c r="G58" s="1064"/>
      <c r="H58" s="1064"/>
      <c r="I58" s="1064"/>
      <c r="J58" s="1064"/>
      <c r="K58" s="1064"/>
      <c r="L58" s="1064"/>
      <c r="M58" s="1064"/>
      <c r="N58" s="1065"/>
      <c r="O58" s="1058">
        <v>2020</v>
      </c>
      <c r="P58" s="1059"/>
      <c r="Q58" s="1059"/>
      <c r="R58" s="1059"/>
      <c r="S58" s="1059"/>
      <c r="T58" s="1059"/>
      <c r="U58" s="1059"/>
      <c r="V58" s="1060"/>
    </row>
    <row r="59" spans="2:22" s="421" customFormat="1" ht="17.5" customHeight="1">
      <c r="B59" s="1057"/>
      <c r="C59" s="747" t="s">
        <v>1201</v>
      </c>
      <c r="D59" s="747" t="s">
        <v>1200</v>
      </c>
      <c r="E59" s="747" t="s">
        <v>1199</v>
      </c>
      <c r="F59" s="747" t="s">
        <v>1198</v>
      </c>
      <c r="G59" s="747" t="s">
        <v>1197</v>
      </c>
      <c r="H59" s="747" t="s">
        <v>1196</v>
      </c>
      <c r="I59" s="747" t="s">
        <v>1195</v>
      </c>
      <c r="J59" s="747" t="s">
        <v>1194</v>
      </c>
      <c r="K59" s="747" t="s">
        <v>1205</v>
      </c>
      <c r="L59" s="747" t="s">
        <v>1204</v>
      </c>
      <c r="M59" s="747" t="s">
        <v>1203</v>
      </c>
      <c r="N59" s="747" t="s">
        <v>1202</v>
      </c>
      <c r="O59" s="747" t="s">
        <v>1201</v>
      </c>
      <c r="P59" s="747" t="s">
        <v>1200</v>
      </c>
      <c r="Q59" s="747" t="s">
        <v>1199</v>
      </c>
      <c r="R59" s="747" t="s">
        <v>1198</v>
      </c>
      <c r="S59" s="747" t="s">
        <v>1197</v>
      </c>
      <c r="T59" s="747" t="s">
        <v>1196</v>
      </c>
      <c r="U59" s="747" t="s">
        <v>1195</v>
      </c>
      <c r="V59" s="747" t="s">
        <v>1194</v>
      </c>
    </row>
    <row r="60" spans="2:22">
      <c r="B60" s="149" t="s">
        <v>1216</v>
      </c>
      <c r="C60" s="236">
        <v>2398736.66</v>
      </c>
      <c r="D60" s="236">
        <v>2335598.11</v>
      </c>
      <c r="E60" s="236">
        <v>2073197.45</v>
      </c>
      <c r="F60" s="236">
        <v>2162687.7599999998</v>
      </c>
      <c r="G60" s="236">
        <v>2075004.72</v>
      </c>
      <c r="H60" s="236">
        <v>2007398.87</v>
      </c>
      <c r="I60" s="236">
        <v>2225004.67</v>
      </c>
      <c r="J60" s="236">
        <v>2386925.9</v>
      </c>
      <c r="K60" s="236">
        <v>1726639.12</v>
      </c>
      <c r="L60" s="236">
        <v>2059525.4</v>
      </c>
      <c r="M60" s="236">
        <v>2190315.5499999998</v>
      </c>
      <c r="N60" s="236">
        <v>2189476.39</v>
      </c>
      <c r="O60" s="236">
        <v>2474396.36</v>
      </c>
      <c r="P60" s="236">
        <v>2202809.59</v>
      </c>
      <c r="Q60" s="236">
        <v>2239755.6800000002</v>
      </c>
      <c r="R60" s="236">
        <v>1894305.48</v>
      </c>
      <c r="S60" s="236">
        <v>1616439.03</v>
      </c>
      <c r="T60" s="236">
        <v>1605768.17</v>
      </c>
      <c r="U60" s="236">
        <v>1942487.33</v>
      </c>
      <c r="V60" s="236">
        <v>2080062.91</v>
      </c>
    </row>
    <row r="61" spans="2:22">
      <c r="B61" s="149" t="s">
        <v>1210</v>
      </c>
      <c r="C61" s="236">
        <v>5308.7</v>
      </c>
      <c r="D61" s="236">
        <v>5124.26</v>
      </c>
      <c r="E61" s="236">
        <v>5065.93</v>
      </c>
      <c r="F61" s="236">
        <v>5559.62</v>
      </c>
      <c r="G61" s="236">
        <v>5232.74</v>
      </c>
      <c r="H61" s="236">
        <v>6029.96</v>
      </c>
      <c r="I61" s="236">
        <v>6354.88</v>
      </c>
      <c r="J61" s="236">
        <v>7885.82</v>
      </c>
      <c r="K61" s="236">
        <v>5862.39</v>
      </c>
      <c r="L61" s="236">
        <v>5255.35</v>
      </c>
      <c r="M61" s="236">
        <v>4522.25</v>
      </c>
      <c r="N61" s="236">
        <v>4233.1000000000004</v>
      </c>
      <c r="O61" s="236">
        <v>5105.03</v>
      </c>
      <c r="P61" s="236">
        <v>4496.75</v>
      </c>
      <c r="Q61" s="236">
        <v>4157.75</v>
      </c>
      <c r="R61" s="236">
        <v>4328.22</v>
      </c>
      <c r="S61" s="236">
        <v>3798.61</v>
      </c>
      <c r="T61" s="236">
        <v>4509.37</v>
      </c>
      <c r="U61" s="236">
        <v>5768.91</v>
      </c>
      <c r="V61" s="236">
        <v>6594.69</v>
      </c>
    </row>
    <row r="62" spans="2:22">
      <c r="B62" s="149" t="s">
        <v>1211</v>
      </c>
      <c r="C62" s="236">
        <v>257955.75</v>
      </c>
      <c r="D62" s="236">
        <v>292172.64</v>
      </c>
      <c r="E62" s="236">
        <v>262885.53999999998</v>
      </c>
      <c r="F62" s="236">
        <v>321325.71999999997</v>
      </c>
      <c r="G62" s="236">
        <v>272101.61</v>
      </c>
      <c r="H62" s="236">
        <v>293600.69</v>
      </c>
      <c r="I62" s="236">
        <v>280932.88</v>
      </c>
      <c r="J62" s="236">
        <v>300587.96000000002</v>
      </c>
      <c r="K62" s="236">
        <v>274831.55</v>
      </c>
      <c r="L62" s="236">
        <v>287547.89</v>
      </c>
      <c r="M62" s="236">
        <v>278971.33</v>
      </c>
      <c r="N62" s="236">
        <v>265597.03999999998</v>
      </c>
      <c r="O62" s="236">
        <v>295317.36</v>
      </c>
      <c r="P62" s="236">
        <v>260472.76</v>
      </c>
      <c r="Q62" s="236">
        <v>258331.49</v>
      </c>
      <c r="R62" s="236">
        <v>228926.84</v>
      </c>
      <c r="S62" s="236">
        <v>212844.17</v>
      </c>
      <c r="T62" s="236">
        <v>202785.94</v>
      </c>
      <c r="U62" s="236">
        <v>213981.88</v>
      </c>
      <c r="V62" s="236">
        <v>254942.32</v>
      </c>
    </row>
    <row r="63" spans="2:22">
      <c r="B63" s="149" t="s">
        <v>1212</v>
      </c>
      <c r="C63" s="236">
        <v>33265.69</v>
      </c>
      <c r="D63" s="236">
        <v>30290.25</v>
      </c>
      <c r="E63" s="236">
        <v>32657.47</v>
      </c>
      <c r="F63" s="236">
        <v>29011.18</v>
      </c>
      <c r="G63" s="236">
        <v>28742</v>
      </c>
      <c r="H63" s="236">
        <v>27721.73</v>
      </c>
      <c r="I63" s="236">
        <v>31386.86</v>
      </c>
      <c r="J63" s="236">
        <v>34521.74</v>
      </c>
      <c r="K63" s="236">
        <v>24340.62</v>
      </c>
      <c r="L63" s="236">
        <v>27458.85</v>
      </c>
      <c r="M63" s="236">
        <v>30237.040000000001</v>
      </c>
      <c r="N63" s="236">
        <v>31338.799999999999</v>
      </c>
      <c r="O63" s="236">
        <v>32710.02</v>
      </c>
      <c r="P63" s="236">
        <v>34067.4</v>
      </c>
      <c r="Q63" s="236">
        <v>28700.9</v>
      </c>
      <c r="R63" s="236">
        <v>23564.21</v>
      </c>
      <c r="S63" s="236">
        <v>20251.169999999998</v>
      </c>
      <c r="T63" s="236">
        <v>21146.94</v>
      </c>
      <c r="U63" s="236">
        <v>27605.48</v>
      </c>
      <c r="V63" s="236">
        <v>33347.4</v>
      </c>
    </row>
    <row r="64" spans="2:22">
      <c r="B64" s="133" t="s">
        <v>1213</v>
      </c>
      <c r="C64" s="236">
        <v>2086907.98</v>
      </c>
      <c r="D64" s="236">
        <v>1996488.59</v>
      </c>
      <c r="E64" s="236">
        <v>1767689.87</v>
      </c>
      <c r="F64" s="236">
        <v>1799874.86</v>
      </c>
      <c r="G64" s="236">
        <v>1764066.91</v>
      </c>
      <c r="H64" s="236">
        <v>1676477.54</v>
      </c>
      <c r="I64" s="236">
        <v>1885141.41</v>
      </c>
      <c r="J64" s="236">
        <v>2043742.45</v>
      </c>
      <c r="K64" s="236">
        <v>1424350.68</v>
      </c>
      <c r="L64" s="236">
        <v>1742943.6</v>
      </c>
      <c r="M64" s="236">
        <v>1881139.29</v>
      </c>
      <c r="N64" s="236">
        <v>1895101.23</v>
      </c>
      <c r="O64" s="236">
        <v>2128554.23</v>
      </c>
      <c r="P64" s="236">
        <v>1892874.01</v>
      </c>
      <c r="Q64" s="236">
        <v>1940312.85</v>
      </c>
      <c r="R64" s="236">
        <v>1627266.64</v>
      </c>
      <c r="S64" s="236">
        <v>1381998.71</v>
      </c>
      <c r="T64" s="236">
        <v>1375649.63</v>
      </c>
      <c r="U64" s="236">
        <v>451325.97</v>
      </c>
      <c r="V64" s="236">
        <v>546244.57999999996</v>
      </c>
    </row>
    <row r="65" spans="2:22">
      <c r="B65" s="237" t="s">
        <v>642</v>
      </c>
      <c r="C65" s="236">
        <v>145541.49</v>
      </c>
      <c r="D65" s="236">
        <v>153761.16</v>
      </c>
      <c r="E65" s="236">
        <v>140821.04</v>
      </c>
      <c r="F65" s="236">
        <v>136662.64000000001</v>
      </c>
      <c r="G65" s="236">
        <v>147999.26</v>
      </c>
      <c r="H65" s="236">
        <v>144443.21</v>
      </c>
      <c r="I65" s="236">
        <v>162082.18</v>
      </c>
      <c r="J65" s="236">
        <v>164006.98000000001</v>
      </c>
      <c r="K65" s="236">
        <v>147475.34</v>
      </c>
      <c r="L65" s="236">
        <v>149666.98000000001</v>
      </c>
      <c r="M65" s="236">
        <v>164350.43</v>
      </c>
      <c r="N65" s="236">
        <v>159294.5</v>
      </c>
      <c r="O65" s="236">
        <v>144979.9</v>
      </c>
      <c r="P65" s="236">
        <v>149893.66</v>
      </c>
      <c r="Q65" s="236">
        <v>138846.82</v>
      </c>
      <c r="R65" s="236">
        <v>148377.81</v>
      </c>
      <c r="S65" s="236">
        <v>104547.88</v>
      </c>
      <c r="T65" s="236">
        <v>109907.85</v>
      </c>
      <c r="U65" s="236">
        <v>134424.14000000001</v>
      </c>
      <c r="V65" s="236">
        <v>149800.20000000001</v>
      </c>
    </row>
    <row r="66" spans="2:22">
      <c r="B66" s="237" t="s">
        <v>640</v>
      </c>
      <c r="C66" s="236">
        <v>557201.03</v>
      </c>
      <c r="D66" s="236">
        <v>535629.27</v>
      </c>
      <c r="E66" s="236">
        <v>494720.87</v>
      </c>
      <c r="F66" s="236">
        <v>513817.11</v>
      </c>
      <c r="G66" s="236">
        <v>518913.03</v>
      </c>
      <c r="H66" s="236">
        <v>510259.87</v>
      </c>
      <c r="I66" s="236">
        <v>740386</v>
      </c>
      <c r="J66" s="236">
        <v>644333.76</v>
      </c>
      <c r="K66" s="236">
        <v>536700.9</v>
      </c>
      <c r="L66" s="236">
        <v>535909.34</v>
      </c>
      <c r="M66" s="236">
        <v>523595.44</v>
      </c>
      <c r="N66" s="236">
        <v>523702.48</v>
      </c>
      <c r="O66" s="236">
        <v>766577.96</v>
      </c>
      <c r="P66" s="236">
        <v>653615.93000000005</v>
      </c>
      <c r="Q66" s="236">
        <v>821186.41</v>
      </c>
      <c r="R66" s="236">
        <v>355479.84</v>
      </c>
      <c r="S66" s="236">
        <v>409686.52</v>
      </c>
      <c r="T66" s="236">
        <v>451950.13</v>
      </c>
      <c r="U66" s="236">
        <v>451325.97</v>
      </c>
      <c r="V66" s="236">
        <v>546244.57999999996</v>
      </c>
    </row>
    <row r="67" spans="2:22">
      <c r="B67" s="238" t="s">
        <v>1217</v>
      </c>
      <c r="C67" s="236">
        <v>103217.73</v>
      </c>
      <c r="D67" s="236">
        <v>92334.7</v>
      </c>
      <c r="E67" s="236">
        <v>95662.92</v>
      </c>
      <c r="F67" s="236">
        <v>90323.35</v>
      </c>
      <c r="G67" s="236">
        <v>95592.59</v>
      </c>
      <c r="H67" s="236">
        <v>95825.4</v>
      </c>
      <c r="I67" s="236">
        <v>255329.96</v>
      </c>
      <c r="J67" s="236">
        <v>121435.56</v>
      </c>
      <c r="K67" s="236">
        <v>88623.27</v>
      </c>
      <c r="L67" s="236">
        <v>99081.21</v>
      </c>
      <c r="M67" s="236">
        <v>101255.5</v>
      </c>
      <c r="N67" s="236">
        <v>95981.84</v>
      </c>
      <c r="O67" s="236">
        <v>105673.65</v>
      </c>
      <c r="P67" s="236">
        <v>99867.01</v>
      </c>
      <c r="Q67" s="236">
        <v>85496.78</v>
      </c>
      <c r="R67" s="236">
        <v>47380.47</v>
      </c>
      <c r="S67" s="236">
        <v>37846.17</v>
      </c>
      <c r="T67" s="236">
        <v>47144.72</v>
      </c>
      <c r="U67" s="236">
        <v>76980.13</v>
      </c>
      <c r="V67" s="236">
        <v>93382.01</v>
      </c>
    </row>
    <row r="68" spans="2:22">
      <c r="B68" s="238" t="s">
        <v>1218</v>
      </c>
      <c r="C68" s="236">
        <v>453983.3</v>
      </c>
      <c r="D68" s="236">
        <v>443294.57</v>
      </c>
      <c r="E68" s="236">
        <v>399057.94</v>
      </c>
      <c r="F68" s="236">
        <v>423493.76</v>
      </c>
      <c r="G68" s="236">
        <v>423320.44</v>
      </c>
      <c r="H68" s="236">
        <v>414434.47</v>
      </c>
      <c r="I68" s="236">
        <v>485056.04</v>
      </c>
      <c r="J68" s="236">
        <v>522898.2</v>
      </c>
      <c r="K68" s="236">
        <v>448077.63</v>
      </c>
      <c r="L68" s="236">
        <v>436828.12</v>
      </c>
      <c r="M68" s="236">
        <v>422339.94</v>
      </c>
      <c r="N68" s="236">
        <v>427720.64</v>
      </c>
      <c r="O68" s="236">
        <v>660904.31999999995</v>
      </c>
      <c r="P68" s="236">
        <v>553748.92000000004</v>
      </c>
      <c r="Q68" s="236">
        <v>735689.63</v>
      </c>
      <c r="R68" s="236">
        <v>308099.37</v>
      </c>
      <c r="S68" s="236">
        <v>371840.35</v>
      </c>
      <c r="T68" s="236">
        <v>404805.42</v>
      </c>
      <c r="U68" s="236">
        <v>374345.84</v>
      </c>
      <c r="V68" s="236">
        <v>452862.57</v>
      </c>
    </row>
    <row r="69" spans="2:22">
      <c r="B69" s="133" t="s">
        <v>201</v>
      </c>
      <c r="C69" s="236">
        <v>1384165.47</v>
      </c>
      <c r="D69" s="236">
        <v>1307098.17</v>
      </c>
      <c r="E69" s="236">
        <v>1132147.96</v>
      </c>
      <c r="F69" s="236">
        <v>1149395.1100000001</v>
      </c>
      <c r="G69" s="236">
        <v>1097154.6200000001</v>
      </c>
      <c r="H69" s="236">
        <v>1021774.45</v>
      </c>
      <c r="I69" s="236">
        <v>982673.23</v>
      </c>
      <c r="J69" s="236">
        <v>1235401.71</v>
      </c>
      <c r="K69" s="236">
        <v>740174.44</v>
      </c>
      <c r="L69" s="236">
        <v>1057367.28</v>
      </c>
      <c r="M69" s="236">
        <v>1193193.43</v>
      </c>
      <c r="N69" s="236">
        <v>1212104.24</v>
      </c>
      <c r="O69" s="236">
        <v>1216996.3700000001</v>
      </c>
      <c r="P69" s="236">
        <v>1089364.42</v>
      </c>
      <c r="Q69" s="236">
        <v>980279.62</v>
      </c>
      <c r="R69" s="236">
        <v>1123408.98</v>
      </c>
      <c r="S69" s="236">
        <v>867764.3</v>
      </c>
      <c r="T69" s="236">
        <v>813791.65</v>
      </c>
      <c r="U69" s="236">
        <v>1108549.68</v>
      </c>
      <c r="V69" s="236">
        <v>1088790.52</v>
      </c>
    </row>
    <row r="70" spans="2:22">
      <c r="B70" s="237" t="s">
        <v>1219</v>
      </c>
      <c r="C70" s="236">
        <v>464384.63</v>
      </c>
      <c r="D70" s="236">
        <v>466663.28</v>
      </c>
      <c r="E70" s="236">
        <v>403630.1</v>
      </c>
      <c r="F70" s="236">
        <v>460567.01</v>
      </c>
      <c r="G70" s="236">
        <v>431220.41</v>
      </c>
      <c r="H70" s="236">
        <v>428438.42</v>
      </c>
      <c r="I70" s="236">
        <v>261863.78</v>
      </c>
      <c r="J70" s="236">
        <v>505448.58</v>
      </c>
      <c r="K70" s="236">
        <v>337368.27</v>
      </c>
      <c r="L70" s="236">
        <v>443641.68</v>
      </c>
      <c r="M70" s="236">
        <v>448164.05</v>
      </c>
      <c r="N70" s="236">
        <v>455149.92</v>
      </c>
      <c r="O70" s="236">
        <v>271784.86</v>
      </c>
      <c r="P70" s="236">
        <v>269133.56</v>
      </c>
      <c r="Q70" s="236">
        <v>233011.89</v>
      </c>
      <c r="R70" s="236">
        <v>354498.73</v>
      </c>
      <c r="S70" s="236">
        <v>196433.39</v>
      </c>
      <c r="T70" s="236">
        <v>191257.39</v>
      </c>
      <c r="U70" s="236">
        <v>377079.51</v>
      </c>
      <c r="V70" s="236">
        <v>351812.42</v>
      </c>
    </row>
    <row r="71" spans="2:22">
      <c r="B71" s="237" t="s">
        <v>1220</v>
      </c>
      <c r="C71" s="236">
        <v>917058.34</v>
      </c>
      <c r="D71" s="236">
        <v>833577.1</v>
      </c>
      <c r="E71" s="236">
        <v>726359.37</v>
      </c>
      <c r="F71" s="236">
        <v>685835.58</v>
      </c>
      <c r="G71" s="236">
        <v>663456.65</v>
      </c>
      <c r="H71" s="236">
        <v>590943.03</v>
      </c>
      <c r="I71" s="236">
        <v>718078.9</v>
      </c>
      <c r="J71" s="236">
        <v>727116.38</v>
      </c>
      <c r="K71" s="236">
        <v>400324.62</v>
      </c>
      <c r="L71" s="236">
        <v>611436.97</v>
      </c>
      <c r="M71" s="236">
        <v>742437.87</v>
      </c>
      <c r="N71" s="236">
        <v>754606.8</v>
      </c>
      <c r="O71" s="236">
        <v>942413.9</v>
      </c>
      <c r="P71" s="236">
        <v>817923.81</v>
      </c>
      <c r="Q71" s="236">
        <v>740794.84</v>
      </c>
      <c r="R71" s="236">
        <v>766783.49</v>
      </c>
      <c r="S71" s="236">
        <v>669730.53</v>
      </c>
      <c r="T71" s="236">
        <v>620822.78</v>
      </c>
      <c r="U71" s="236">
        <v>729275.34</v>
      </c>
      <c r="V71" s="236">
        <v>734821.72</v>
      </c>
    </row>
    <row r="72" spans="2:22">
      <c r="B72" s="237" t="s">
        <v>1221</v>
      </c>
      <c r="C72" s="236">
        <v>2722.5</v>
      </c>
      <c r="D72" s="236">
        <v>6857.78</v>
      </c>
      <c r="E72" s="236">
        <v>2158.5</v>
      </c>
      <c r="F72" s="236">
        <v>2992.53</v>
      </c>
      <c r="G72" s="236">
        <v>2477.56</v>
      </c>
      <c r="H72" s="236">
        <v>2393</v>
      </c>
      <c r="I72" s="236">
        <v>2730.56</v>
      </c>
      <c r="J72" s="236">
        <v>2836.74</v>
      </c>
      <c r="K72" s="236">
        <v>2481.5500000000002</v>
      </c>
      <c r="L72" s="236">
        <v>2288.63</v>
      </c>
      <c r="M72" s="236">
        <v>2591.5100000000002</v>
      </c>
      <c r="N72" s="236">
        <v>2347.52</v>
      </c>
      <c r="O72" s="236">
        <v>2797.61</v>
      </c>
      <c r="P72" s="236">
        <v>2307.04</v>
      </c>
      <c r="Q72" s="236">
        <v>6472.89</v>
      </c>
      <c r="R72" s="236">
        <v>2126.7600000000002</v>
      </c>
      <c r="S72" s="236">
        <v>1600.39</v>
      </c>
      <c r="T72" s="236">
        <v>1711.48</v>
      </c>
      <c r="U72" s="236">
        <v>2194.8200000000002</v>
      </c>
      <c r="V72" s="236">
        <v>2156.37</v>
      </c>
    </row>
    <row r="73" spans="2:22">
      <c r="B73" s="239"/>
      <c r="C73" s="236"/>
      <c r="D73" s="236"/>
      <c r="E73" s="236"/>
      <c r="F73" s="236"/>
      <c r="G73" s="236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236"/>
      <c r="V73" s="236"/>
    </row>
    <row r="74" spans="2:22">
      <c r="B74" s="239"/>
      <c r="C74" s="236"/>
      <c r="D74" s="236"/>
      <c r="E74" s="236"/>
      <c r="F74" s="236"/>
      <c r="G74" s="236"/>
      <c r="H74" s="236"/>
      <c r="I74" s="236"/>
      <c r="J74" s="236"/>
      <c r="K74" s="236"/>
      <c r="L74" s="236"/>
      <c r="M74" s="236"/>
      <c r="N74" s="236"/>
      <c r="O74" s="236"/>
      <c r="P74" s="236"/>
      <c r="Q74" s="236"/>
      <c r="R74" s="236"/>
      <c r="S74" s="236"/>
      <c r="T74" s="236"/>
      <c r="U74" s="236"/>
      <c r="V74" s="236"/>
    </row>
    <row r="75" spans="2:22" ht="15.5">
      <c r="B75" s="619" t="s">
        <v>1222</v>
      </c>
      <c r="C75" s="236"/>
      <c r="D75" s="236"/>
      <c r="E75" s="236"/>
      <c r="F75" s="236"/>
      <c r="G75" s="236"/>
      <c r="H75" s="236"/>
      <c r="I75" s="236"/>
      <c r="J75" s="236"/>
      <c r="K75" s="236"/>
      <c r="L75" s="236"/>
      <c r="M75" s="236"/>
      <c r="N75" s="236"/>
      <c r="O75" s="236"/>
      <c r="P75" s="236"/>
      <c r="Q75" s="236"/>
      <c r="R75" s="236"/>
      <c r="S75" s="236"/>
      <c r="T75" s="236"/>
      <c r="U75" s="236"/>
      <c r="V75" s="236"/>
    </row>
    <row r="76" spans="2:22">
      <c r="B76" s="748">
        <f>100*(V60-O60)/O60</f>
        <v>-15.936551490885638</v>
      </c>
      <c r="C76" s="236"/>
      <c r="D76" s="236"/>
      <c r="E76" s="236"/>
      <c r="F76" s="236"/>
      <c r="G76" s="236"/>
      <c r="H76" s="236"/>
      <c r="I76" s="236"/>
      <c r="J76" s="236"/>
      <c r="K76" s="236"/>
      <c r="L76" s="236"/>
      <c r="M76" s="236"/>
      <c r="N76" s="236"/>
      <c r="O76" s="236"/>
      <c r="P76" s="236"/>
      <c r="Q76" s="236"/>
      <c r="R76" s="236"/>
      <c r="S76" s="236"/>
      <c r="T76" s="236"/>
      <c r="U76" s="236"/>
      <c r="V76" s="236"/>
    </row>
    <row r="77" spans="2:22">
      <c r="B77" s="748">
        <f t="shared" ref="B77:B87" si="0">100*(V61-O61)/O61</f>
        <v>29.180239881058487</v>
      </c>
      <c r="C77" s="236"/>
      <c r="D77" s="236"/>
      <c r="E77" s="236"/>
      <c r="F77" s="236"/>
      <c r="G77" s="236"/>
      <c r="H77" s="236"/>
      <c r="I77" s="236"/>
      <c r="J77" s="236"/>
      <c r="K77" s="236"/>
      <c r="L77" s="236"/>
      <c r="M77" s="236"/>
      <c r="N77" s="236"/>
      <c r="O77" s="236"/>
      <c r="P77" s="236"/>
      <c r="Q77" s="236"/>
      <c r="R77" s="236"/>
      <c r="S77" s="236"/>
      <c r="T77" s="236"/>
      <c r="U77" s="236"/>
      <c r="V77" s="236"/>
    </row>
    <row r="78" spans="2:22">
      <c r="B78" s="748">
        <f t="shared" si="0"/>
        <v>-13.671746219050577</v>
      </c>
      <c r="C78" s="236"/>
      <c r="D78" s="236"/>
      <c r="E78" s="236"/>
      <c r="F78" s="236"/>
      <c r="G78" s="236"/>
      <c r="H78" s="236"/>
      <c r="I78" s="236"/>
      <c r="J78" s="236"/>
      <c r="K78" s="236"/>
      <c r="L78" s="236"/>
      <c r="M78" s="236"/>
      <c r="N78" s="236"/>
      <c r="O78" s="236"/>
      <c r="P78" s="236"/>
      <c r="Q78" s="236"/>
      <c r="R78" s="236"/>
      <c r="S78" s="236"/>
      <c r="T78" s="236"/>
      <c r="U78" s="236"/>
      <c r="V78" s="236"/>
    </row>
    <row r="79" spans="2:22">
      <c r="B79" s="748">
        <f t="shared" si="0"/>
        <v>1.9485772249604281</v>
      </c>
      <c r="C79" s="236"/>
      <c r="D79" s="236"/>
      <c r="E79" s="236"/>
      <c r="F79" s="236"/>
      <c r="G79" s="236"/>
      <c r="H79" s="236"/>
      <c r="I79" s="236"/>
      <c r="J79" s="236"/>
      <c r="K79" s="236"/>
      <c r="L79" s="236"/>
      <c r="M79" s="236"/>
      <c r="N79" s="236"/>
      <c r="O79" s="236"/>
      <c r="P79" s="236"/>
      <c r="Q79" s="236"/>
      <c r="R79" s="236"/>
      <c r="S79" s="236"/>
      <c r="T79" s="236"/>
      <c r="U79" s="236"/>
      <c r="V79" s="236"/>
    </row>
    <row r="80" spans="2:22">
      <c r="B80" s="748">
        <f t="shared" si="0"/>
        <v>-74.337295601813253</v>
      </c>
      <c r="C80" s="236"/>
      <c r="D80" s="236"/>
      <c r="E80" s="236"/>
      <c r="F80" s="236"/>
      <c r="G80" s="236"/>
      <c r="H80" s="236"/>
      <c r="I80" s="236"/>
      <c r="J80" s="236"/>
      <c r="K80" s="236"/>
      <c r="L80" s="236"/>
      <c r="M80" s="236"/>
      <c r="N80" s="236"/>
      <c r="O80" s="236"/>
      <c r="P80" s="236"/>
      <c r="Q80" s="236"/>
      <c r="R80" s="236"/>
      <c r="S80" s="236"/>
      <c r="T80" s="236"/>
      <c r="U80" s="236"/>
      <c r="V80" s="236"/>
    </row>
    <row r="81" spans="2:22">
      <c r="B81" s="748">
        <f t="shared" si="0"/>
        <v>3.3248057144473253</v>
      </c>
      <c r="C81" s="236"/>
      <c r="D81" s="236"/>
      <c r="E81" s="236"/>
      <c r="F81" s="236"/>
      <c r="G81" s="236"/>
      <c r="H81" s="236"/>
      <c r="I81" s="236"/>
      <c r="J81" s="236"/>
      <c r="K81" s="236"/>
      <c r="L81" s="236"/>
      <c r="M81" s="236"/>
      <c r="N81" s="236"/>
      <c r="O81" s="236"/>
      <c r="P81" s="236"/>
      <c r="Q81" s="236"/>
      <c r="R81" s="236"/>
      <c r="S81" s="236"/>
      <c r="T81" s="236"/>
      <c r="U81" s="236"/>
      <c r="V81" s="236"/>
    </row>
    <row r="82" spans="2:22">
      <c r="B82" s="748">
        <f t="shared" si="0"/>
        <v>-28.742462149577065</v>
      </c>
      <c r="C82" s="236"/>
      <c r="D82" s="236"/>
      <c r="E82" s="236"/>
      <c r="F82" s="236"/>
      <c r="G82" s="236"/>
      <c r="H82" s="236"/>
      <c r="I82" s="236"/>
      <c r="J82" s="236"/>
      <c r="K82" s="236"/>
      <c r="L82" s="236"/>
      <c r="M82" s="236"/>
      <c r="N82" s="236"/>
      <c r="O82" s="236"/>
      <c r="P82" s="236"/>
      <c r="Q82" s="236"/>
      <c r="R82" s="236"/>
      <c r="S82" s="236"/>
      <c r="T82" s="236"/>
      <c r="U82" s="236"/>
      <c r="V82" s="236"/>
    </row>
    <row r="83" spans="2:22">
      <c r="B83" s="748">
        <f t="shared" si="0"/>
        <v>-11.631698157487699</v>
      </c>
    </row>
    <row r="84" spans="2:22">
      <c r="B84" s="748">
        <f t="shared" si="0"/>
        <v>-31.478346215076932</v>
      </c>
    </row>
    <row r="85" spans="2:22">
      <c r="B85" s="748">
        <f t="shared" si="0"/>
        <v>-10.534612358786253</v>
      </c>
    </row>
    <row r="86" spans="2:22">
      <c r="B86" s="748">
        <f t="shared" si="0"/>
        <v>29.445186902611134</v>
      </c>
    </row>
    <row r="87" spans="2:22">
      <c r="B87" s="748">
        <f t="shared" si="0"/>
        <v>-22.027707783172556</v>
      </c>
    </row>
    <row r="88" spans="2:22">
      <c r="B88" s="748">
        <f>100*(V72-O72)/O72</f>
        <v>-22.920993276403795</v>
      </c>
    </row>
    <row r="89" spans="2:22">
      <c r="B89" s="239"/>
    </row>
  </sheetData>
  <mergeCells count="8">
    <mergeCell ref="F2:G2"/>
    <mergeCell ref="F3:G3"/>
    <mergeCell ref="B12:B13"/>
    <mergeCell ref="B58:B59"/>
    <mergeCell ref="C12:J12"/>
    <mergeCell ref="K12:V12"/>
    <mergeCell ref="C58:N58"/>
    <mergeCell ref="O58:V58"/>
  </mergeCells>
  <hyperlinks>
    <hyperlink ref="F3" r:id="rId1" location="'Índice Digitalizacion Acelerada'!A1"/>
    <hyperlink ref="F2" r:id="rId2" location="'Índice ámbitos y subámbitos'!A1"/>
    <hyperlink ref="F2:G2" location="'Índice Transición Ecológica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AK63"/>
  <sheetViews>
    <sheetView showGridLines="0" zoomScaleNormal="100" workbookViewId="0">
      <selection activeCell="C3" sqref="C3"/>
    </sheetView>
  </sheetViews>
  <sheetFormatPr baseColWidth="10" defaultColWidth="11.54296875" defaultRowHeight="12.5"/>
  <cols>
    <col min="1" max="1" width="1.81640625" style="57" customWidth="1"/>
    <col min="2" max="2" width="40.453125" style="57" customWidth="1"/>
    <col min="3" max="4" width="20.81640625" style="57" customWidth="1"/>
    <col min="5" max="5" width="21.453125" style="57" customWidth="1"/>
    <col min="6" max="6" width="22.54296875" style="57" customWidth="1"/>
    <col min="7" max="7" width="22" style="57" customWidth="1"/>
    <col min="8" max="37" width="22.81640625" style="57" customWidth="1"/>
    <col min="38" max="16384" width="11.54296875" style="57"/>
  </cols>
  <sheetData>
    <row r="1" spans="2:37" ht="15" customHeight="1"/>
    <row r="2" spans="2:37" ht="15" customHeight="1">
      <c r="F2" s="893" t="s">
        <v>245</v>
      </c>
      <c r="G2" s="893"/>
    </row>
    <row r="3" spans="2:37" ht="15" customHeight="1">
      <c r="F3" s="893" t="s">
        <v>248</v>
      </c>
      <c r="G3" s="893"/>
    </row>
    <row r="4" spans="2:37" s="405" customFormat="1" ht="13.4" customHeight="1">
      <c r="B4" s="403"/>
      <c r="C4" s="403"/>
      <c r="D4" s="404"/>
      <c r="E4" s="403"/>
    </row>
    <row r="5" spans="2:37" s="411" customFormat="1" ht="15.5">
      <c r="B5" s="414" t="s">
        <v>246</v>
      </c>
      <c r="C5" s="411" t="s">
        <v>1581</v>
      </c>
      <c r="H5" s="413"/>
    </row>
    <row r="6" spans="2:37" s="415" customFormat="1" ht="15.5">
      <c r="B6" s="416" t="s">
        <v>247</v>
      </c>
      <c r="C6" s="415" t="s">
        <v>1584</v>
      </c>
    </row>
    <row r="7" spans="2:37" s="415" customFormat="1" ht="15.5">
      <c r="B7" s="416" t="s">
        <v>84</v>
      </c>
      <c r="C7" s="417" t="s">
        <v>1223</v>
      </c>
    </row>
    <row r="8" spans="2:37" s="415" customFormat="1" ht="15.5">
      <c r="B8" s="416" t="s">
        <v>220</v>
      </c>
      <c r="C8" s="417" t="s">
        <v>1068</v>
      </c>
    </row>
    <row r="9" spans="2:37" s="415" customFormat="1" ht="15.5">
      <c r="B9" s="416" t="s">
        <v>127</v>
      </c>
      <c r="C9" s="417" t="s">
        <v>1041</v>
      </c>
    </row>
    <row r="10" spans="2:37" s="415" customFormat="1" ht="15.5">
      <c r="B10" s="416" t="s">
        <v>244</v>
      </c>
      <c r="C10" s="415" t="s">
        <v>1224</v>
      </c>
    </row>
    <row r="12" spans="2:37" s="628" customFormat="1" ht="18" customHeight="1">
      <c r="B12" s="1066"/>
      <c r="C12" s="897">
        <v>2019</v>
      </c>
      <c r="D12" s="897"/>
      <c r="E12" s="897"/>
      <c r="F12" s="897">
        <v>2018</v>
      </c>
      <c r="G12" s="897"/>
      <c r="H12" s="897"/>
      <c r="I12" s="897">
        <v>2017</v>
      </c>
      <c r="J12" s="897"/>
      <c r="K12" s="897"/>
      <c r="L12" s="662"/>
      <c r="M12" s="662"/>
      <c r="N12" s="662"/>
      <c r="O12" s="662"/>
      <c r="P12" s="662"/>
      <c r="Q12" s="662"/>
      <c r="R12" s="662"/>
      <c r="S12" s="662"/>
      <c r="T12" s="662"/>
      <c r="U12" s="662"/>
      <c r="V12" s="662"/>
      <c r="W12" s="663"/>
      <c r="X12" s="663"/>
      <c r="Y12" s="663"/>
      <c r="Z12" s="663"/>
      <c r="AA12" s="663"/>
      <c r="AB12" s="663"/>
      <c r="AC12" s="663"/>
      <c r="AD12" s="663"/>
      <c r="AE12" s="663"/>
      <c r="AF12" s="663"/>
      <c r="AG12" s="663"/>
      <c r="AH12" s="663"/>
      <c r="AI12" s="663"/>
      <c r="AJ12" s="663"/>
      <c r="AK12" s="663"/>
    </row>
    <row r="13" spans="2:37" s="421" customFormat="1" ht="25">
      <c r="B13" s="1067"/>
      <c r="C13" s="489" t="s">
        <v>1225</v>
      </c>
      <c r="D13" s="489" t="s">
        <v>1226</v>
      </c>
      <c r="E13" s="489" t="s">
        <v>1227</v>
      </c>
      <c r="F13" s="489" t="s">
        <v>1225</v>
      </c>
      <c r="G13" s="489" t="s">
        <v>1226</v>
      </c>
      <c r="H13" s="489" t="s">
        <v>1227</v>
      </c>
      <c r="I13" s="489" t="s">
        <v>1225</v>
      </c>
      <c r="J13" s="489" t="s">
        <v>1226</v>
      </c>
      <c r="K13" s="489" t="s">
        <v>1227</v>
      </c>
      <c r="L13" s="552"/>
      <c r="M13" s="552"/>
      <c r="N13" s="552"/>
      <c r="O13" s="552"/>
      <c r="P13" s="552"/>
      <c r="Q13" s="552"/>
      <c r="R13" s="552"/>
      <c r="S13" s="552"/>
      <c r="T13" s="552"/>
      <c r="U13" s="552"/>
      <c r="V13" s="552"/>
    </row>
    <row r="14" spans="2:37">
      <c r="B14" s="149" t="s">
        <v>241</v>
      </c>
      <c r="C14" s="122">
        <v>55348.721070000131</v>
      </c>
      <c r="D14" s="122">
        <v>55027.639000000003</v>
      </c>
      <c r="E14" s="122">
        <v>50.145448749078383</v>
      </c>
      <c r="F14" s="122">
        <v>48612.240530000134</v>
      </c>
      <c r="G14" s="122">
        <v>55482.248400000004</v>
      </c>
      <c r="H14" s="122">
        <v>46.700109707719633</v>
      </c>
      <c r="I14" s="122">
        <v>48185.464848000134</v>
      </c>
      <c r="J14" s="122">
        <v>55936.233509999991</v>
      </c>
      <c r="K14" s="122">
        <v>46.27802428109149</v>
      </c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</row>
    <row r="15" spans="2:37">
      <c r="B15" s="149" t="s">
        <v>223</v>
      </c>
      <c r="C15" s="122">
        <v>7133.2110390000553</v>
      </c>
      <c r="D15" s="122">
        <v>9456.5005000000001</v>
      </c>
      <c r="E15" s="122">
        <v>42.997800306719554</v>
      </c>
      <c r="F15" s="122">
        <v>6029.279459000054</v>
      </c>
      <c r="G15" s="122">
        <v>9456.5005000000001</v>
      </c>
      <c r="H15" s="122">
        <v>38.934296334851034</v>
      </c>
      <c r="I15" s="122">
        <v>6024.963147000055</v>
      </c>
      <c r="J15" s="122">
        <v>9457.2594999999983</v>
      </c>
      <c r="K15" s="122">
        <v>38.915363022295089</v>
      </c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</row>
    <row r="16" spans="2:37">
      <c r="B16" s="149" t="s">
        <v>224</v>
      </c>
      <c r="C16" s="122">
        <v>5527.8195900000001</v>
      </c>
      <c r="D16" s="122">
        <v>3672.7490000000003</v>
      </c>
      <c r="E16" s="122">
        <v>60.081282324313392</v>
      </c>
      <c r="F16" s="122">
        <v>3559.8716399999998</v>
      </c>
      <c r="G16" s="122">
        <v>3672.7490000000003</v>
      </c>
      <c r="H16" s="122">
        <v>49.219664865486429</v>
      </c>
      <c r="I16" s="122">
        <v>3470.6918399999977</v>
      </c>
      <c r="J16" s="122">
        <v>3672.7170000000001</v>
      </c>
      <c r="K16" s="122">
        <v>48.585933099133641</v>
      </c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</row>
    <row r="17" spans="2:22">
      <c r="B17" s="149" t="s">
        <v>225</v>
      </c>
      <c r="C17" s="122">
        <v>1414.8582849999998</v>
      </c>
      <c r="D17" s="122">
        <v>3096.9160000000002</v>
      </c>
      <c r="E17" s="122">
        <v>31.359243517653056</v>
      </c>
      <c r="F17" s="122">
        <v>1415.1545999999998</v>
      </c>
      <c r="G17" s="122">
        <v>3096.9160000000002</v>
      </c>
      <c r="H17" s="122">
        <v>31.363751267544437</v>
      </c>
      <c r="I17" s="122">
        <v>1410.6570999999999</v>
      </c>
      <c r="J17" s="122">
        <v>3070.9010000000003</v>
      </c>
      <c r="K17" s="122">
        <v>31.476934327817812</v>
      </c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</row>
    <row r="18" spans="2:22">
      <c r="B18" s="149" t="s">
        <v>1228</v>
      </c>
      <c r="C18" s="122">
        <v>124.03851499999983</v>
      </c>
      <c r="D18" s="122">
        <v>2119.0369999999998</v>
      </c>
      <c r="E18" s="122">
        <v>5.5298412456702275</v>
      </c>
      <c r="F18" s="122">
        <v>123.69170499999983</v>
      </c>
      <c r="G18" s="122">
        <v>2161.6370000000002</v>
      </c>
      <c r="H18" s="122">
        <v>5.4124251242011079</v>
      </c>
      <c r="I18" s="122">
        <v>123.23478499999977</v>
      </c>
      <c r="J18" s="122">
        <v>2161.6370000000002</v>
      </c>
      <c r="K18" s="122">
        <v>5.3935098594602229</v>
      </c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</row>
    <row r="19" spans="2:22">
      <c r="B19" s="149" t="s">
        <v>232</v>
      </c>
      <c r="C19" s="122">
        <v>2272.4621149999953</v>
      </c>
      <c r="D19" s="122">
        <v>5950.3029999999999</v>
      </c>
      <c r="E19" s="122">
        <v>27.636227998955761</v>
      </c>
      <c r="F19" s="122">
        <v>2268.5421249999954</v>
      </c>
      <c r="G19" s="122">
        <v>5955.5429999999997</v>
      </c>
      <c r="H19" s="122">
        <v>27.58412748068433</v>
      </c>
      <c r="I19" s="122">
        <v>2256.0330699999954</v>
      </c>
      <c r="J19" s="122">
        <v>5991.9236099999998</v>
      </c>
      <c r="K19" s="122">
        <v>27.352629960709208</v>
      </c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</row>
    <row r="20" spans="2:22">
      <c r="B20" s="149" t="s">
        <v>1229</v>
      </c>
      <c r="C20" s="122">
        <v>614.52814499999965</v>
      </c>
      <c r="D20" s="122">
        <v>2399.9</v>
      </c>
      <c r="E20" s="122">
        <v>20.386226356707525</v>
      </c>
      <c r="F20" s="122">
        <v>597.19656999999972</v>
      </c>
      <c r="G20" s="122">
        <v>2399.9</v>
      </c>
      <c r="H20" s="122">
        <v>19.925836757405509</v>
      </c>
      <c r="I20" s="122">
        <v>391.2315699999985</v>
      </c>
      <c r="J20" s="122">
        <v>2399.9</v>
      </c>
      <c r="K20" s="122">
        <v>14.016951913162542</v>
      </c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</row>
    <row r="21" spans="2:22">
      <c r="B21" s="149" t="s">
        <v>228</v>
      </c>
      <c r="C21" s="122">
        <v>154.22455500000004</v>
      </c>
      <c r="D21" s="122">
        <v>661.16650000000004</v>
      </c>
      <c r="E21" s="122">
        <v>18.914182839545628</v>
      </c>
      <c r="F21" s="122">
        <v>154.17450499999998</v>
      </c>
      <c r="G21" s="122">
        <v>661.16650000000004</v>
      </c>
      <c r="H21" s="122">
        <v>18.909205357579186</v>
      </c>
      <c r="I21" s="122">
        <v>153.74950500000003</v>
      </c>
      <c r="J21" s="122">
        <v>661.16649999999993</v>
      </c>
      <c r="K21" s="122">
        <v>18.866914388311717</v>
      </c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</row>
    <row r="22" spans="2:22">
      <c r="B22" s="149" t="s">
        <v>1230</v>
      </c>
      <c r="C22" s="122">
        <v>6698.7958700000763</v>
      </c>
      <c r="D22" s="122">
        <v>2331.3020000000001</v>
      </c>
      <c r="E22" s="122">
        <v>74.182981917116479</v>
      </c>
      <c r="F22" s="122">
        <v>5871.3594000000758</v>
      </c>
      <c r="G22" s="122">
        <v>2332.9979999999996</v>
      </c>
      <c r="H22" s="122">
        <v>71.563915535908052</v>
      </c>
      <c r="I22" s="122">
        <v>5859.7418900000748</v>
      </c>
      <c r="J22" s="122">
        <v>2332.0489999999995</v>
      </c>
      <c r="K22" s="122">
        <v>71.53187829969157</v>
      </c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</row>
    <row r="23" spans="2:22">
      <c r="B23" s="149" t="s">
        <v>1231</v>
      </c>
      <c r="C23" s="122">
        <v>11349.649605000004</v>
      </c>
      <c r="D23" s="122">
        <v>2702.5589999999997</v>
      </c>
      <c r="E23" s="122">
        <v>80.767727864227794</v>
      </c>
      <c r="F23" s="122">
        <v>10533.044890000005</v>
      </c>
      <c r="G23" s="122">
        <v>3051.3389999999999</v>
      </c>
      <c r="H23" s="122">
        <v>77.537891856499954</v>
      </c>
      <c r="I23" s="122">
        <v>10534.107550000006</v>
      </c>
      <c r="J23" s="122">
        <v>3049.9809999999998</v>
      </c>
      <c r="K23" s="122">
        <v>77.547400484223147</v>
      </c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</row>
    <row r="24" spans="2:22">
      <c r="B24" s="149" t="s">
        <v>231</v>
      </c>
      <c r="C24" s="122">
        <v>3582.4053499999986</v>
      </c>
      <c r="D24" s="122">
        <v>8273.4945000000007</v>
      </c>
      <c r="E24" s="122">
        <v>30.216224793767964</v>
      </c>
      <c r="F24" s="122">
        <v>3569.7401799999989</v>
      </c>
      <c r="G24" s="122">
        <v>8304.067500000001</v>
      </c>
      <c r="H24" s="122">
        <v>30.06398853851066</v>
      </c>
      <c r="I24" s="122">
        <v>3564.1386649999986</v>
      </c>
      <c r="J24" s="122">
        <v>8705.7250000000004</v>
      </c>
      <c r="K24" s="122">
        <v>29.047907640300576</v>
      </c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</row>
    <row r="25" spans="2:22">
      <c r="B25" s="149" t="s">
        <v>239</v>
      </c>
      <c r="C25" s="122">
        <v>0</v>
      </c>
      <c r="D25" s="122">
        <v>90.82</v>
      </c>
      <c r="E25" s="122">
        <v>0</v>
      </c>
      <c r="F25" s="122">
        <v>0</v>
      </c>
      <c r="G25" s="122">
        <v>90.82</v>
      </c>
      <c r="H25" s="122">
        <v>0</v>
      </c>
      <c r="I25" s="122">
        <v>0</v>
      </c>
      <c r="J25" s="122">
        <v>90.82</v>
      </c>
      <c r="K25" s="122">
        <v>0</v>
      </c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</row>
    <row r="26" spans="2:22">
      <c r="B26" s="149" t="s">
        <v>233</v>
      </c>
      <c r="C26" s="122">
        <v>4449.0970640000105</v>
      </c>
      <c r="D26" s="122">
        <v>2035.2070000000001</v>
      </c>
      <c r="E26" s="122">
        <v>68.613331825396699</v>
      </c>
      <c r="F26" s="122">
        <v>3726.7111840000116</v>
      </c>
      <c r="G26" s="122">
        <v>2035.2070000000001</v>
      </c>
      <c r="H26" s="122">
        <v>64.678307900110994</v>
      </c>
      <c r="I26" s="122">
        <v>3726.6902840000125</v>
      </c>
      <c r="J26" s="122">
        <v>2035.2070000000001</v>
      </c>
      <c r="K26" s="122">
        <v>64.6781797785343</v>
      </c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</row>
    <row r="27" spans="2:22">
      <c r="B27" s="149" t="s">
        <v>234</v>
      </c>
      <c r="C27" s="122">
        <v>7684.242795000001</v>
      </c>
      <c r="D27" s="122">
        <v>3731.7005999999997</v>
      </c>
      <c r="E27" s="122">
        <v>67.311500496451089</v>
      </c>
      <c r="F27" s="122">
        <v>7238.8783850000009</v>
      </c>
      <c r="G27" s="122">
        <v>3742.4555999999998</v>
      </c>
      <c r="H27" s="122">
        <v>65.919845392991206</v>
      </c>
      <c r="I27" s="122">
        <v>7152.0201049999987</v>
      </c>
      <c r="J27" s="122">
        <v>3748.9555999999998</v>
      </c>
      <c r="K27" s="122">
        <v>65.608990411010183</v>
      </c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</row>
    <row r="28" spans="2:22">
      <c r="B28" s="149" t="s">
        <v>238</v>
      </c>
      <c r="C28" s="122">
        <v>601.05551999999966</v>
      </c>
      <c r="D28" s="122">
        <v>807.61700000000008</v>
      </c>
      <c r="E28" s="122">
        <v>42.668222135830391</v>
      </c>
      <c r="F28" s="122">
        <v>590.05551999999966</v>
      </c>
      <c r="G28" s="122">
        <v>807.61700000000008</v>
      </c>
      <c r="H28" s="122">
        <v>42.217008029892426</v>
      </c>
      <c r="I28" s="122">
        <v>590.05551999999977</v>
      </c>
      <c r="J28" s="122">
        <v>825.43700000000001</v>
      </c>
      <c r="K28" s="122">
        <v>41.685527239663536</v>
      </c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</row>
    <row r="29" spans="2:22">
      <c r="B29" s="149" t="s">
        <v>494</v>
      </c>
      <c r="C29" s="750">
        <v>231.97128599999999</v>
      </c>
      <c r="D29" s="750">
        <v>225.92189999999997</v>
      </c>
      <c r="E29" s="750">
        <v>50.660567375204401</v>
      </c>
      <c r="F29" s="750">
        <v>230.94869600000001</v>
      </c>
      <c r="G29" s="750">
        <v>227.21189999999999</v>
      </c>
      <c r="H29" s="750">
        <v>50.40780416655474</v>
      </c>
      <c r="I29" s="750">
        <v>230.78818100000032</v>
      </c>
      <c r="J29" s="750">
        <v>228.20190000000002</v>
      </c>
      <c r="K29" s="750">
        <v>50.281736044749117</v>
      </c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</row>
    <row r="30" spans="2:22">
      <c r="B30" s="149" t="s">
        <v>240</v>
      </c>
      <c r="C30" s="122">
        <v>1.1437000000000002</v>
      </c>
      <c r="D30" s="122">
        <v>77.224000000000004</v>
      </c>
      <c r="E30" s="122">
        <v>1.4594022792553567</v>
      </c>
      <c r="F30" s="122">
        <v>1.1437000000000002</v>
      </c>
      <c r="G30" s="122">
        <v>77.224000000000004</v>
      </c>
      <c r="H30" s="122">
        <v>1.4594022792553567</v>
      </c>
      <c r="I30" s="122">
        <v>1.1437000000000002</v>
      </c>
      <c r="J30" s="122">
        <v>77.224000000000004</v>
      </c>
      <c r="K30" s="122">
        <v>1.4594022792553567</v>
      </c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</row>
    <row r="31" spans="2:22">
      <c r="B31" s="149" t="s">
        <v>235</v>
      </c>
      <c r="C31" s="122">
        <v>1457.2417009999895</v>
      </c>
      <c r="D31" s="122">
        <v>3587.4919999999997</v>
      </c>
      <c r="E31" s="122">
        <v>28.886394949075878</v>
      </c>
      <c r="F31" s="122">
        <v>785.12894599998947</v>
      </c>
      <c r="G31" s="122">
        <v>3587.4919999999997</v>
      </c>
      <c r="H31" s="122">
        <v>17.955568426717029</v>
      </c>
      <c r="I31" s="122">
        <v>780.75469600000474</v>
      </c>
      <c r="J31" s="122">
        <v>3587.4919999999997</v>
      </c>
      <c r="K31" s="122">
        <v>17.873411241057891</v>
      </c>
    </row>
    <row r="32" spans="2:22">
      <c r="B32" s="149" t="s">
        <v>236</v>
      </c>
      <c r="C32" s="122">
        <v>1567.3152199999965</v>
      </c>
      <c r="D32" s="122">
        <v>1363.7914999999998</v>
      </c>
      <c r="E32" s="122">
        <v>53.471789659026769</v>
      </c>
      <c r="F32" s="122">
        <v>1462.0652199999965</v>
      </c>
      <c r="G32" s="122">
        <v>1370.6354999999999</v>
      </c>
      <c r="H32" s="122">
        <v>51.613825974527892</v>
      </c>
      <c r="I32" s="122">
        <v>1460.8627599999918</v>
      </c>
      <c r="J32" s="122">
        <v>1379.7004999999999</v>
      </c>
      <c r="K32" s="122">
        <v>51.428629686634622</v>
      </c>
    </row>
    <row r="33" spans="2:11">
      <c r="B33" s="149" t="s">
        <v>237</v>
      </c>
      <c r="C33" s="122">
        <v>484.6607150000001</v>
      </c>
      <c r="D33" s="122">
        <v>2443.9374999999995</v>
      </c>
      <c r="E33" s="122">
        <v>16.549238899266356</v>
      </c>
      <c r="F33" s="122">
        <v>455.25380500000011</v>
      </c>
      <c r="G33" s="122">
        <v>2450.7688999999996</v>
      </c>
      <c r="H33" s="122">
        <v>15.665872266472885</v>
      </c>
      <c r="I33" s="122">
        <v>454.60048</v>
      </c>
      <c r="J33" s="122">
        <v>2459.9358999999999</v>
      </c>
      <c r="K33" s="122">
        <v>15.597694477912128</v>
      </c>
    </row>
    <row r="37" spans="2:11" ht="18" customHeight="1">
      <c r="B37" s="619" t="s">
        <v>1809</v>
      </c>
    </row>
    <row r="38" spans="2:11" ht="25">
      <c r="B38" s="159" t="s">
        <v>243</v>
      </c>
      <c r="C38" s="751" t="s">
        <v>1232</v>
      </c>
    </row>
    <row r="39" spans="2:11">
      <c r="B39" s="149" t="s">
        <v>1231</v>
      </c>
      <c r="C39" s="241">
        <v>0.20505712481858401</v>
      </c>
    </row>
    <row r="40" spans="2:11">
      <c r="B40" s="149" t="s">
        <v>234</v>
      </c>
      <c r="C40" s="241">
        <v>0.13883324937683122</v>
      </c>
    </row>
    <row r="41" spans="2:11">
      <c r="B41" s="149" t="s">
        <v>223</v>
      </c>
      <c r="C41" s="241">
        <v>0.12887761272710541</v>
      </c>
    </row>
    <row r="42" spans="2:11">
      <c r="B42" s="149" t="s">
        <v>1230</v>
      </c>
      <c r="C42" s="241">
        <v>0.12102891883496343</v>
      </c>
    </row>
    <row r="43" spans="2:11">
      <c r="B43" s="149" t="s">
        <v>224</v>
      </c>
      <c r="C43" s="241">
        <v>9.9872580307843184E-2</v>
      </c>
    </row>
    <row r="44" spans="2:11">
      <c r="B44" s="149" t="s">
        <v>233</v>
      </c>
      <c r="C44" s="241">
        <v>8.0383014783181508E-2</v>
      </c>
    </row>
    <row r="45" spans="2:11">
      <c r="B45" s="149" t="s">
        <v>231</v>
      </c>
      <c r="C45" s="241">
        <v>6.4724266085015608E-2</v>
      </c>
    </row>
    <row r="46" spans="2:11">
      <c r="B46" s="749" t="s">
        <v>261</v>
      </c>
      <c r="C46" s="242">
        <f>SUM(C47:C58)</f>
        <v>0.16122323306647562</v>
      </c>
    </row>
    <row r="47" spans="2:11">
      <c r="B47" s="149" t="s">
        <v>232</v>
      </c>
      <c r="C47" s="241">
        <v>4.1057174783243638E-2</v>
      </c>
    </row>
    <row r="48" spans="2:11">
      <c r="B48" s="149" t="s">
        <v>236</v>
      </c>
      <c r="C48" s="241">
        <v>2.8317099107272883E-2</v>
      </c>
    </row>
    <row r="49" spans="2:6">
      <c r="B49" s="149" t="s">
        <v>235</v>
      </c>
      <c r="C49" s="241">
        <v>2.6328371691858969E-2</v>
      </c>
    </row>
    <row r="50" spans="2:6">
      <c r="B50" s="149" t="s">
        <v>225</v>
      </c>
      <c r="C50" s="241">
        <v>2.5562619291792002E-2</v>
      </c>
    </row>
    <row r="51" spans="2:6">
      <c r="B51" s="149" t="s">
        <v>1229</v>
      </c>
      <c r="C51" s="241">
        <v>1.1102842723733386E-2</v>
      </c>
    </row>
    <row r="52" spans="2:6">
      <c r="B52" s="149" t="s">
        <v>238</v>
      </c>
      <c r="C52" s="241">
        <v>1.0859429240286116E-2</v>
      </c>
    </row>
    <row r="53" spans="2:6">
      <c r="B53" s="149" t="s">
        <v>237</v>
      </c>
      <c r="C53" s="241">
        <v>8.7564934768238709E-3</v>
      </c>
    </row>
    <row r="54" spans="2:6">
      <c r="B54" s="149" t="s">
        <v>494</v>
      </c>
      <c r="C54" s="242">
        <v>4.1910866505230245E-3</v>
      </c>
    </row>
    <row r="55" spans="2:6">
      <c r="B55" s="149" t="s">
        <v>228</v>
      </c>
      <c r="C55" s="241">
        <v>2.7864158740894943E-3</v>
      </c>
    </row>
    <row r="56" spans="2:6">
      <c r="B56" s="149" t="s">
        <v>1228</v>
      </c>
      <c r="C56" s="241">
        <v>2.2410366960986684E-3</v>
      </c>
    </row>
    <row r="57" spans="2:6">
      <c r="B57" s="149" t="s">
        <v>240</v>
      </c>
      <c r="C57" s="241">
        <v>2.0663530753557076E-5</v>
      </c>
    </row>
    <row r="58" spans="2:6">
      <c r="B58" s="149" t="s">
        <v>239</v>
      </c>
      <c r="C58" s="241">
        <v>0</v>
      </c>
    </row>
    <row r="60" spans="2:6" ht="18" customHeight="1">
      <c r="B60" s="619" t="s">
        <v>1810</v>
      </c>
    </row>
    <row r="61" spans="2:6" ht="18" customHeight="1">
      <c r="B61" s="607"/>
      <c r="C61" s="713">
        <v>2017</v>
      </c>
      <c r="D61" s="713">
        <v>2018</v>
      </c>
      <c r="E61" s="713">
        <v>2019</v>
      </c>
      <c r="F61" s="713" t="s">
        <v>1233</v>
      </c>
    </row>
    <row r="62" spans="2:6" ht="15" customHeight="1">
      <c r="B62" s="149" t="s">
        <v>1234</v>
      </c>
      <c r="C62" s="137">
        <v>48185.464848000134</v>
      </c>
      <c r="D62" s="137">
        <v>48612.240530000134</v>
      </c>
      <c r="E62" s="137">
        <v>55348.721070000131</v>
      </c>
      <c r="F62" s="13">
        <f>E62/C62-1</f>
        <v>0.14866010413298514</v>
      </c>
    </row>
    <row r="63" spans="2:6" ht="15" customHeight="1">
      <c r="B63" s="149" t="s">
        <v>1235</v>
      </c>
      <c r="C63" s="137">
        <v>230.78818100000032</v>
      </c>
      <c r="D63" s="137">
        <v>230.94869600000001</v>
      </c>
      <c r="E63" s="137">
        <v>231.97128599999999</v>
      </c>
      <c r="F63" s="13">
        <f>E63/C63-1</f>
        <v>5.1263673680050914E-3</v>
      </c>
    </row>
  </sheetData>
  <autoFilter ref="B38:C38">
    <sortState ref="B37:C55">
      <sortCondition descending="1" ref="C36"/>
    </sortState>
  </autoFilter>
  <mergeCells count="6">
    <mergeCell ref="B12:B13"/>
    <mergeCell ref="C12:E12"/>
    <mergeCell ref="F12:H12"/>
    <mergeCell ref="I12:K12"/>
    <mergeCell ref="F2:G2"/>
    <mergeCell ref="F3:G3"/>
  </mergeCells>
  <hyperlinks>
    <hyperlink ref="F3" r:id="rId1" location="'Índice Digitalizacion Acelerada'!A1"/>
    <hyperlink ref="F2" r:id="rId2" location="'Índice ámbitos y subámbitos'!A1"/>
    <hyperlink ref="F2:G2" location="'Índice Transición Ecológica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AK141"/>
  <sheetViews>
    <sheetView showGridLines="0" zoomScale="110" zoomScaleNormal="110" workbookViewId="0">
      <selection activeCell="B1" sqref="B1"/>
    </sheetView>
  </sheetViews>
  <sheetFormatPr baseColWidth="10" defaultColWidth="11.54296875" defaultRowHeight="12.5"/>
  <cols>
    <col min="1" max="1" width="1.81640625" style="57" customWidth="1"/>
    <col min="2" max="2" width="40.453125" style="57" customWidth="1"/>
    <col min="3" max="4" width="20.81640625" style="57" customWidth="1"/>
    <col min="5" max="5" width="21.453125" style="57" customWidth="1"/>
    <col min="6" max="6" width="22.54296875" style="57" customWidth="1"/>
    <col min="7" max="7" width="22" style="57" customWidth="1"/>
    <col min="8" max="37" width="22.81640625" style="57" customWidth="1"/>
    <col min="38" max="16384" width="11.54296875" style="57"/>
  </cols>
  <sheetData>
    <row r="1" spans="2:37" ht="15" customHeight="1"/>
    <row r="2" spans="2:37" ht="15" customHeight="1">
      <c r="F2" s="893" t="s">
        <v>245</v>
      </c>
      <c r="G2" s="893"/>
    </row>
    <row r="3" spans="2:37" ht="15" customHeight="1">
      <c r="F3" s="893" t="s">
        <v>248</v>
      </c>
      <c r="G3" s="893"/>
    </row>
    <row r="4" spans="2:37" s="405" customFormat="1" ht="13.4" customHeight="1">
      <c r="B4" s="403"/>
      <c r="C4" s="403"/>
      <c r="D4" s="404"/>
      <c r="E4" s="403"/>
    </row>
    <row r="5" spans="2:37" s="411" customFormat="1" ht="15.5">
      <c r="B5" s="414" t="s">
        <v>246</v>
      </c>
      <c r="C5" s="411" t="s">
        <v>1581</v>
      </c>
      <c r="H5" s="413"/>
    </row>
    <row r="6" spans="2:37" s="415" customFormat="1" ht="15.5">
      <c r="B6" s="416" t="s">
        <v>247</v>
      </c>
      <c r="C6" s="415" t="s">
        <v>1584</v>
      </c>
    </row>
    <row r="7" spans="2:37" s="415" customFormat="1" ht="15.5">
      <c r="B7" s="416" t="s">
        <v>84</v>
      </c>
      <c r="C7" s="417" t="s">
        <v>1070</v>
      </c>
    </row>
    <row r="8" spans="2:37" s="415" customFormat="1" ht="15.5">
      <c r="B8" s="416" t="s">
        <v>220</v>
      </c>
      <c r="C8" s="417" t="s">
        <v>1068</v>
      </c>
    </row>
    <row r="9" spans="2:37" s="415" customFormat="1" ht="15.5">
      <c r="B9" s="416" t="s">
        <v>127</v>
      </c>
      <c r="C9" s="417" t="s">
        <v>1041</v>
      </c>
    </row>
    <row r="10" spans="2:37" s="415" customFormat="1" ht="15.5">
      <c r="B10" s="416" t="s">
        <v>244</v>
      </c>
      <c r="C10" s="415" t="s">
        <v>1236</v>
      </c>
    </row>
    <row r="12" spans="2:37" ht="14.5" customHeight="1">
      <c r="B12" s="208"/>
      <c r="C12" s="1068">
        <v>2019</v>
      </c>
      <c r="D12" s="1068"/>
      <c r="E12" s="1068"/>
      <c r="F12" s="1068">
        <v>2018</v>
      </c>
      <c r="G12" s="1068"/>
      <c r="H12" s="1068"/>
      <c r="I12" s="1068">
        <v>2017</v>
      </c>
      <c r="J12" s="1068"/>
      <c r="K12" s="1068"/>
      <c r="L12" s="127"/>
      <c r="M12" s="127"/>
      <c r="N12" s="127"/>
      <c r="O12" s="127"/>
      <c r="P12" s="127"/>
      <c r="Q12" s="127"/>
      <c r="R12" s="127"/>
      <c r="S12" s="127"/>
      <c r="T12" s="127"/>
      <c r="U12" s="127"/>
      <c r="V12" s="127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</row>
    <row r="13" spans="2:37" ht="25">
      <c r="B13" s="208" t="s">
        <v>243</v>
      </c>
      <c r="C13" s="240" t="s">
        <v>1237</v>
      </c>
      <c r="D13" s="240" t="s">
        <v>1238</v>
      </c>
      <c r="E13" s="240" t="s">
        <v>1239</v>
      </c>
      <c r="F13" s="240" t="s">
        <v>1237</v>
      </c>
      <c r="G13" s="240" t="s">
        <v>1238</v>
      </c>
      <c r="H13" s="240" t="s">
        <v>1239</v>
      </c>
      <c r="I13" s="240" t="s">
        <v>1237</v>
      </c>
      <c r="J13" s="240" t="s">
        <v>1238</v>
      </c>
      <c r="K13" s="240" t="s">
        <v>1239</v>
      </c>
      <c r="L13" s="161"/>
      <c r="M13" s="161"/>
      <c r="N13" s="161"/>
      <c r="O13" s="161"/>
      <c r="P13" s="161"/>
      <c r="Q13" s="161"/>
      <c r="R13" s="161"/>
      <c r="S13" s="161"/>
      <c r="T13" s="161"/>
      <c r="U13" s="161"/>
      <c r="V13" s="161"/>
    </row>
    <row r="14" spans="2:37">
      <c r="B14" s="149" t="s">
        <v>241</v>
      </c>
      <c r="C14" s="137">
        <v>97887.70801151199</v>
      </c>
      <c r="D14" s="137">
        <v>162910.29316734202</v>
      </c>
      <c r="E14" s="131">
        <v>37.53391803964827</v>
      </c>
      <c r="F14" s="137">
        <v>100314.39949587198</v>
      </c>
      <c r="G14" s="137">
        <v>160659.192939128</v>
      </c>
      <c r="H14" s="131">
        <v>38.438524971011013</v>
      </c>
      <c r="I14" s="137">
        <v>84505.287456535996</v>
      </c>
      <c r="J14" s="137">
        <v>178139.85414646397</v>
      </c>
      <c r="K14" s="131">
        <v>32.074700411656409</v>
      </c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</row>
    <row r="15" spans="2:37">
      <c r="B15" s="149" t="s">
        <v>223</v>
      </c>
      <c r="C15" s="137">
        <v>12886.433325528</v>
      </c>
      <c r="D15" s="131">
        <v>21124.791855471998</v>
      </c>
      <c r="E15" s="131">
        <v>37.888765420679007</v>
      </c>
      <c r="F15" s="137">
        <v>11751.70273524</v>
      </c>
      <c r="G15" s="131">
        <v>22513.09699976</v>
      </c>
      <c r="H15" s="131">
        <v>34.296720909289739</v>
      </c>
      <c r="I15" s="137">
        <v>13037.483433574122</v>
      </c>
      <c r="J15" s="131">
        <v>24038.583637103999</v>
      </c>
      <c r="K15" s="131">
        <v>35.164148906950572</v>
      </c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</row>
    <row r="16" spans="2:37">
      <c r="B16" s="149" t="s">
        <v>224</v>
      </c>
      <c r="C16" s="137">
        <v>8286.313091</v>
      </c>
      <c r="D16" s="131">
        <v>7060.317493999999</v>
      </c>
      <c r="E16" s="131">
        <v>53.994347782757949</v>
      </c>
      <c r="F16" s="137">
        <v>8564.1309270000002</v>
      </c>
      <c r="G16" s="131">
        <v>6642.5912799999996</v>
      </c>
      <c r="H16" s="131">
        <v>56.318059937056894</v>
      </c>
      <c r="I16" s="137">
        <v>7259.1307332803144</v>
      </c>
      <c r="J16" s="131">
        <v>9340.8695069999994</v>
      </c>
      <c r="K16" s="131">
        <v>43.729702579556914</v>
      </c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</row>
    <row r="17" spans="2:22">
      <c r="B17" s="149" t="s">
        <v>225</v>
      </c>
      <c r="C17" s="137">
        <v>3357.7147096000003</v>
      </c>
      <c r="D17" s="131">
        <v>6761.3274993999994</v>
      </c>
      <c r="E17" s="131">
        <v>33.182139576546163</v>
      </c>
      <c r="F17" s="137">
        <v>3599.2368955000002</v>
      </c>
      <c r="G17" s="131">
        <v>9204.7209015000008</v>
      </c>
      <c r="H17" s="131">
        <v>28.11034644571626</v>
      </c>
      <c r="I17" s="137">
        <v>2079.8010000501522</v>
      </c>
      <c r="J17" s="131">
        <v>11928.186806599999</v>
      </c>
      <c r="K17" s="131">
        <v>14.847250217213837</v>
      </c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</row>
    <row r="18" spans="2:22">
      <c r="B18" s="149" t="s">
        <v>1228</v>
      </c>
      <c r="C18" s="137">
        <v>273.67940299999998</v>
      </c>
      <c r="D18" s="131">
        <v>4146.5741340000004</v>
      </c>
      <c r="E18" s="131">
        <v>6.1914865450397798</v>
      </c>
      <c r="F18" s="137">
        <v>253.67065350000001</v>
      </c>
      <c r="G18" s="131">
        <v>4566.1792825000002</v>
      </c>
      <c r="H18" s="131">
        <v>5.2630404860803948</v>
      </c>
      <c r="I18" s="137">
        <v>271.63463300000001</v>
      </c>
      <c r="J18" s="131">
        <v>4577.3390939999999</v>
      </c>
      <c r="K18" s="131">
        <v>5.6018994594152405</v>
      </c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</row>
    <row r="19" spans="2:22">
      <c r="B19" s="149" t="s">
        <v>232</v>
      </c>
      <c r="C19" s="137">
        <v>3675.5988629999997</v>
      </c>
      <c r="D19" s="131">
        <v>15186.523164</v>
      </c>
      <c r="E19" s="131">
        <v>19.486666758589514</v>
      </c>
      <c r="F19" s="137">
        <v>3532.4067599999998</v>
      </c>
      <c r="G19" s="131">
        <v>15589.457690999998</v>
      </c>
      <c r="H19" s="131">
        <v>18.473129380515346</v>
      </c>
      <c r="I19" s="137">
        <v>3227.617095833873</v>
      </c>
      <c r="J19" s="131">
        <v>13879.665677999999</v>
      </c>
      <c r="K19" s="131">
        <v>18.866918484393182</v>
      </c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</row>
    <row r="20" spans="2:22">
      <c r="B20" s="149" t="s">
        <v>1229</v>
      </c>
      <c r="C20" s="137">
        <v>1453.5182050000001</v>
      </c>
      <c r="D20" s="131">
        <v>7421.4096490000002</v>
      </c>
      <c r="E20" s="131">
        <v>16.377803052730034</v>
      </c>
      <c r="F20" s="137">
        <v>928.76777700000002</v>
      </c>
      <c r="G20" s="131">
        <v>7911.9498800000001</v>
      </c>
      <c r="H20" s="131">
        <v>10.505569943912981</v>
      </c>
      <c r="I20" s="137">
        <v>702.72843899999998</v>
      </c>
      <c r="J20" s="131">
        <v>8255.6509999999998</v>
      </c>
      <c r="K20" s="131">
        <v>7.8443701094050065</v>
      </c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</row>
    <row r="21" spans="2:22">
      <c r="B21" s="149" t="s">
        <v>228</v>
      </c>
      <c r="C21" s="137">
        <v>415.5698415</v>
      </c>
      <c r="D21" s="131">
        <v>1881.5851994999998</v>
      </c>
      <c r="E21" s="131">
        <v>18.190630979748487</v>
      </c>
      <c r="F21" s="137">
        <v>505.33615650000002</v>
      </c>
      <c r="G21" s="131">
        <v>1707.7483605</v>
      </c>
      <c r="H21" s="131">
        <v>22.934019786330648</v>
      </c>
      <c r="I21" s="137">
        <v>349.15487269586151</v>
      </c>
      <c r="J21" s="131">
        <v>1602.1901124999999</v>
      </c>
      <c r="K21" s="131">
        <v>17.993036615502206</v>
      </c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</row>
    <row r="22" spans="2:22">
      <c r="B22" s="149" t="s">
        <v>1230</v>
      </c>
      <c r="C22" s="137">
        <v>12111.955433999998</v>
      </c>
      <c r="D22" s="131">
        <v>10734.458504</v>
      </c>
      <c r="E22" s="131">
        <v>53.014689600167046</v>
      </c>
      <c r="F22" s="137">
        <v>11339.362880999999</v>
      </c>
      <c r="G22" s="131">
        <v>10330.656493</v>
      </c>
      <c r="H22" s="131">
        <v>52.327423825957119</v>
      </c>
      <c r="I22" s="137">
        <v>10664.133440761354</v>
      </c>
      <c r="J22" s="131">
        <v>10777.081682999999</v>
      </c>
      <c r="K22" s="131">
        <v>49.736609512131913</v>
      </c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</row>
    <row r="23" spans="2:22">
      <c r="B23" s="149" t="s">
        <v>1231</v>
      </c>
      <c r="C23" s="137">
        <v>19085.922266400001</v>
      </c>
      <c r="D23" s="131">
        <v>3315.25396787</v>
      </c>
      <c r="E23" s="131">
        <v>85.100536198638423</v>
      </c>
      <c r="F23" s="137">
        <v>20592.584567540001</v>
      </c>
      <c r="G23" s="131">
        <v>6203.50608646</v>
      </c>
      <c r="H23" s="131">
        <v>76.749212198295183</v>
      </c>
      <c r="I23" s="137">
        <v>16285.254334668147</v>
      </c>
      <c r="J23" s="131">
        <v>9074.9228711320011</v>
      </c>
      <c r="K23" s="131">
        <v>64.115853866129669</v>
      </c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</row>
    <row r="24" spans="2:22">
      <c r="B24" s="149" t="s">
        <v>231</v>
      </c>
      <c r="C24" s="137">
        <v>7259.9770865</v>
      </c>
      <c r="D24" s="131">
        <v>37945.496818499996</v>
      </c>
      <c r="E24" s="131">
        <v>15.959951283238295</v>
      </c>
      <c r="F24" s="137">
        <v>8834.5129807760004</v>
      </c>
      <c r="G24" s="131">
        <v>33633.455762223995</v>
      </c>
      <c r="H24" s="131">
        <v>20.702767926667541</v>
      </c>
      <c r="I24" s="137">
        <v>7385.0881572415556</v>
      </c>
      <c r="J24" s="131">
        <v>37466.495878144</v>
      </c>
      <c r="K24" s="131">
        <v>16.365612789539622</v>
      </c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</row>
    <row r="25" spans="2:22">
      <c r="B25" s="149" t="s">
        <v>239</v>
      </c>
      <c r="C25" s="137">
        <v>0</v>
      </c>
      <c r="D25" s="131">
        <v>206.04823999999999</v>
      </c>
      <c r="E25" s="131">
        <v>0</v>
      </c>
      <c r="F25" s="137">
        <v>0</v>
      </c>
      <c r="G25" s="131">
        <v>207.356224</v>
      </c>
      <c r="H25" s="131">
        <v>0</v>
      </c>
      <c r="I25" s="137">
        <v>0</v>
      </c>
      <c r="J25" s="131">
        <v>202.86500000000001</v>
      </c>
      <c r="K25" s="131">
        <v>0</v>
      </c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</row>
    <row r="26" spans="2:22">
      <c r="B26" s="149" t="s">
        <v>233</v>
      </c>
      <c r="C26" s="137">
        <v>4657.7018333839997</v>
      </c>
      <c r="D26" s="131">
        <v>16374.099251</v>
      </c>
      <c r="E26" s="131">
        <v>22.145996030945341</v>
      </c>
      <c r="F26" s="137">
        <v>5202.0633192159994</v>
      </c>
      <c r="G26" s="131">
        <v>15778.490415783999</v>
      </c>
      <c r="H26" s="131">
        <v>24.794690287596456</v>
      </c>
      <c r="I26" s="137">
        <v>4767.8245902609233</v>
      </c>
      <c r="J26" s="131">
        <v>16417.517357484001</v>
      </c>
      <c r="K26" s="131">
        <v>22.505299192342914</v>
      </c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</row>
    <row r="27" spans="2:22">
      <c r="B27" s="149" t="s">
        <v>234</v>
      </c>
      <c r="C27" s="137">
        <v>16203.915319099999</v>
      </c>
      <c r="D27" s="131">
        <v>8648.2178311000007</v>
      </c>
      <c r="E27" s="131">
        <v>65.301305743726857</v>
      </c>
      <c r="F27" s="137">
        <v>17359.336427599999</v>
      </c>
      <c r="G27" s="131">
        <v>13953.126369399999</v>
      </c>
      <c r="H27" s="131">
        <v>55.539064439425601</v>
      </c>
      <c r="I27" s="137">
        <v>10761.640277540018</v>
      </c>
      <c r="J27" s="131">
        <v>15606.999609999999</v>
      </c>
      <c r="K27" s="131">
        <v>40.912269132717839</v>
      </c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</row>
    <row r="28" spans="2:22">
      <c r="B28" s="149" t="s">
        <v>238</v>
      </c>
      <c r="C28" s="137">
        <v>1274.3554629999996</v>
      </c>
      <c r="D28" s="131">
        <v>1307.9287750000001</v>
      </c>
      <c r="E28" s="131">
        <v>49.449929966927208</v>
      </c>
      <c r="F28" s="137">
        <v>1214.3680449999999</v>
      </c>
      <c r="G28" s="131">
        <v>1178.2141039999999</v>
      </c>
      <c r="H28" s="131">
        <v>50.855542312624692</v>
      </c>
      <c r="I28" s="137">
        <v>1226.5307153544886</v>
      </c>
      <c r="J28" s="131">
        <v>1764.603204</v>
      </c>
      <c r="K28" s="131">
        <v>41.105543329841417</v>
      </c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</row>
    <row r="29" spans="2:22">
      <c r="B29" s="149" t="s">
        <v>494</v>
      </c>
      <c r="C29" s="139">
        <v>433.86587299999997</v>
      </c>
      <c r="D29" s="140">
        <v>927.47477000000003</v>
      </c>
      <c r="E29" s="140">
        <v>31.870485556347262</v>
      </c>
      <c r="F29" s="139">
        <v>440.85846349999997</v>
      </c>
      <c r="G29" s="140">
        <v>809.98833249999996</v>
      </c>
      <c r="H29" s="140">
        <v>35.244800954824527</v>
      </c>
      <c r="I29" s="139">
        <v>448.36435206841583</v>
      </c>
      <c r="J29" s="140">
        <v>774.94210850000013</v>
      </c>
      <c r="K29" s="140">
        <v>36.651842078891733</v>
      </c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</row>
    <row r="30" spans="2:22">
      <c r="B30" s="149" t="s">
        <v>240</v>
      </c>
      <c r="C30" s="137">
        <v>5.4773714999999994</v>
      </c>
      <c r="D30" s="131">
        <v>205.42725349999998</v>
      </c>
      <c r="E30" s="131">
        <v>2.5970845826638462</v>
      </c>
      <c r="F30" s="137">
        <v>5.4214500000000001</v>
      </c>
      <c r="G30" s="131">
        <v>207.52760599999999</v>
      </c>
      <c r="H30" s="131">
        <v>2.5458906002382093</v>
      </c>
      <c r="I30" s="137">
        <v>5.0526554999999993</v>
      </c>
      <c r="J30" s="131">
        <v>205.54292150000001</v>
      </c>
      <c r="K30" s="131">
        <v>2.3992220406414329</v>
      </c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</row>
    <row r="31" spans="2:22">
      <c r="B31" s="149" t="s">
        <v>235</v>
      </c>
      <c r="C31" s="137">
        <v>1880.1981479999999</v>
      </c>
      <c r="D31" s="131">
        <v>8591.7811020000008</v>
      </c>
      <c r="E31" s="131">
        <v>17.954563345797308</v>
      </c>
      <c r="F31" s="137">
        <v>1404.6970630000001</v>
      </c>
      <c r="G31" s="131">
        <v>4684.7613280000005</v>
      </c>
      <c r="H31" s="131">
        <v>23.067684723424527</v>
      </c>
      <c r="I31" s="137">
        <v>1377.4465860642483</v>
      </c>
      <c r="J31" s="131">
        <v>5135.2010749999999</v>
      </c>
      <c r="K31" s="131">
        <v>21.150331750622545</v>
      </c>
    </row>
    <row r="32" spans="2:22">
      <c r="B32" s="149" t="s">
        <v>236</v>
      </c>
      <c r="C32" s="137">
        <v>3510.0797350000003</v>
      </c>
      <c r="D32" s="131">
        <v>3958.6197820000002</v>
      </c>
      <c r="E32" s="131">
        <v>46.897201146069342</v>
      </c>
      <c r="F32" s="137">
        <v>3610.1806470000001</v>
      </c>
      <c r="G32" s="131">
        <v>1570.441456</v>
      </c>
      <c r="H32" s="131">
        <v>69.58623796955608</v>
      </c>
      <c r="I32" s="137">
        <v>3666.3971400225482</v>
      </c>
      <c r="J32" s="131">
        <v>2308.3920419999999</v>
      </c>
      <c r="K32" s="131">
        <v>61.264460373837359</v>
      </c>
    </row>
    <row r="33" spans="2:11">
      <c r="B33" s="149" t="s">
        <v>237</v>
      </c>
      <c r="C33" s="137">
        <v>1115.432043</v>
      </c>
      <c r="D33" s="131">
        <v>7112.9578770000007</v>
      </c>
      <c r="E33" s="131">
        <v>13.555896765281144</v>
      </c>
      <c r="F33" s="137">
        <v>1175.7617465000001</v>
      </c>
      <c r="G33" s="131">
        <v>3965.9243664999999</v>
      </c>
      <c r="H33" s="131">
        <v>22.867240836177434</v>
      </c>
      <c r="I33" s="137">
        <v>990.00499961997548</v>
      </c>
      <c r="J33" s="131">
        <v>4782.8045604999998</v>
      </c>
      <c r="K33" s="131">
        <v>17.149448449835933</v>
      </c>
    </row>
    <row r="37" spans="2:11" ht="18" customHeight="1">
      <c r="B37" s="619" t="s">
        <v>1809</v>
      </c>
    </row>
    <row r="38" spans="2:11" s="421" customFormat="1" ht="25">
      <c r="B38" s="159" t="s">
        <v>243</v>
      </c>
      <c r="C38" s="751" t="s">
        <v>1232</v>
      </c>
    </row>
    <row r="39" spans="2:11">
      <c r="B39" s="149" t="s">
        <v>1231</v>
      </c>
      <c r="C39" s="241">
        <v>0.1949777214536009</v>
      </c>
    </row>
    <row r="40" spans="2:11">
      <c r="B40" s="149" t="s">
        <v>234</v>
      </c>
      <c r="C40" s="241">
        <v>0.16553575161034881</v>
      </c>
    </row>
    <row r="41" spans="2:11">
      <c r="B41" s="149" t="s">
        <v>223</v>
      </c>
      <c r="C41" s="241">
        <v>0.1316450613391878</v>
      </c>
    </row>
    <row r="42" spans="2:11">
      <c r="B42" s="149" t="s">
        <v>1230</v>
      </c>
      <c r="C42" s="241">
        <v>0.12373315996504466</v>
      </c>
    </row>
    <row r="43" spans="2:11">
      <c r="B43" s="149" t="s">
        <v>224</v>
      </c>
      <c r="C43" s="241">
        <v>8.4651211672312279E-2</v>
      </c>
    </row>
    <row r="44" spans="2:11">
      <c r="B44" s="149" t="s">
        <v>231</v>
      </c>
      <c r="C44" s="241">
        <v>7.4166381397408929E-2</v>
      </c>
    </row>
    <row r="45" spans="2:11">
      <c r="B45" s="149" t="s">
        <v>233</v>
      </c>
      <c r="C45" s="241">
        <v>4.7582091030635175E-2</v>
      </c>
    </row>
    <row r="46" spans="2:11">
      <c r="B46" s="149" t="s">
        <v>1240</v>
      </c>
      <c r="C46" s="241">
        <v>3.7549136021937858E-2</v>
      </c>
    </row>
    <row r="47" spans="2:11">
      <c r="B47" s="149" t="s">
        <v>236</v>
      </c>
      <c r="C47" s="241">
        <v>3.5858227823530209E-2</v>
      </c>
    </row>
    <row r="48" spans="2:11">
      <c r="B48" s="749" t="s">
        <v>261</v>
      </c>
      <c r="C48" s="242">
        <f>SUM(C49:C58)</f>
        <v>0.10430125768599348</v>
      </c>
    </row>
    <row r="49" spans="2:6">
      <c r="B49" s="149" t="s">
        <v>225</v>
      </c>
      <c r="C49" s="241">
        <v>3.4301699138824658E-2</v>
      </c>
    </row>
    <row r="50" spans="2:6">
      <c r="B50" s="149" t="s">
        <v>235</v>
      </c>
      <c r="C50" s="241">
        <v>1.92077042786504E-2</v>
      </c>
    </row>
    <row r="51" spans="2:6">
      <c r="B51" s="149" t="s">
        <v>1229</v>
      </c>
      <c r="C51" s="241">
        <v>1.4848832754660682E-2</v>
      </c>
    </row>
    <row r="52" spans="2:6">
      <c r="B52" s="149" t="s">
        <v>238</v>
      </c>
      <c r="C52" s="241">
        <v>1.3018544298229255E-2</v>
      </c>
    </row>
    <row r="53" spans="2:6">
      <c r="B53" s="149" t="s">
        <v>237</v>
      </c>
      <c r="C53" s="241">
        <v>1.1395016449550752E-2</v>
      </c>
    </row>
    <row r="54" spans="2:6">
      <c r="B54" s="149" t="s">
        <v>494</v>
      </c>
      <c r="C54" s="242">
        <v>4.4322814561045358E-3</v>
      </c>
    </row>
    <row r="55" spans="2:6">
      <c r="B55" s="149" t="s">
        <v>228</v>
      </c>
      <c r="C55" s="241">
        <v>4.24537309067577E-3</v>
      </c>
    </row>
    <row r="56" spans="2:6">
      <c r="B56" s="149" t="s">
        <v>1228</v>
      </c>
      <c r="C56" s="241">
        <v>2.7958505573326344E-3</v>
      </c>
    </row>
    <row r="57" spans="2:6">
      <c r="B57" s="149" t="s">
        <v>240</v>
      </c>
      <c r="C57" s="241">
        <v>5.5955661964787634E-5</v>
      </c>
    </row>
    <row r="58" spans="2:6">
      <c r="B58" s="149" t="s">
        <v>239</v>
      </c>
      <c r="C58" s="241">
        <v>0</v>
      </c>
    </row>
    <row r="60" spans="2:6" ht="18" customHeight="1">
      <c r="B60" s="619" t="s">
        <v>1811</v>
      </c>
    </row>
    <row r="61" spans="2:6" s="421" customFormat="1" ht="18" customHeight="1">
      <c r="B61" s="607"/>
      <c r="C61" s="713">
        <v>2017</v>
      </c>
      <c r="D61" s="713">
        <v>2018</v>
      </c>
      <c r="E61" s="713">
        <v>2019</v>
      </c>
      <c r="F61" s="713" t="s">
        <v>1233</v>
      </c>
    </row>
    <row r="62" spans="2:6" ht="15" customHeight="1">
      <c r="B62" s="149" t="s">
        <v>1234</v>
      </c>
      <c r="C62" s="137">
        <v>84505.287456535996</v>
      </c>
      <c r="D62" s="137">
        <v>100314.39949587198</v>
      </c>
      <c r="E62" s="137">
        <v>97887.70801151199</v>
      </c>
      <c r="F62" s="13">
        <f>E62/C62-1</f>
        <v>0.15836193163485812</v>
      </c>
    </row>
    <row r="63" spans="2:6" ht="15" customHeight="1">
      <c r="B63" s="149" t="s">
        <v>1235</v>
      </c>
      <c r="C63" s="137">
        <v>448.36435206841583</v>
      </c>
      <c r="D63" s="137">
        <v>440.85846349999997</v>
      </c>
      <c r="E63" s="137">
        <v>433.86587299999997</v>
      </c>
      <c r="F63" s="13">
        <f>E63/C63-1</f>
        <v>-3.233637777296694E-2</v>
      </c>
    </row>
    <row r="83" spans="2:8" ht="18" customHeight="1">
      <c r="B83" s="752" t="s">
        <v>1812</v>
      </c>
    </row>
    <row r="84" spans="2:8" ht="18" customHeight="1">
      <c r="B84" s="587" t="s">
        <v>1241</v>
      </c>
    </row>
    <row r="85" spans="2:8" ht="18" customHeight="1">
      <c r="B85" s="607" t="s">
        <v>293</v>
      </c>
      <c r="C85" s="713" t="s">
        <v>1242</v>
      </c>
      <c r="D85" s="713" t="s">
        <v>1243</v>
      </c>
      <c r="E85" s="713" t="s">
        <v>1244</v>
      </c>
      <c r="F85" s="713" t="s">
        <v>1245</v>
      </c>
      <c r="G85" s="607" t="s">
        <v>1246</v>
      </c>
      <c r="H85" s="713" t="s">
        <v>1247</v>
      </c>
    </row>
    <row r="86" spans="2:8">
      <c r="B86" s="243" t="s">
        <v>98</v>
      </c>
    </row>
    <row r="87" spans="2:8">
      <c r="B87" s="149" t="s">
        <v>1248</v>
      </c>
      <c r="C87" s="137">
        <v>12505.179</v>
      </c>
      <c r="D87" s="137">
        <v>8883.3089999999993</v>
      </c>
      <c r="E87" s="137">
        <v>7810.9530000000004</v>
      </c>
      <c r="F87" s="137">
        <v>12028.71</v>
      </c>
      <c r="G87" s="137">
        <v>10583.927</v>
      </c>
      <c r="H87" s="137">
        <v>12005.759</v>
      </c>
    </row>
    <row r="88" spans="2:8">
      <c r="B88" s="149" t="s">
        <v>1249</v>
      </c>
      <c r="C88" s="137">
        <v>3720.569</v>
      </c>
      <c r="D88" s="137">
        <v>5204.7780000000002</v>
      </c>
      <c r="E88" s="137">
        <v>6402.8220000000001</v>
      </c>
      <c r="F88" s="137">
        <v>7152.7489999999998</v>
      </c>
      <c r="G88" s="137">
        <v>9255.3150000000005</v>
      </c>
      <c r="H88" s="137">
        <v>9724.2240000000002</v>
      </c>
    </row>
    <row r="89" spans="2:8">
      <c r="B89" s="149" t="s">
        <v>1250</v>
      </c>
      <c r="C89" s="137">
        <v>15361.26</v>
      </c>
      <c r="D89" s="137">
        <v>15455.464</v>
      </c>
      <c r="E89" s="137">
        <v>16061.73</v>
      </c>
      <c r="F89" s="137">
        <v>14055.227000000001</v>
      </c>
      <c r="G89" s="137">
        <v>14797.097</v>
      </c>
      <c r="H89" s="137">
        <v>15521.964</v>
      </c>
    </row>
    <row r="90" spans="2:8">
      <c r="B90" s="149" t="s">
        <v>1251</v>
      </c>
      <c r="C90" s="137">
        <v>8156.7815000000001</v>
      </c>
      <c r="D90" s="137">
        <v>7402.1774999999998</v>
      </c>
      <c r="E90" s="137">
        <v>7525.0940000000001</v>
      </c>
      <c r="F90" s="137">
        <v>6326.4250000000002</v>
      </c>
      <c r="G90" s="137">
        <v>6095.6450000000004</v>
      </c>
      <c r="H90" s="137">
        <v>5705.6495000000004</v>
      </c>
    </row>
    <row r="91" spans="2:8">
      <c r="B91" s="149" t="s">
        <v>1252</v>
      </c>
      <c r="C91" s="139">
        <v>39743.789499999999</v>
      </c>
      <c r="D91" s="139">
        <v>36945.728499999997</v>
      </c>
      <c r="E91" s="139">
        <v>37800.599000000002</v>
      </c>
      <c r="F91" s="139">
        <v>39563.111000000004</v>
      </c>
      <c r="G91" s="139">
        <v>40731.983999999997</v>
      </c>
      <c r="H91" s="139">
        <v>42957.5965</v>
      </c>
    </row>
    <row r="92" spans="2:8">
      <c r="B92" s="149" t="s">
        <v>1253</v>
      </c>
      <c r="C92" s="137">
        <v>56044.184999999998</v>
      </c>
      <c r="D92" s="137">
        <v>63465.290999999997</v>
      </c>
      <c r="E92" s="137">
        <v>71569.892000000007</v>
      </c>
      <c r="F92" s="137">
        <v>62361.817000000003</v>
      </c>
      <c r="G92" s="137">
        <v>61952.906999999999</v>
      </c>
      <c r="H92" s="137">
        <v>61860.684999999998</v>
      </c>
    </row>
    <row r="93" spans="2:8">
      <c r="B93" s="149" t="s">
        <v>1254</v>
      </c>
      <c r="C93" s="137">
        <v>8156.7815000000001</v>
      </c>
      <c r="D93" s="137">
        <v>7402.1774999999998</v>
      </c>
      <c r="E93" s="137">
        <v>7525.0940000000001</v>
      </c>
      <c r="F93" s="137">
        <v>6326.4250000000002</v>
      </c>
      <c r="G93" s="137">
        <v>6095.6450000000004</v>
      </c>
      <c r="H93" s="137">
        <v>5705.6495000000004</v>
      </c>
    </row>
    <row r="94" spans="2:8">
      <c r="B94" s="149" t="s">
        <v>1255</v>
      </c>
      <c r="C94" s="137">
        <v>64200.966499999995</v>
      </c>
      <c r="D94" s="137">
        <v>70867.468500000003</v>
      </c>
      <c r="E94" s="137">
        <v>79094.986000000004</v>
      </c>
      <c r="F94" s="137">
        <v>68688.241999999998</v>
      </c>
      <c r="G94" s="137">
        <v>68048.551999999996</v>
      </c>
      <c r="H94" s="137">
        <v>67566.334499999997</v>
      </c>
    </row>
    <row r="95" spans="2:8">
      <c r="B95" s="149" t="s">
        <v>1256</v>
      </c>
      <c r="C95" s="137">
        <v>2637240.64</v>
      </c>
      <c r="D95" s="137">
        <v>2252529.1370000001</v>
      </c>
      <c r="E95" s="137">
        <v>2145442.8859999999</v>
      </c>
      <c r="F95" s="137">
        <v>1752660.38</v>
      </c>
      <c r="G95" s="137">
        <v>1778451.0519999999</v>
      </c>
      <c r="H95" s="137">
        <v>1949859.6529999999</v>
      </c>
    </row>
    <row r="96" spans="2:8">
      <c r="B96" s="149" t="s">
        <v>1257</v>
      </c>
      <c r="C96" s="137">
        <v>2741185.3960000002</v>
      </c>
      <c r="D96" s="137">
        <v>2360342.3340000003</v>
      </c>
      <c r="E96" s="137">
        <v>2262338.4709999999</v>
      </c>
      <c r="F96" s="137">
        <v>1860911.733</v>
      </c>
      <c r="G96" s="137">
        <v>1887231.588</v>
      </c>
      <c r="H96" s="137">
        <v>2060383.584</v>
      </c>
    </row>
    <row r="97" spans="2:12">
      <c r="B97" s="154"/>
      <c r="C97" s="137"/>
      <c r="D97" s="137"/>
      <c r="E97" s="137"/>
      <c r="F97" s="137"/>
      <c r="G97" s="137"/>
      <c r="H97" s="137"/>
    </row>
    <row r="98" spans="2:12" ht="18" customHeight="1">
      <c r="B98" s="587" t="s">
        <v>1236</v>
      </c>
      <c r="C98" s="137"/>
      <c r="D98" s="137"/>
      <c r="E98" s="137"/>
      <c r="F98" s="137"/>
      <c r="G98" s="137"/>
      <c r="H98" s="137"/>
    </row>
    <row r="99" spans="2:12" ht="18" customHeight="1">
      <c r="B99" s="607"/>
      <c r="C99" s="713" t="s">
        <v>1242</v>
      </c>
      <c r="D99" s="713" t="s">
        <v>1243</v>
      </c>
      <c r="E99" s="713" t="s">
        <v>1244</v>
      </c>
      <c r="F99" s="713" t="s">
        <v>1245</v>
      </c>
      <c r="G99" s="607" t="s">
        <v>1246</v>
      </c>
      <c r="H99" s="713" t="s">
        <v>1247</v>
      </c>
      <c r="I99" s="607" t="s">
        <v>1258</v>
      </c>
      <c r="J99" s="713" t="s">
        <v>1259</v>
      </c>
      <c r="K99" s="713" t="s">
        <v>1260</v>
      </c>
      <c r="L99" s="713" t="s">
        <v>1261</v>
      </c>
    </row>
    <row r="100" spans="2:12" ht="14.5">
      <c r="B100" s="243" t="s">
        <v>492</v>
      </c>
      <c r="C100"/>
      <c r="D100"/>
      <c r="E100"/>
      <c r="F100"/>
      <c r="G100"/>
      <c r="H100"/>
      <c r="I100"/>
      <c r="J100"/>
      <c r="K100"/>
      <c r="L100"/>
    </row>
    <row r="101" spans="2:12">
      <c r="B101" s="149" t="s">
        <v>1248</v>
      </c>
      <c r="C101" s="137">
        <v>3728.3335980000002</v>
      </c>
      <c r="D101" s="137">
        <v>2837.9256099999998</v>
      </c>
      <c r="E101" s="137">
        <v>3112.7182910000001</v>
      </c>
      <c r="F101" s="137">
        <v>2861.4289759999997</v>
      </c>
      <c r="G101" s="137">
        <v>2859.1004170000001</v>
      </c>
      <c r="H101" s="137">
        <v>2262.2613420000002</v>
      </c>
      <c r="I101" s="137">
        <v>1836.1758829999999</v>
      </c>
      <c r="J101" s="137">
        <v>1880.3652039999999</v>
      </c>
      <c r="K101" s="137">
        <v>1674.9546189999999</v>
      </c>
      <c r="L101" s="137">
        <v>1328.877</v>
      </c>
    </row>
    <row r="102" spans="2:12">
      <c r="B102" s="149" t="s">
        <v>1262</v>
      </c>
      <c r="C102" s="137">
        <v>4626.836284</v>
      </c>
      <c r="D102" s="137">
        <v>4271.3176149999999</v>
      </c>
      <c r="E102" s="137">
        <v>5594.2070650000005</v>
      </c>
      <c r="F102" s="137">
        <v>3694.3840150000001</v>
      </c>
      <c r="G102" s="137">
        <v>3963.4040570000002</v>
      </c>
      <c r="H102" s="137">
        <v>3343.3379380000001</v>
      </c>
      <c r="I102" s="137">
        <v>4246.5487510000003</v>
      </c>
      <c r="J102" s="137">
        <v>3674.8251479999999</v>
      </c>
      <c r="K102" s="137">
        <v>3954.3536839999997</v>
      </c>
      <c r="L102" s="137">
        <v>4305.0341689999996</v>
      </c>
    </row>
    <row r="103" spans="2:12">
      <c r="B103" s="149" t="s">
        <v>1249</v>
      </c>
      <c r="C103" s="137">
        <v>624.83250699999996</v>
      </c>
      <c r="D103" s="137">
        <v>973.08524199999999</v>
      </c>
      <c r="E103" s="137">
        <v>1065.8698559999998</v>
      </c>
      <c r="F103" s="137">
        <v>1147.6124359999999</v>
      </c>
      <c r="G103" s="137">
        <v>1631.7767329999999</v>
      </c>
      <c r="H103" s="137">
        <v>1794.514224</v>
      </c>
      <c r="I103" s="137">
        <v>1894.2084299999999</v>
      </c>
      <c r="J103" s="137">
        <v>1807.1751819999999</v>
      </c>
      <c r="K103" s="137">
        <v>1452.6702109999999</v>
      </c>
      <c r="L103" s="137">
        <v>1002.871225</v>
      </c>
    </row>
    <row r="104" spans="2:12">
      <c r="B104" s="149" t="s">
        <v>1263</v>
      </c>
      <c r="C104" s="137">
        <v>85.969313</v>
      </c>
      <c r="D104" s="137">
        <v>227.95599600000003</v>
      </c>
      <c r="E104" s="137">
        <v>235.95704800000001</v>
      </c>
      <c r="F104" s="137">
        <v>206.86543700000001</v>
      </c>
      <c r="G104" s="137">
        <v>552.48475100000007</v>
      </c>
      <c r="H104" s="137">
        <v>711.64684799999998</v>
      </c>
      <c r="I104" s="137">
        <v>796.17204200000003</v>
      </c>
      <c r="J104" s="137">
        <v>744.54166099999998</v>
      </c>
      <c r="K104" s="137">
        <v>452.15903399999996</v>
      </c>
      <c r="L104" s="137">
        <v>285.37335100000001</v>
      </c>
    </row>
    <row r="105" spans="2:12">
      <c r="B105" s="149" t="s">
        <v>1264</v>
      </c>
      <c r="C105" s="137">
        <v>0.82455000000000001</v>
      </c>
      <c r="D105" s="137">
        <v>1.3385150000000001</v>
      </c>
      <c r="E105" s="137">
        <v>1.8236140000000001</v>
      </c>
      <c r="F105" s="137">
        <v>0.99112500000000003</v>
      </c>
      <c r="G105" s="137">
        <v>1.4427080000000001</v>
      </c>
      <c r="H105" s="137">
        <v>0.74262800000000007</v>
      </c>
      <c r="I105" s="137">
        <v>3.6524220000000001</v>
      </c>
      <c r="J105" s="137">
        <v>3.5757409999999998</v>
      </c>
      <c r="K105" s="137">
        <v>1.9118979999999999</v>
      </c>
      <c r="L105" s="137">
        <v>1.0390920000000001</v>
      </c>
    </row>
    <row r="106" spans="2:12">
      <c r="B106" s="149" t="s">
        <v>1250</v>
      </c>
      <c r="C106" s="137">
        <v>335.080331</v>
      </c>
      <c r="D106" s="137">
        <v>345.201348</v>
      </c>
      <c r="E106" s="137">
        <v>345.770173</v>
      </c>
      <c r="F106" s="137">
        <v>337.309236</v>
      </c>
      <c r="G106" s="137">
        <v>386.09752199999997</v>
      </c>
      <c r="H106" s="137">
        <v>379.65131500000001</v>
      </c>
      <c r="I106" s="137">
        <v>348.97058199999998</v>
      </c>
      <c r="J106" s="137">
        <v>368.19722400000001</v>
      </c>
      <c r="K106" s="137">
        <v>395.51141100000001</v>
      </c>
      <c r="L106" s="137">
        <v>322.89240999999998</v>
      </c>
    </row>
    <row r="107" spans="2:12">
      <c r="B107" s="149" t="s">
        <v>1251</v>
      </c>
      <c r="C107" s="137">
        <v>64.550739000000007</v>
      </c>
      <c r="D107" s="137">
        <v>62.468232</v>
      </c>
      <c r="E107" s="137">
        <v>62.466010000000004</v>
      </c>
      <c r="F107" s="137">
        <v>35.046872499999999</v>
      </c>
      <c r="G107" s="137">
        <v>36.650933999999999</v>
      </c>
      <c r="H107" s="137">
        <v>42.313554499999995</v>
      </c>
      <c r="I107" s="137">
        <v>43.1345235</v>
      </c>
      <c r="J107" s="137">
        <v>77.364100999999991</v>
      </c>
      <c r="K107" s="137">
        <v>73.396944000000005</v>
      </c>
      <c r="L107" s="137">
        <v>50.605025000000005</v>
      </c>
    </row>
    <row r="108" spans="2:12">
      <c r="B108" s="149" t="s">
        <v>1252</v>
      </c>
      <c r="C108" s="139">
        <v>9466.4273220000014</v>
      </c>
      <c r="D108" s="139">
        <v>8719.292558000001</v>
      </c>
      <c r="E108" s="139">
        <v>10418.812057000001</v>
      </c>
      <c r="F108" s="139">
        <v>8283.6380974999993</v>
      </c>
      <c r="G108" s="139">
        <v>9430.9571219999998</v>
      </c>
      <c r="H108" s="139">
        <v>8534.4678495000007</v>
      </c>
      <c r="I108" s="139">
        <v>9168.862633499999</v>
      </c>
      <c r="J108" s="139">
        <v>8556.0442609999991</v>
      </c>
      <c r="K108" s="139">
        <v>8004.9578009999996</v>
      </c>
      <c r="L108" s="139">
        <v>7296.6922720000002</v>
      </c>
    </row>
    <row r="109" spans="2:12">
      <c r="B109" s="149" t="s">
        <v>1265</v>
      </c>
      <c r="C109" s="137">
        <v>233.778898</v>
      </c>
      <c r="D109" s="137">
        <v>229.837141</v>
      </c>
      <c r="E109" s="137">
        <v>303.52379100000002</v>
      </c>
      <c r="F109" s="137">
        <v>314.35097499999995</v>
      </c>
      <c r="G109" s="137">
        <v>243.639892</v>
      </c>
      <c r="H109" s="137">
        <v>152.395861</v>
      </c>
      <c r="I109" s="137">
        <v>167.16095000000001</v>
      </c>
      <c r="J109" s="137">
        <v>158.85513</v>
      </c>
      <c r="K109" s="137">
        <v>187.66802100000001</v>
      </c>
      <c r="L109" s="137">
        <v>165.78729999999999</v>
      </c>
    </row>
    <row r="110" spans="2:12">
      <c r="B110" s="149" t="s">
        <v>1266</v>
      </c>
      <c r="C110" s="137">
        <v>5289.1958240000004</v>
      </c>
      <c r="D110" s="137">
        <v>4885.6830239999999</v>
      </c>
      <c r="E110" s="137">
        <v>5174.9451150000004</v>
      </c>
      <c r="F110" s="137">
        <v>4085.604789</v>
      </c>
      <c r="G110" s="137">
        <v>3078.9784670000004</v>
      </c>
      <c r="H110" s="137">
        <v>3621.3812859999998</v>
      </c>
      <c r="I110" s="137">
        <v>5159.0193049999998</v>
      </c>
      <c r="J110" s="137">
        <v>5151.9122529999995</v>
      </c>
      <c r="K110" s="137">
        <v>4871.2094019999995</v>
      </c>
      <c r="L110" s="137">
        <v>3361.8542000000002</v>
      </c>
    </row>
    <row r="111" spans="2:12">
      <c r="B111" s="149" t="s">
        <v>1267</v>
      </c>
      <c r="C111" s="137">
        <v>3856.1183430000001</v>
      </c>
      <c r="D111" s="137">
        <v>2893.6757629999997</v>
      </c>
      <c r="E111" s="137">
        <v>1911.0697399999999</v>
      </c>
      <c r="F111" s="137">
        <v>2167.8247160000001</v>
      </c>
      <c r="G111" s="137">
        <v>2440.7595389999997</v>
      </c>
      <c r="H111" s="137">
        <v>4006.851525</v>
      </c>
      <c r="I111" s="137">
        <v>6318.1206249999996</v>
      </c>
      <c r="J111" s="137">
        <v>5529.2684740000004</v>
      </c>
      <c r="K111" s="137">
        <v>4978.8393490000008</v>
      </c>
      <c r="L111" s="137">
        <v>2420.160672</v>
      </c>
    </row>
    <row r="112" spans="2:12">
      <c r="B112" s="149" t="s">
        <v>1268</v>
      </c>
      <c r="C112" s="137">
        <v>865.88951199999997</v>
      </c>
      <c r="D112" s="137">
        <v>821.30412999999999</v>
      </c>
      <c r="E112" s="137">
        <v>474.80315999999999</v>
      </c>
      <c r="F112" s="137">
        <v>305.157535</v>
      </c>
      <c r="G112" s="137">
        <v>242.77534299999999</v>
      </c>
      <c r="H112" s="137">
        <v>361.46202</v>
      </c>
      <c r="I112" s="137">
        <v>302.22488500000003</v>
      </c>
      <c r="J112" s="137">
        <v>337.22292200000004</v>
      </c>
      <c r="K112" s="137">
        <v>351.24857799999995</v>
      </c>
      <c r="L112" s="137">
        <v>247.43885999999998</v>
      </c>
    </row>
    <row r="113" spans="2:12">
      <c r="B113" s="149" t="s">
        <v>1269</v>
      </c>
      <c r="C113" s="137">
        <v>422.26975199999998</v>
      </c>
      <c r="D113" s="137">
        <v>379.31230800000003</v>
      </c>
      <c r="E113" s="137">
        <v>326.13387599999999</v>
      </c>
      <c r="F113" s="137">
        <v>280.843975</v>
      </c>
      <c r="G113" s="137">
        <v>313.055184</v>
      </c>
      <c r="H113" s="137">
        <v>280.16526199999998</v>
      </c>
      <c r="I113" s="137">
        <v>374.12809899999996</v>
      </c>
      <c r="J113" s="137">
        <v>425.011844</v>
      </c>
      <c r="K113" s="137">
        <v>347.48155099999997</v>
      </c>
      <c r="L113" s="137">
        <v>270.887676</v>
      </c>
    </row>
    <row r="114" spans="2:12">
      <c r="B114" s="149" t="s">
        <v>1253</v>
      </c>
      <c r="C114" s="137">
        <v>2440.1859360000003</v>
      </c>
      <c r="D114" s="137">
        <v>2235.2283609999999</v>
      </c>
      <c r="E114" s="137">
        <v>2234.6278299999999</v>
      </c>
      <c r="F114" s="137">
        <v>1928.001469</v>
      </c>
      <c r="G114" s="137">
        <v>2087.0182060000002</v>
      </c>
      <c r="H114" s="137">
        <v>2188.4882799999996</v>
      </c>
      <c r="I114" s="137">
        <v>2297.337814</v>
      </c>
      <c r="J114" s="137">
        <v>2190.9396310000002</v>
      </c>
      <c r="K114" s="137">
        <v>2400.921433</v>
      </c>
      <c r="L114" s="137">
        <v>1778.79874</v>
      </c>
    </row>
    <row r="115" spans="2:12">
      <c r="B115" s="149" t="s">
        <v>1254</v>
      </c>
      <c r="C115" s="137">
        <v>167.34300399999998</v>
      </c>
      <c r="D115" s="137">
        <v>170.03527700000001</v>
      </c>
      <c r="E115" s="137">
        <v>177.17484099999999</v>
      </c>
      <c r="F115" s="137">
        <v>139.53133050000002</v>
      </c>
      <c r="G115" s="137">
        <v>145.36279099999999</v>
      </c>
      <c r="H115" s="137">
        <v>149.09614550000001</v>
      </c>
      <c r="I115" s="137">
        <v>141.08098050000001</v>
      </c>
      <c r="J115" s="137">
        <v>190.29094899999998</v>
      </c>
      <c r="K115" s="137">
        <v>188.784347</v>
      </c>
      <c r="L115" s="137">
        <v>115.74922500000001</v>
      </c>
    </row>
    <row r="116" spans="2:12">
      <c r="B116" s="149" t="s">
        <v>1255</v>
      </c>
      <c r="C116" s="137">
        <v>13274.781269000001</v>
      </c>
      <c r="D116" s="137">
        <v>11615.076004</v>
      </c>
      <c r="E116" s="137">
        <v>10602.278353000002</v>
      </c>
      <c r="F116" s="137">
        <v>9221.3147894999984</v>
      </c>
      <c r="G116" s="137">
        <v>8551.5894220000009</v>
      </c>
      <c r="H116" s="137">
        <v>10759.840379499999</v>
      </c>
      <c r="I116" s="137">
        <v>14759.072658499997</v>
      </c>
      <c r="J116" s="137">
        <v>13983.501203</v>
      </c>
      <c r="K116" s="137">
        <v>13326.152681</v>
      </c>
      <c r="L116" s="137">
        <v>8360.6766729999999</v>
      </c>
    </row>
    <row r="117" spans="2:12">
      <c r="B117" s="149" t="s">
        <v>1270</v>
      </c>
      <c r="C117" s="137">
        <v>-399.378153</v>
      </c>
      <c r="D117" s="137">
        <v>-392.60482500000001</v>
      </c>
      <c r="E117" s="137">
        <v>-600.24179700000002</v>
      </c>
      <c r="F117" s="137">
        <v>-679.70928200000003</v>
      </c>
      <c r="G117" s="137">
        <v>-366.54339399999998</v>
      </c>
      <c r="H117" s="137">
        <v>-213.878477</v>
      </c>
      <c r="I117" s="137">
        <v>-350.016142</v>
      </c>
      <c r="J117" s="137">
        <v>-310.87359900000001</v>
      </c>
      <c r="K117" s="137">
        <v>-221.67967400000001</v>
      </c>
      <c r="L117" s="137">
        <v>-255.65309999999999</v>
      </c>
    </row>
    <row r="118" spans="2:12">
      <c r="B118" s="149" t="s">
        <v>1271</v>
      </c>
      <c r="C118" s="137">
        <v>1482.378827</v>
      </c>
      <c r="D118" s="137">
        <v>1035.7817219999999</v>
      </c>
      <c r="E118" s="137">
        <v>493.77581300000003</v>
      </c>
      <c r="F118" s="137">
        <v>232.43756099999999</v>
      </c>
      <c r="G118" s="137">
        <v>683.67150800000002</v>
      </c>
      <c r="H118" s="137">
        <v>268.89827500000001</v>
      </c>
      <c r="I118" s="137">
        <v>-450.84462000000002</v>
      </c>
      <c r="J118" s="137">
        <v>-239.66814099999999</v>
      </c>
      <c r="K118" s="137">
        <v>-625.62728200000004</v>
      </c>
      <c r="L118" s="137">
        <v>-73.724000000000004</v>
      </c>
    </row>
    <row r="119" spans="2:12">
      <c r="B119" s="149" t="s">
        <v>1257</v>
      </c>
      <c r="C119" s="137">
        <v>23824.209264999998</v>
      </c>
      <c r="D119" s="137">
        <v>20977.545458999997</v>
      </c>
      <c r="E119" s="137">
        <v>20914.624425999998</v>
      </c>
      <c r="F119" s="137">
        <v>17057.681165999998</v>
      </c>
      <c r="G119" s="137">
        <v>18299.674658</v>
      </c>
      <c r="H119" s="137">
        <v>19349.328027</v>
      </c>
      <c r="I119" s="137">
        <v>23127.074530000002</v>
      </c>
      <c r="J119" s="137">
        <v>21989.003724000002</v>
      </c>
      <c r="K119" s="137">
        <v>20483.803526</v>
      </c>
      <c r="L119" s="137">
        <v>15327.991845</v>
      </c>
    </row>
    <row r="120" spans="2:12" ht="8" customHeight="1"/>
    <row r="121" spans="2:12" ht="14.5">
      <c r="B121" s="142" t="s">
        <v>1272</v>
      </c>
      <c r="C121"/>
    </row>
    <row r="122" spans="2:12">
      <c r="B122" s="142" t="s">
        <v>1273</v>
      </c>
    </row>
    <row r="123" spans="2:12">
      <c r="B123" s="142" t="s">
        <v>1274</v>
      </c>
    </row>
    <row r="124" spans="2:12">
      <c r="B124" s="142" t="s">
        <v>1275</v>
      </c>
    </row>
    <row r="125" spans="2:12">
      <c r="B125" s="142" t="s">
        <v>1276</v>
      </c>
    </row>
    <row r="126" spans="2:12">
      <c r="B126" s="142" t="s">
        <v>1277</v>
      </c>
    </row>
    <row r="127" spans="2:12">
      <c r="B127" s="142" t="s">
        <v>1278</v>
      </c>
    </row>
    <row r="128" spans="2:12">
      <c r="B128" s="142" t="s">
        <v>1279</v>
      </c>
    </row>
    <row r="129" spans="2:8">
      <c r="B129" s="142" t="s">
        <v>1280</v>
      </c>
    </row>
    <row r="130" spans="2:8">
      <c r="B130" s="142" t="s">
        <v>1281</v>
      </c>
    </row>
    <row r="131" spans="2:8">
      <c r="B131" s="142" t="s">
        <v>1282</v>
      </c>
    </row>
    <row r="132" spans="2:8">
      <c r="B132" s="142" t="s">
        <v>1283</v>
      </c>
    </row>
    <row r="133" spans="2:8">
      <c r="B133" s="142" t="s">
        <v>1284</v>
      </c>
    </row>
    <row r="134" spans="2:8">
      <c r="B134" s="142" t="s">
        <v>1282</v>
      </c>
    </row>
    <row r="137" spans="2:8" ht="18" customHeight="1">
      <c r="B137" s="619" t="s">
        <v>1813</v>
      </c>
      <c r="G137" s="619"/>
    </row>
    <row r="138" spans="2:8" ht="18" customHeight="1">
      <c r="B138" s="607"/>
      <c r="C138" s="713" t="s">
        <v>1242</v>
      </c>
      <c r="D138" s="713" t="s">
        <v>1243</v>
      </c>
      <c r="E138" s="713" t="s">
        <v>1244</v>
      </c>
      <c r="F138" s="713" t="s">
        <v>1245</v>
      </c>
      <c r="G138" s="607" t="s">
        <v>1246</v>
      </c>
      <c r="H138" s="713" t="s">
        <v>1247</v>
      </c>
    </row>
    <row r="139" spans="2:8">
      <c r="B139" s="133" t="s">
        <v>98</v>
      </c>
      <c r="C139" s="137">
        <f t="shared" ref="C139:H139" si="0">C91</f>
        <v>39743.789499999999</v>
      </c>
      <c r="D139" s="137">
        <f t="shared" si="0"/>
        <v>36945.728499999997</v>
      </c>
      <c r="E139" s="137">
        <f t="shared" si="0"/>
        <v>37800.599000000002</v>
      </c>
      <c r="F139" s="137">
        <f t="shared" si="0"/>
        <v>39563.111000000004</v>
      </c>
      <c r="G139" s="137">
        <f t="shared" si="0"/>
        <v>40731.983999999997</v>
      </c>
      <c r="H139" s="137">
        <f t="shared" si="0"/>
        <v>42957.5965</v>
      </c>
    </row>
    <row r="140" spans="2:8">
      <c r="B140" s="133" t="s">
        <v>492</v>
      </c>
      <c r="C140" s="137">
        <f t="shared" ref="C140:H140" si="1">C108*1000</f>
        <v>9466427.3220000006</v>
      </c>
      <c r="D140" s="137">
        <f t="shared" si="1"/>
        <v>8719292.5580000002</v>
      </c>
      <c r="E140" s="137">
        <f t="shared" si="1"/>
        <v>10418812.057000002</v>
      </c>
      <c r="F140" s="137">
        <f t="shared" si="1"/>
        <v>8283638.0974999992</v>
      </c>
      <c r="G140" s="137">
        <f t="shared" si="1"/>
        <v>9430957.1219999995</v>
      </c>
      <c r="H140" s="137">
        <f t="shared" si="1"/>
        <v>8534467.8495000005</v>
      </c>
    </row>
    <row r="141" spans="2:8">
      <c r="B141" s="133" t="s">
        <v>1285</v>
      </c>
      <c r="C141" s="13">
        <f t="shared" ref="C141:H141" si="2">C139/C140</f>
        <v>4.1983937707560839E-3</v>
      </c>
      <c r="D141" s="13">
        <f t="shared" si="2"/>
        <v>4.2372392317656642E-3</v>
      </c>
      <c r="E141" s="13">
        <f t="shared" si="2"/>
        <v>3.6281102675811512E-3</v>
      </c>
      <c r="F141" s="13">
        <f t="shared" si="2"/>
        <v>4.7760549814386682E-3</v>
      </c>
      <c r="G141" s="13">
        <f t="shared" si="2"/>
        <v>4.3189660893466209E-3</v>
      </c>
      <c r="H141" s="13">
        <f t="shared" si="2"/>
        <v>5.0334241405006535E-3</v>
      </c>
    </row>
  </sheetData>
  <autoFilter ref="B38:C38">
    <sortState ref="B37:C56">
      <sortCondition descending="1" ref="C36"/>
    </sortState>
  </autoFilter>
  <mergeCells count="5">
    <mergeCell ref="C12:E12"/>
    <mergeCell ref="F12:H12"/>
    <mergeCell ref="I12:K12"/>
    <mergeCell ref="F2:G2"/>
    <mergeCell ref="F3:G3"/>
  </mergeCells>
  <hyperlinks>
    <hyperlink ref="F3" r:id="rId1" location="'Índice Digitalizacion Acelerada'!A1"/>
    <hyperlink ref="F2" r:id="rId2" location="'Índice ámbitos y subámbitos'!A1"/>
    <hyperlink ref="F2:G2" location="'Índice Transición Ecológica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AK89"/>
  <sheetViews>
    <sheetView showGridLines="0" zoomScaleNormal="100" workbookViewId="0">
      <selection activeCell="B1" sqref="B1"/>
    </sheetView>
  </sheetViews>
  <sheetFormatPr baseColWidth="10" defaultColWidth="11.54296875" defaultRowHeight="12.5"/>
  <cols>
    <col min="1" max="1" width="1.81640625" style="57" customWidth="1"/>
    <col min="2" max="2" width="40.453125" style="57" customWidth="1"/>
    <col min="3" max="4" width="20.81640625" style="57" customWidth="1"/>
    <col min="5" max="5" width="21.453125" style="57" customWidth="1"/>
    <col min="6" max="6" width="22.54296875" style="57" customWidth="1"/>
    <col min="7" max="7" width="22" style="57" customWidth="1"/>
    <col min="8" max="37" width="22.81640625" style="57" customWidth="1"/>
    <col min="38" max="16384" width="11.54296875" style="57"/>
  </cols>
  <sheetData>
    <row r="1" spans="2:37" ht="15" customHeight="1"/>
    <row r="2" spans="2:37" ht="15" customHeight="1">
      <c r="F2" s="893" t="s">
        <v>245</v>
      </c>
      <c r="G2" s="893"/>
    </row>
    <row r="3" spans="2:37" ht="15" customHeight="1">
      <c r="F3" s="893" t="s">
        <v>248</v>
      </c>
      <c r="G3" s="893"/>
    </row>
    <row r="4" spans="2:37" s="405" customFormat="1" ht="13.4" customHeight="1">
      <c r="B4" s="403"/>
      <c r="C4" s="403"/>
      <c r="D4" s="404"/>
      <c r="E4" s="403"/>
    </row>
    <row r="5" spans="2:37" s="411" customFormat="1" ht="15.5">
      <c r="B5" s="414" t="s">
        <v>246</v>
      </c>
      <c r="C5" s="411" t="s">
        <v>1581</v>
      </c>
      <c r="H5" s="413"/>
    </row>
    <row r="6" spans="2:37" s="415" customFormat="1" ht="15.5">
      <c r="B6" s="416" t="s">
        <v>247</v>
      </c>
      <c r="C6" s="415" t="s">
        <v>1584</v>
      </c>
    </row>
    <row r="7" spans="2:37" s="415" customFormat="1" ht="15.5">
      <c r="B7" s="416" t="s">
        <v>84</v>
      </c>
      <c r="C7" s="417" t="s">
        <v>1073</v>
      </c>
    </row>
    <row r="8" spans="2:37" s="415" customFormat="1" ht="15.5">
      <c r="B8" s="416" t="s">
        <v>220</v>
      </c>
      <c r="C8" s="417" t="s">
        <v>1074</v>
      </c>
    </row>
    <row r="9" spans="2:37" s="415" customFormat="1" ht="15.5">
      <c r="B9" s="416" t="s">
        <v>127</v>
      </c>
      <c r="C9" s="417" t="s">
        <v>1075</v>
      </c>
    </row>
    <row r="10" spans="2:37" s="415" customFormat="1" ht="15.5">
      <c r="B10" s="416" t="s">
        <v>244</v>
      </c>
      <c r="C10" s="415" t="s">
        <v>1287</v>
      </c>
    </row>
    <row r="12" spans="2:37" s="628" customFormat="1" ht="18" customHeight="1">
      <c r="B12" s="1070"/>
      <c r="C12" s="897">
        <v>2020</v>
      </c>
      <c r="D12" s="897"/>
      <c r="E12" s="897"/>
      <c r="F12" s="897"/>
      <c r="G12" s="897"/>
      <c r="H12" s="897"/>
      <c r="I12" s="897"/>
      <c r="J12" s="897"/>
      <c r="K12" s="1069">
        <v>2019</v>
      </c>
      <c r="L12" s="1069"/>
      <c r="M12" s="1069"/>
      <c r="N12" s="1069"/>
      <c r="O12" s="1069"/>
      <c r="P12" s="1069"/>
      <c r="Q12" s="1069"/>
      <c r="R12" s="1069"/>
      <c r="S12" s="1069"/>
      <c r="T12" s="1069"/>
      <c r="U12" s="1069"/>
      <c r="V12" s="1069"/>
      <c r="W12" s="694"/>
      <c r="X12" s="694"/>
      <c r="Y12" s="694"/>
      <c r="Z12" s="694"/>
      <c r="AA12" s="694"/>
      <c r="AB12" s="694"/>
      <c r="AC12" s="694"/>
      <c r="AD12" s="694"/>
      <c r="AE12" s="694"/>
      <c r="AF12" s="694"/>
      <c r="AG12" s="694"/>
      <c r="AH12" s="694"/>
      <c r="AI12" s="694"/>
      <c r="AJ12" s="694"/>
      <c r="AK12" s="694"/>
    </row>
    <row r="13" spans="2:37" s="628" customFormat="1" ht="18" customHeight="1">
      <c r="B13" s="1071"/>
      <c r="C13" s="707" t="s">
        <v>1288</v>
      </c>
      <c r="D13" s="707" t="s">
        <v>1289</v>
      </c>
      <c r="E13" s="707" t="s">
        <v>1290</v>
      </c>
      <c r="F13" s="707" t="s">
        <v>1291</v>
      </c>
      <c r="G13" s="707" t="s">
        <v>1292</v>
      </c>
      <c r="H13" s="707" t="s">
        <v>1293</v>
      </c>
      <c r="I13" s="707" t="s">
        <v>1294</v>
      </c>
      <c r="J13" s="707" t="s">
        <v>1295</v>
      </c>
      <c r="K13" s="707" t="s">
        <v>1296</v>
      </c>
      <c r="L13" s="707" t="s">
        <v>1297</v>
      </c>
      <c r="M13" s="707" t="s">
        <v>1298</v>
      </c>
      <c r="N13" s="707" t="s">
        <v>1299</v>
      </c>
      <c r="O13" s="707" t="s">
        <v>1288</v>
      </c>
      <c r="P13" s="707" t="s">
        <v>1289</v>
      </c>
      <c r="Q13" s="707" t="s">
        <v>1290</v>
      </c>
      <c r="R13" s="707" t="s">
        <v>1291</v>
      </c>
      <c r="S13" s="707" t="s">
        <v>1292</v>
      </c>
      <c r="T13" s="707" t="s">
        <v>1293</v>
      </c>
      <c r="U13" s="707" t="s">
        <v>1294</v>
      </c>
      <c r="V13" s="707" t="s">
        <v>1295</v>
      </c>
    </row>
    <row r="14" spans="2:37" ht="15" customHeight="1">
      <c r="B14" s="219" t="s">
        <v>1286</v>
      </c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</row>
    <row r="15" spans="2:37" ht="15" customHeight="1">
      <c r="B15" s="149" t="s">
        <v>1300</v>
      </c>
      <c r="C15" s="137">
        <v>1428242.0407999998</v>
      </c>
      <c r="D15" s="137">
        <v>1341040.9868100001</v>
      </c>
      <c r="E15" s="137">
        <v>882183.36577999999</v>
      </c>
      <c r="F15" s="137">
        <v>604685.64749999996</v>
      </c>
      <c r="G15" s="137">
        <v>838649.49697000009</v>
      </c>
      <c r="H15" s="137">
        <v>1769066.9981799999</v>
      </c>
      <c r="I15" s="137">
        <v>2047596.1769300001</v>
      </c>
      <c r="J15" s="137">
        <v>2118407.40551</v>
      </c>
      <c r="K15" s="137">
        <v>2277273.5657700002</v>
      </c>
      <c r="L15" s="137">
        <v>1972030.2483699997</v>
      </c>
      <c r="M15" s="137">
        <v>2346374.4800500004</v>
      </c>
      <c r="N15" s="137">
        <v>2301809.09448</v>
      </c>
      <c r="O15" s="137">
        <v>2285493.1121300003</v>
      </c>
      <c r="P15" s="137">
        <v>2060092.0525099996</v>
      </c>
      <c r="Q15" s="137">
        <v>2333424.3602800001</v>
      </c>
      <c r="R15" s="137">
        <v>2709325.5817900002</v>
      </c>
      <c r="S15" s="137">
        <v>2087178.02828</v>
      </c>
      <c r="T15" s="137">
        <v>2292412.89383</v>
      </c>
      <c r="U15" s="137">
        <v>1989099.6954700002</v>
      </c>
      <c r="V15" s="137">
        <v>2137694.3485900001</v>
      </c>
    </row>
    <row r="16" spans="2:37" ht="15" customHeight="1">
      <c r="B16" s="149" t="s">
        <v>1301</v>
      </c>
      <c r="C16" s="137">
        <v>361228.42226000002</v>
      </c>
      <c r="D16" s="137">
        <v>310904.57419000001</v>
      </c>
      <c r="E16" s="137">
        <v>287080.56504000007</v>
      </c>
      <c r="F16" s="137">
        <v>210787.01834000001</v>
      </c>
      <c r="G16" s="137">
        <v>245401.08161999995</v>
      </c>
      <c r="H16" s="137">
        <v>345756.90694999992</v>
      </c>
      <c r="I16" s="137">
        <v>487480.07868000009</v>
      </c>
      <c r="J16" s="137">
        <v>690386.32026000018</v>
      </c>
      <c r="K16" s="137">
        <v>638543.54072999978</v>
      </c>
      <c r="L16" s="137">
        <v>672269.50303000002</v>
      </c>
      <c r="M16" s="137">
        <v>616428.84668999957</v>
      </c>
      <c r="N16" s="137">
        <v>536691.55228999967</v>
      </c>
      <c r="O16" s="137">
        <v>620797.6539899999</v>
      </c>
      <c r="P16" s="137">
        <v>641680.68550999998</v>
      </c>
      <c r="Q16" s="137">
        <v>462852.79714999982</v>
      </c>
      <c r="R16" s="137">
        <v>775873.12475000031</v>
      </c>
      <c r="S16" s="137">
        <v>366482.96218999999</v>
      </c>
      <c r="T16" s="137">
        <v>735714.0129600002</v>
      </c>
      <c r="U16" s="137">
        <v>553866.10220000008</v>
      </c>
      <c r="V16" s="137">
        <v>668484.84601999994</v>
      </c>
    </row>
    <row r="17" spans="2:22" ht="15" customHeight="1">
      <c r="B17" s="149" t="s">
        <v>1302</v>
      </c>
      <c r="C17" s="137">
        <v>291209.70043999999</v>
      </c>
      <c r="D17" s="137">
        <v>312456.88146999991</v>
      </c>
      <c r="E17" s="137">
        <v>324821.98501000006</v>
      </c>
      <c r="F17" s="137">
        <v>331182.46157999989</v>
      </c>
      <c r="G17" s="137">
        <v>364628.59026999993</v>
      </c>
      <c r="H17" s="137">
        <v>557602.35592999996</v>
      </c>
      <c r="I17" s="137">
        <v>529538.57410999993</v>
      </c>
      <c r="J17" s="137">
        <v>821316.11451000033</v>
      </c>
      <c r="K17" s="137">
        <v>646989.84702999983</v>
      </c>
      <c r="L17" s="137">
        <v>632076.25228999997</v>
      </c>
      <c r="M17" s="137">
        <v>495978.13153000013</v>
      </c>
      <c r="N17" s="137">
        <v>645178.45473000035</v>
      </c>
      <c r="O17" s="137">
        <v>554657.14979000017</v>
      </c>
      <c r="P17" s="137">
        <v>662686.46033999999</v>
      </c>
      <c r="Q17" s="137">
        <v>830466.22260999982</v>
      </c>
      <c r="R17" s="137">
        <v>480611.32600999996</v>
      </c>
      <c r="S17" s="137">
        <v>579143.08893999993</v>
      </c>
      <c r="T17" s="137">
        <v>622717.89959999989</v>
      </c>
      <c r="U17" s="137">
        <v>645178.90485000005</v>
      </c>
      <c r="V17" s="137">
        <v>756452.8905000001</v>
      </c>
    </row>
    <row r="18" spans="2:22" ht="15" customHeight="1">
      <c r="B18" s="149" t="s">
        <v>1303</v>
      </c>
      <c r="C18" s="137">
        <v>56602.870169999995</v>
      </c>
      <c r="D18" s="137">
        <v>48023.428239999994</v>
      </c>
      <c r="E18" s="137">
        <v>53970.478340000001</v>
      </c>
      <c r="F18" s="137">
        <v>42682.237220000003</v>
      </c>
      <c r="G18" s="137">
        <v>30314.457109999999</v>
      </c>
      <c r="H18" s="137">
        <v>49482.20104</v>
      </c>
      <c r="I18" s="137">
        <v>68144.521049999996</v>
      </c>
      <c r="J18" s="137">
        <v>109642.82136999999</v>
      </c>
      <c r="K18" s="137">
        <v>68170.334919999994</v>
      </c>
      <c r="L18" s="137">
        <v>70177.267719999989</v>
      </c>
      <c r="M18" s="137">
        <v>95276.261739999987</v>
      </c>
      <c r="N18" s="137">
        <v>63456.788399999998</v>
      </c>
      <c r="O18" s="137">
        <v>62657.220209999999</v>
      </c>
      <c r="P18" s="137">
        <v>70799.35196</v>
      </c>
      <c r="Q18" s="137">
        <v>59787.852780000001</v>
      </c>
      <c r="R18" s="137">
        <v>85015.108949999994</v>
      </c>
      <c r="S18" s="137">
        <v>46972.16474</v>
      </c>
      <c r="T18" s="137">
        <v>120787.58305</v>
      </c>
      <c r="U18" s="137">
        <v>106958.30485</v>
      </c>
      <c r="V18" s="137">
        <v>116933.63018000001</v>
      </c>
    </row>
    <row r="19" spans="2:22" ht="15" customHeight="1">
      <c r="B19" s="149" t="s">
        <v>1304</v>
      </c>
      <c r="C19" s="137">
        <v>58881.76007999992</v>
      </c>
      <c r="D19" s="137">
        <v>122983.66182999988</v>
      </c>
      <c r="E19" s="137">
        <v>75892.870319999987</v>
      </c>
      <c r="F19" s="137">
        <v>68322.905449999962</v>
      </c>
      <c r="G19" s="137">
        <v>71187.775260000024</v>
      </c>
      <c r="H19" s="137">
        <v>132134.61958000017</v>
      </c>
      <c r="I19" s="137">
        <v>120074.37366000004</v>
      </c>
      <c r="J19" s="137">
        <v>213615.00445000036</v>
      </c>
      <c r="K19" s="137">
        <v>135911.57948999992</v>
      </c>
      <c r="L19" s="137">
        <v>92011.043409999926</v>
      </c>
      <c r="M19" s="137">
        <v>88224.455959999468</v>
      </c>
      <c r="N19" s="137">
        <v>93753.028540000319</v>
      </c>
      <c r="O19" s="137">
        <v>124514.32345999964</v>
      </c>
      <c r="P19" s="137">
        <v>187898.72919999948</v>
      </c>
      <c r="Q19" s="137">
        <v>132168.67964999937</v>
      </c>
      <c r="R19" s="137">
        <v>179548.82762000104</v>
      </c>
      <c r="S19" s="137">
        <v>193764.94358999934</v>
      </c>
      <c r="T19" s="137">
        <v>180798.51962999953</v>
      </c>
      <c r="U19" s="137">
        <v>176432.71638000011</v>
      </c>
      <c r="V19" s="137">
        <v>214090.29344999976</v>
      </c>
    </row>
    <row r="20" spans="2:22" ht="15" customHeight="1">
      <c r="B20" s="219" t="s">
        <v>1305</v>
      </c>
      <c r="C20" s="211">
        <v>2196164.7937499997</v>
      </c>
      <c r="D20" s="211">
        <v>2135409.53254</v>
      </c>
      <c r="E20" s="211">
        <v>1623949.2644900002</v>
      </c>
      <c r="F20" s="211">
        <v>1257660.2700899998</v>
      </c>
      <c r="G20" s="211">
        <v>1550181.4012300002</v>
      </c>
      <c r="H20" s="211">
        <v>2854043.0816800003</v>
      </c>
      <c r="I20" s="211">
        <v>3252833.7244300004</v>
      </c>
      <c r="J20" s="211">
        <v>3953367.666100001</v>
      </c>
      <c r="K20" s="211">
        <v>3766888.8679399993</v>
      </c>
      <c r="L20" s="211">
        <v>3438564.3148199995</v>
      </c>
      <c r="M20" s="211">
        <v>3642282.1759699997</v>
      </c>
      <c r="N20" s="211">
        <v>3640888.9184400002</v>
      </c>
      <c r="O20" s="211">
        <v>3648119.45958</v>
      </c>
      <c r="P20" s="211">
        <v>3623157.2795199994</v>
      </c>
      <c r="Q20" s="211">
        <v>3818699.9124699994</v>
      </c>
      <c r="R20" s="211">
        <v>4230373.9691200014</v>
      </c>
      <c r="S20" s="211">
        <v>3273541.187739999</v>
      </c>
      <c r="T20" s="211">
        <v>3952430.9090700001</v>
      </c>
      <c r="U20" s="211">
        <v>3471535.7237500004</v>
      </c>
      <c r="V20" s="211">
        <v>3893656.00874</v>
      </c>
    </row>
    <row r="21" spans="2:22" ht="15" customHeight="1">
      <c r="B21" s="220" t="s">
        <v>1306</v>
      </c>
      <c r="C21" s="133"/>
      <c r="D21" s="133"/>
      <c r="E21" s="133"/>
      <c r="F21" s="133"/>
      <c r="G21" s="133"/>
      <c r="H21" s="133"/>
      <c r="I21" s="133"/>
      <c r="J21" s="133"/>
      <c r="K21" s="133"/>
      <c r="L21" s="133"/>
      <c r="M21" s="133"/>
      <c r="N21" s="133"/>
      <c r="O21" s="133"/>
      <c r="P21" s="133"/>
      <c r="Q21" s="133"/>
      <c r="R21" s="133"/>
      <c r="S21" s="133"/>
      <c r="T21" s="133"/>
      <c r="U21" s="133"/>
      <c r="V21" s="133"/>
    </row>
    <row r="22" spans="2:22" ht="15" customHeight="1">
      <c r="B22" s="149" t="s">
        <v>1301</v>
      </c>
      <c r="C22" s="137">
        <v>603434.11040999985</v>
      </c>
      <c r="D22" s="137">
        <v>579812.12858999986</v>
      </c>
      <c r="E22" s="137">
        <v>738014.06400999986</v>
      </c>
      <c r="F22" s="137">
        <v>546071.89118999988</v>
      </c>
      <c r="G22" s="137">
        <v>500890.62996999989</v>
      </c>
      <c r="H22" s="137">
        <v>623877.77306999988</v>
      </c>
      <c r="I22" s="137">
        <v>923351.35091999988</v>
      </c>
      <c r="J22" s="137">
        <v>1200258.91295</v>
      </c>
      <c r="K22" s="137">
        <v>1299200.5462700003</v>
      </c>
      <c r="L22" s="137">
        <v>966077.31280999992</v>
      </c>
      <c r="M22" s="137">
        <v>1234380.7748799999</v>
      </c>
      <c r="N22" s="137">
        <v>1228587.5934599999</v>
      </c>
      <c r="O22" s="137">
        <v>1147770.5406899995</v>
      </c>
      <c r="P22" s="137">
        <v>1243919.8028100003</v>
      </c>
      <c r="Q22" s="137">
        <v>1248176.7953800003</v>
      </c>
      <c r="R22" s="137">
        <v>1283159.60268</v>
      </c>
      <c r="S22" s="137">
        <v>1358162.3315400002</v>
      </c>
      <c r="T22" s="137">
        <v>1282066.4348599999</v>
      </c>
      <c r="U22" s="137">
        <v>801446.38661999977</v>
      </c>
      <c r="V22" s="137">
        <v>789183.97741000005</v>
      </c>
    </row>
    <row r="23" spans="2:22" ht="15" customHeight="1">
      <c r="B23" s="149" t="s">
        <v>1303</v>
      </c>
      <c r="C23" s="137">
        <v>62970.175210000001</v>
      </c>
      <c r="D23" s="137">
        <v>63149.053030000003</v>
      </c>
      <c r="E23" s="137">
        <v>45473.890610000002</v>
      </c>
      <c r="F23" s="137">
        <v>28439.077099999999</v>
      </c>
      <c r="G23" s="137">
        <v>28132.568579999999</v>
      </c>
      <c r="H23" s="137">
        <v>34954.190650000004</v>
      </c>
      <c r="I23" s="137">
        <v>32702.203120000002</v>
      </c>
      <c r="J23" s="137">
        <v>50329.559239999995</v>
      </c>
      <c r="K23" s="137">
        <v>54865.171600000001</v>
      </c>
      <c r="L23" s="137">
        <v>102520.51040000003</v>
      </c>
      <c r="M23" s="137">
        <v>58970.299449999991</v>
      </c>
      <c r="N23" s="137">
        <v>58801.090909999999</v>
      </c>
      <c r="O23" s="137">
        <v>49796.834939999993</v>
      </c>
      <c r="P23" s="137">
        <v>43058.476409999996</v>
      </c>
      <c r="Q23" s="137">
        <v>37566.382290000001</v>
      </c>
      <c r="R23" s="137">
        <v>53583.650859999994</v>
      </c>
      <c r="S23" s="137">
        <v>47216.210859999999</v>
      </c>
      <c r="T23" s="137">
        <v>62842.236859999997</v>
      </c>
      <c r="U23" s="137">
        <v>63427.025750000008</v>
      </c>
      <c r="V23" s="137">
        <v>132849.81561000002</v>
      </c>
    </row>
    <row r="24" spans="2:22" ht="15" customHeight="1">
      <c r="B24" s="149" t="s">
        <v>1304</v>
      </c>
      <c r="C24" s="137">
        <v>172014.8698799999</v>
      </c>
      <c r="D24" s="137">
        <v>182962.63305999996</v>
      </c>
      <c r="E24" s="137">
        <v>176289.25702000002</v>
      </c>
      <c r="F24" s="137">
        <v>100260.86786</v>
      </c>
      <c r="G24" s="137">
        <v>107265.67827999985</v>
      </c>
      <c r="H24" s="137">
        <v>130046.10150000011</v>
      </c>
      <c r="I24" s="137">
        <v>108641.82554000006</v>
      </c>
      <c r="J24" s="137">
        <v>144831.32758000036</v>
      </c>
      <c r="K24" s="137">
        <v>168064.66485999967</v>
      </c>
      <c r="L24" s="137">
        <v>252357.02357999969</v>
      </c>
      <c r="M24" s="137">
        <v>292602.78381000023</v>
      </c>
      <c r="N24" s="137">
        <v>389707.01443999982</v>
      </c>
      <c r="O24" s="137">
        <v>261461.01539999989</v>
      </c>
      <c r="P24" s="137">
        <v>283885.54330999998</v>
      </c>
      <c r="Q24" s="137">
        <v>337803.7500900001</v>
      </c>
      <c r="R24" s="137">
        <v>397798.86761999986</v>
      </c>
      <c r="S24" s="137">
        <v>468472.79271999979</v>
      </c>
      <c r="T24" s="137">
        <v>309442.91078999994</v>
      </c>
      <c r="U24" s="137">
        <v>223940.43993999998</v>
      </c>
      <c r="V24" s="137">
        <v>140625.87737999987</v>
      </c>
    </row>
    <row r="25" spans="2:22" ht="15" customHeight="1">
      <c r="B25" s="219" t="s">
        <v>1307</v>
      </c>
      <c r="C25" s="211">
        <v>838419.15549999976</v>
      </c>
      <c r="D25" s="211">
        <v>825923.81467999984</v>
      </c>
      <c r="E25" s="211">
        <v>959777.21163999988</v>
      </c>
      <c r="F25" s="211">
        <v>674771.83614999987</v>
      </c>
      <c r="G25" s="211">
        <v>636288.87682999973</v>
      </c>
      <c r="H25" s="211">
        <v>788878.06521999999</v>
      </c>
      <c r="I25" s="211">
        <v>1064695.3795799999</v>
      </c>
      <c r="J25" s="211">
        <v>1395419.7997700004</v>
      </c>
      <c r="K25" s="211">
        <v>1522130.38273</v>
      </c>
      <c r="L25" s="211">
        <v>1320954.8467899996</v>
      </c>
      <c r="M25" s="211">
        <v>1585953.8581400001</v>
      </c>
      <c r="N25" s="211">
        <v>1677095.6988099997</v>
      </c>
      <c r="O25" s="211">
        <v>1459028.3910299994</v>
      </c>
      <c r="P25" s="211">
        <v>1570863.8225300002</v>
      </c>
      <c r="Q25" s="211">
        <v>1623546.9277600003</v>
      </c>
      <c r="R25" s="211">
        <v>1734542.1211599999</v>
      </c>
      <c r="S25" s="211">
        <v>1873851.3351199999</v>
      </c>
      <c r="T25" s="211">
        <v>1654351.5825099999</v>
      </c>
      <c r="U25" s="211">
        <v>1088813.8523099998</v>
      </c>
      <c r="V25" s="211">
        <v>1062659.6703999999</v>
      </c>
    </row>
    <row r="26" spans="2:22" ht="15" customHeight="1">
      <c r="B26" s="219" t="s">
        <v>1308</v>
      </c>
      <c r="C26" s="244"/>
      <c r="D26" s="244"/>
      <c r="E26" s="244"/>
      <c r="F26" s="244"/>
      <c r="G26" s="244"/>
      <c r="H26" s="244"/>
      <c r="I26" s="244"/>
      <c r="J26" s="244"/>
      <c r="K26" s="244"/>
      <c r="L26" s="244"/>
      <c r="M26" s="244"/>
      <c r="N26" s="244"/>
      <c r="O26" s="244"/>
      <c r="P26" s="244"/>
      <c r="Q26" s="244"/>
      <c r="R26" s="244"/>
      <c r="S26" s="244"/>
      <c r="T26" s="244"/>
      <c r="U26" s="244"/>
      <c r="V26" s="244"/>
    </row>
    <row r="27" spans="2:22" ht="15" customHeight="1">
      <c r="B27" s="219" t="s">
        <v>1309</v>
      </c>
      <c r="C27" s="211">
        <f>C20-C25</f>
        <v>1357745.6382499998</v>
      </c>
      <c r="D27" s="211">
        <f t="shared" ref="D27:V27" si="0">D20-D25</f>
        <v>1309485.7178600002</v>
      </c>
      <c r="E27" s="211">
        <f t="shared" si="0"/>
        <v>664172.05285000033</v>
      </c>
      <c r="F27" s="211">
        <f t="shared" si="0"/>
        <v>582888.4339399999</v>
      </c>
      <c r="G27" s="211">
        <f t="shared" si="0"/>
        <v>913892.52440000046</v>
      </c>
      <c r="H27" s="211">
        <f t="shared" si="0"/>
        <v>2065165.0164600003</v>
      </c>
      <c r="I27" s="211">
        <f t="shared" si="0"/>
        <v>2188138.3448500005</v>
      </c>
      <c r="J27" s="211">
        <f t="shared" si="0"/>
        <v>2557947.8663300006</v>
      </c>
      <c r="K27" s="211">
        <f t="shared" si="0"/>
        <v>2244758.4852099996</v>
      </c>
      <c r="L27" s="211">
        <f t="shared" si="0"/>
        <v>2117609.4680300001</v>
      </c>
      <c r="M27" s="211">
        <f t="shared" si="0"/>
        <v>2056328.3178299996</v>
      </c>
      <c r="N27" s="211">
        <f t="shared" si="0"/>
        <v>1963793.2196300004</v>
      </c>
      <c r="O27" s="211">
        <f t="shared" si="0"/>
        <v>2189091.0685500009</v>
      </c>
      <c r="P27" s="211">
        <f t="shared" si="0"/>
        <v>2052293.4569899992</v>
      </c>
      <c r="Q27" s="211">
        <f t="shared" si="0"/>
        <v>2195152.9847099991</v>
      </c>
      <c r="R27" s="211">
        <f t="shared" si="0"/>
        <v>2495831.8479600018</v>
      </c>
      <c r="S27" s="211">
        <f t="shared" si="0"/>
        <v>1399689.8526199991</v>
      </c>
      <c r="T27" s="211">
        <f t="shared" si="0"/>
        <v>2298079.32656</v>
      </c>
      <c r="U27" s="211">
        <f t="shared" si="0"/>
        <v>2382721.8714400008</v>
      </c>
      <c r="V27" s="211">
        <f t="shared" si="0"/>
        <v>2830996.3383400002</v>
      </c>
    </row>
    <row r="28" spans="2:22">
      <c r="B28" s="154"/>
      <c r="C28" s="131">
        <f>SUM(C15:C17)/C20</f>
        <v>0.94741531665626644</v>
      </c>
      <c r="D28" s="131"/>
      <c r="E28" s="131"/>
      <c r="F28" s="131"/>
      <c r="G28" s="131"/>
      <c r="H28" s="131"/>
      <c r="I28" s="131"/>
      <c r="J28" s="131">
        <f>SUM(J15:J17)/J20</f>
        <v>0.91823228874158969</v>
      </c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</row>
    <row r="29" spans="2:22">
      <c r="B29" s="154"/>
      <c r="C29" s="122"/>
      <c r="D29" s="131"/>
      <c r="E29" s="131"/>
      <c r="F29" s="131"/>
      <c r="G29" s="131"/>
      <c r="H29" s="131"/>
      <c r="I29" s="131"/>
      <c r="J29" s="131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</row>
    <row r="30" spans="2:22">
      <c r="B30" s="154"/>
      <c r="E30" s="131"/>
      <c r="F30" s="131"/>
      <c r="G30" s="131"/>
      <c r="H30" s="131"/>
      <c r="I30" s="131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</row>
    <row r="31" spans="2:22" ht="18" customHeight="1">
      <c r="B31" s="619" t="s">
        <v>1814</v>
      </c>
      <c r="D31" s="131"/>
      <c r="E31" s="131"/>
      <c r="F31" s="131"/>
      <c r="G31" s="131"/>
      <c r="H31" s="131"/>
      <c r="I31" s="131"/>
      <c r="J31" s="131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</row>
    <row r="32" spans="2:22" s="628" customFormat="1" ht="18" customHeight="1">
      <c r="B32" s="1072"/>
      <c r="C32" s="1069">
        <v>2019</v>
      </c>
      <c r="D32" s="1069"/>
      <c r="E32" s="1069"/>
      <c r="F32" s="1069"/>
      <c r="G32" s="1069"/>
      <c r="H32" s="1069"/>
      <c r="I32" s="1069"/>
      <c r="J32" s="1069"/>
      <c r="K32" s="1069"/>
      <c r="L32" s="1069"/>
      <c r="M32" s="1069"/>
      <c r="N32" s="1069"/>
      <c r="O32" s="897">
        <v>2020</v>
      </c>
      <c r="P32" s="897"/>
      <c r="Q32" s="897"/>
      <c r="R32" s="897"/>
      <c r="S32" s="897"/>
      <c r="T32" s="897"/>
      <c r="U32" s="897"/>
      <c r="V32" s="897"/>
    </row>
    <row r="33" spans="2:22" s="628" customFormat="1" ht="18" customHeight="1">
      <c r="B33" s="1073"/>
      <c r="C33" s="707" t="s">
        <v>1295</v>
      </c>
      <c r="D33" s="707" t="s">
        <v>1294</v>
      </c>
      <c r="E33" s="707" t="s">
        <v>1293</v>
      </c>
      <c r="F33" s="707" t="s">
        <v>1292</v>
      </c>
      <c r="G33" s="707" t="s">
        <v>1291</v>
      </c>
      <c r="H33" s="707" t="s">
        <v>1290</v>
      </c>
      <c r="I33" s="707" t="s">
        <v>1289</v>
      </c>
      <c r="J33" s="707" t="s">
        <v>1288</v>
      </c>
      <c r="K33" s="707" t="s">
        <v>1299</v>
      </c>
      <c r="L33" s="707" t="s">
        <v>1298</v>
      </c>
      <c r="M33" s="707" t="s">
        <v>1297</v>
      </c>
      <c r="N33" s="707" t="s">
        <v>1296</v>
      </c>
      <c r="O33" s="707" t="s">
        <v>1295</v>
      </c>
      <c r="P33" s="707" t="s">
        <v>1294</v>
      </c>
      <c r="Q33" s="707" t="s">
        <v>1293</v>
      </c>
      <c r="R33" s="707" t="s">
        <v>1292</v>
      </c>
      <c r="S33" s="707" t="s">
        <v>1291</v>
      </c>
      <c r="T33" s="707" t="s">
        <v>1290</v>
      </c>
      <c r="U33" s="707" t="s">
        <v>1289</v>
      </c>
      <c r="V33" s="707" t="s">
        <v>1288</v>
      </c>
    </row>
    <row r="34" spans="2:22" s="762" customFormat="1" ht="6" customHeight="1">
      <c r="B34" s="763"/>
      <c r="C34" s="763"/>
      <c r="D34" s="763"/>
      <c r="E34" s="763"/>
      <c r="F34" s="763"/>
      <c r="G34" s="763"/>
      <c r="H34" s="763"/>
      <c r="I34" s="763"/>
      <c r="J34" s="763"/>
      <c r="K34" s="763"/>
      <c r="L34" s="763"/>
      <c r="M34" s="763"/>
      <c r="N34" s="763"/>
      <c r="O34" s="763"/>
      <c r="P34" s="763"/>
      <c r="Q34" s="763"/>
      <c r="R34" s="763"/>
      <c r="S34" s="763"/>
      <c r="T34" s="763"/>
      <c r="U34" s="763"/>
      <c r="V34" s="763"/>
    </row>
    <row r="35" spans="2:22" s="762" customFormat="1">
      <c r="B35" s="764" t="s">
        <v>1310</v>
      </c>
      <c r="C35" s="763"/>
      <c r="D35" s="763"/>
      <c r="E35" s="763"/>
      <c r="F35" s="763"/>
      <c r="G35" s="763"/>
      <c r="H35" s="763"/>
      <c r="I35" s="763"/>
      <c r="J35" s="763"/>
      <c r="K35" s="763"/>
      <c r="L35" s="763"/>
      <c r="M35" s="763"/>
      <c r="N35" s="763"/>
      <c r="O35" s="763"/>
      <c r="P35" s="763"/>
      <c r="Q35" s="763"/>
      <c r="R35" s="763"/>
      <c r="S35" s="763"/>
      <c r="T35" s="763"/>
      <c r="U35" s="763"/>
      <c r="V35" s="763"/>
    </row>
    <row r="36" spans="2:22" s="81" customFormat="1" ht="25">
      <c r="B36" s="764" t="s">
        <v>1311</v>
      </c>
      <c r="C36" s="614">
        <v>3562632.0851100003</v>
      </c>
      <c r="D36" s="614">
        <v>3188144.7025200003</v>
      </c>
      <c r="E36" s="614">
        <v>3650844.8063900005</v>
      </c>
      <c r="F36" s="614">
        <v>3032804.0794099998</v>
      </c>
      <c r="G36" s="614">
        <v>3965810.0325500006</v>
      </c>
      <c r="H36" s="614">
        <v>3626743.3800400002</v>
      </c>
      <c r="I36" s="614">
        <v>3364459.1983599998</v>
      </c>
      <c r="J36" s="614">
        <v>3460947.9159100004</v>
      </c>
      <c r="K36" s="614">
        <v>3483679.1014999999</v>
      </c>
      <c r="L36" s="614">
        <v>3458781.4582700003</v>
      </c>
      <c r="M36" s="614">
        <v>3276376.0036899997</v>
      </c>
      <c r="N36" s="614">
        <v>3562806.9535299996</v>
      </c>
      <c r="O36" s="614">
        <v>3630109.8402800006</v>
      </c>
      <c r="P36" s="614">
        <v>3064614.8297200003</v>
      </c>
      <c r="Q36" s="614">
        <v>2672426.2610599999</v>
      </c>
      <c r="R36" s="614">
        <v>1448679.1688600001</v>
      </c>
      <c r="S36" s="614">
        <v>1146655.1274199998</v>
      </c>
      <c r="T36" s="614">
        <v>1494085.9158300003</v>
      </c>
      <c r="U36" s="614">
        <v>1964402.4424700001</v>
      </c>
      <c r="V36" s="614">
        <v>2080680.1635</v>
      </c>
    </row>
    <row r="37" spans="2:22" s="81" customFormat="1" ht="13">
      <c r="B37" s="765" t="s">
        <v>1312</v>
      </c>
      <c r="C37" s="766">
        <v>3893656.00874</v>
      </c>
      <c r="D37" s="766">
        <v>3471535.7237500004</v>
      </c>
      <c r="E37" s="766">
        <v>3952430.9090700001</v>
      </c>
      <c r="F37" s="766">
        <v>3273541.187739999</v>
      </c>
      <c r="G37" s="766">
        <v>4230373.9691200014</v>
      </c>
      <c r="H37" s="766">
        <v>3818699.9124699994</v>
      </c>
      <c r="I37" s="766">
        <v>3623157.2795199994</v>
      </c>
      <c r="J37" s="766">
        <v>3648119.45958</v>
      </c>
      <c r="K37" s="766">
        <v>3640888.9184400002</v>
      </c>
      <c r="L37" s="766">
        <v>3642282.1759699997</v>
      </c>
      <c r="M37" s="766">
        <v>3438564.3148199995</v>
      </c>
      <c r="N37" s="766">
        <v>3766888.8679399993</v>
      </c>
      <c r="O37" s="766">
        <v>3953367.666100001</v>
      </c>
      <c r="P37" s="766">
        <v>3252833.7244300004</v>
      </c>
      <c r="Q37" s="766">
        <v>2854043.0816800003</v>
      </c>
      <c r="R37" s="766">
        <v>1550181.4012300002</v>
      </c>
      <c r="S37" s="766">
        <v>1257660.2700899998</v>
      </c>
      <c r="T37" s="766">
        <v>1623949.2644900002</v>
      </c>
      <c r="U37" s="766">
        <v>2135409.53254</v>
      </c>
      <c r="V37" s="766">
        <v>2196164.7937499997</v>
      </c>
    </row>
    <row r="38" spans="2:22" s="762" customFormat="1" ht="6" customHeight="1">
      <c r="B38" s="767"/>
      <c r="C38" s="768"/>
      <c r="D38" s="768"/>
      <c r="E38" s="768"/>
      <c r="F38" s="768"/>
      <c r="G38" s="768"/>
      <c r="H38" s="768"/>
      <c r="I38" s="768"/>
      <c r="J38" s="768"/>
      <c r="K38" s="768"/>
      <c r="L38" s="768"/>
      <c r="M38" s="768"/>
      <c r="N38" s="768"/>
      <c r="O38" s="768"/>
      <c r="P38" s="768"/>
      <c r="Q38" s="768"/>
      <c r="R38" s="768"/>
      <c r="S38" s="768"/>
      <c r="T38" s="768"/>
      <c r="U38" s="768"/>
      <c r="V38" s="768"/>
    </row>
    <row r="39" spans="2:22" s="762" customFormat="1">
      <c r="B39" s="764" t="s">
        <v>1313</v>
      </c>
      <c r="C39" s="769"/>
      <c r="D39" s="770"/>
      <c r="E39" s="770"/>
      <c r="F39" s="770"/>
      <c r="G39" s="770"/>
      <c r="H39" s="770"/>
      <c r="I39" s="770"/>
      <c r="J39" s="770"/>
      <c r="K39" s="771"/>
      <c r="L39" s="771"/>
      <c r="M39" s="771"/>
      <c r="N39" s="771"/>
      <c r="O39" s="771"/>
      <c r="P39" s="771"/>
      <c r="Q39" s="771"/>
      <c r="R39" s="771"/>
      <c r="S39" s="771"/>
      <c r="T39" s="771"/>
      <c r="U39" s="771"/>
      <c r="V39" s="771"/>
    </row>
    <row r="40" spans="2:22" s="81" customFormat="1" ht="25">
      <c r="B40" s="764" t="s">
        <v>1314</v>
      </c>
      <c r="C40" s="614">
        <v>789183.97741000005</v>
      </c>
      <c r="D40" s="614">
        <v>801446.38661999977</v>
      </c>
      <c r="E40" s="614">
        <v>1282066.4348599999</v>
      </c>
      <c r="F40" s="614">
        <v>1358162.3315400002</v>
      </c>
      <c r="G40" s="614">
        <v>1283159.60268</v>
      </c>
      <c r="H40" s="614">
        <v>1248176.7953800003</v>
      </c>
      <c r="I40" s="614">
        <v>1243919.8028100003</v>
      </c>
      <c r="J40" s="614">
        <v>1147770.5406899995</v>
      </c>
      <c r="K40" s="614">
        <v>1228587.5934599999</v>
      </c>
      <c r="L40" s="614">
        <v>1234380.7748799999</v>
      </c>
      <c r="M40" s="614">
        <v>966077.31280999992</v>
      </c>
      <c r="N40" s="614">
        <v>1299200.5462700003</v>
      </c>
      <c r="O40" s="614">
        <v>1200258.91295</v>
      </c>
      <c r="P40" s="614">
        <v>923351.35091999988</v>
      </c>
      <c r="Q40" s="614">
        <v>623877.77306999988</v>
      </c>
      <c r="R40" s="614">
        <v>500890.62996999989</v>
      </c>
      <c r="S40" s="614">
        <v>546071.89118999988</v>
      </c>
      <c r="T40" s="614">
        <v>738014.06400999986</v>
      </c>
      <c r="U40" s="614">
        <v>579812.12858999986</v>
      </c>
      <c r="V40" s="614">
        <v>603434.11040999985</v>
      </c>
    </row>
    <row r="41" spans="2:22" s="81" customFormat="1" ht="13">
      <c r="B41" s="765" t="s">
        <v>1315</v>
      </c>
      <c r="C41" s="766">
        <v>1062659.6703999999</v>
      </c>
      <c r="D41" s="766">
        <v>1088813.8523099998</v>
      </c>
      <c r="E41" s="766">
        <v>1654351.5825099999</v>
      </c>
      <c r="F41" s="766">
        <v>1873851.3351199999</v>
      </c>
      <c r="G41" s="766">
        <v>1734542.1211599999</v>
      </c>
      <c r="H41" s="766">
        <v>1623546.9277600003</v>
      </c>
      <c r="I41" s="766">
        <v>1570863.8225300002</v>
      </c>
      <c r="J41" s="766">
        <v>1459028.3910299994</v>
      </c>
      <c r="K41" s="766">
        <v>1677095.6988099997</v>
      </c>
      <c r="L41" s="766">
        <v>1585953.8581400001</v>
      </c>
      <c r="M41" s="766">
        <v>1320954.8467899996</v>
      </c>
      <c r="N41" s="766">
        <v>1522130.38273</v>
      </c>
      <c r="O41" s="766">
        <v>1395419.7997700004</v>
      </c>
      <c r="P41" s="766">
        <v>1064695.3795799999</v>
      </c>
      <c r="Q41" s="766">
        <v>788878.06521999999</v>
      </c>
      <c r="R41" s="766">
        <v>636288.87682999973</v>
      </c>
      <c r="S41" s="766">
        <v>674771.83614999987</v>
      </c>
      <c r="T41" s="766">
        <v>959777.21163999988</v>
      </c>
      <c r="U41" s="766">
        <v>825923.81467999984</v>
      </c>
      <c r="V41" s="766">
        <v>838419.15549999976</v>
      </c>
    </row>
    <row r="42" spans="2:22" s="762" customFormat="1" ht="6" customHeight="1">
      <c r="B42" s="763"/>
      <c r="C42" s="769"/>
      <c r="D42" s="769"/>
      <c r="E42" s="769"/>
      <c r="F42" s="769"/>
      <c r="G42" s="769"/>
      <c r="H42" s="769"/>
      <c r="I42" s="769"/>
      <c r="J42" s="769"/>
      <c r="K42" s="769"/>
      <c r="L42" s="769"/>
      <c r="M42" s="769"/>
      <c r="N42" s="769"/>
      <c r="O42" s="769"/>
      <c r="P42" s="769"/>
      <c r="Q42" s="769"/>
      <c r="R42" s="769"/>
      <c r="S42" s="769"/>
      <c r="T42" s="769"/>
      <c r="U42" s="769"/>
      <c r="V42" s="769"/>
    </row>
    <row r="43" spans="2:22" s="81" customFormat="1" ht="26">
      <c r="B43" s="765" t="s">
        <v>1316</v>
      </c>
      <c r="C43" s="766">
        <v>2773448.1077000005</v>
      </c>
      <c r="D43" s="766">
        <v>2386698.3159000007</v>
      </c>
      <c r="E43" s="766">
        <v>2368778.3715300006</v>
      </c>
      <c r="F43" s="766">
        <v>1674641.7478699996</v>
      </c>
      <c r="G43" s="766">
        <v>2682650.4298700006</v>
      </c>
      <c r="H43" s="766">
        <v>2378566.5846600002</v>
      </c>
      <c r="I43" s="766">
        <v>2120539.3955499995</v>
      </c>
      <c r="J43" s="766">
        <v>2313177.3752200007</v>
      </c>
      <c r="K43" s="766">
        <v>2255091.5080399998</v>
      </c>
      <c r="L43" s="766">
        <v>2224400.6833900004</v>
      </c>
      <c r="M43" s="766">
        <v>2310298.6908799997</v>
      </c>
      <c r="N43" s="766">
        <v>2263606.4072599993</v>
      </c>
      <c r="O43" s="766">
        <v>2429850.9273300003</v>
      </c>
      <c r="P43" s="766">
        <v>2141263.4788000006</v>
      </c>
      <c r="Q43" s="766">
        <v>2048548.4879900001</v>
      </c>
      <c r="R43" s="766">
        <v>947788.5388900002</v>
      </c>
      <c r="S43" s="766">
        <v>600583.23622999992</v>
      </c>
      <c r="T43" s="766">
        <v>756071.85182000045</v>
      </c>
      <c r="U43" s="766">
        <v>1384590.3138800003</v>
      </c>
      <c r="V43" s="766">
        <v>1477246.0530900001</v>
      </c>
    </row>
    <row r="69" spans="2:9" ht="15.5">
      <c r="B69" s="619" t="s">
        <v>1317</v>
      </c>
    </row>
    <row r="71" spans="2:9" s="772" customFormat="1" ht="18" customHeight="1">
      <c r="B71" s="773" t="s">
        <v>1754</v>
      </c>
    </row>
    <row r="72" spans="2:9" s="421" customFormat="1" ht="18" customHeight="1">
      <c r="B72" s="779"/>
      <c r="C72" s="780">
        <v>43647</v>
      </c>
      <c r="D72" s="780">
        <v>44013</v>
      </c>
      <c r="E72" s="610" t="s">
        <v>1318</v>
      </c>
      <c r="F72" s="610" t="s">
        <v>1319</v>
      </c>
      <c r="G72" s="780" t="s">
        <v>1320</v>
      </c>
      <c r="H72" s="610" t="s">
        <v>1321</v>
      </c>
      <c r="I72" s="447"/>
    </row>
    <row r="73" spans="2:9" s="81" customFormat="1" ht="25">
      <c r="B73" s="764" t="s">
        <v>1322</v>
      </c>
      <c r="C73" s="614">
        <v>3364459.1983599998</v>
      </c>
      <c r="D73" s="614">
        <v>1964402.4424700001</v>
      </c>
      <c r="E73" s="614">
        <v>-1400056.7558899997</v>
      </c>
      <c r="F73" s="474">
        <v>-0.41613129283079286</v>
      </c>
      <c r="G73" s="614">
        <v>239878164</v>
      </c>
      <c r="H73" s="774">
        <v>5.8365327320497569E-3</v>
      </c>
      <c r="I73" s="474"/>
    </row>
    <row r="74" spans="2:9" s="81" customFormat="1" ht="13">
      <c r="B74" s="764" t="s">
        <v>1323</v>
      </c>
      <c r="C74" s="614">
        <v>3623157.2795199994</v>
      </c>
      <c r="D74" s="614">
        <v>2135409.53254</v>
      </c>
      <c r="E74" s="614">
        <v>-1487747.7469799994</v>
      </c>
      <c r="F74" s="474">
        <v>-0.41062190575869734</v>
      </c>
      <c r="G74" s="614">
        <v>239878164</v>
      </c>
      <c r="H74" s="774">
        <v>6.2020974405156753E-3</v>
      </c>
      <c r="I74" s="474"/>
    </row>
    <row r="75" spans="2:9" s="81" customFormat="1">
      <c r="C75" s="614"/>
      <c r="D75" s="614"/>
      <c r="E75" s="614"/>
      <c r="G75" s="614"/>
    </row>
    <row r="76" spans="2:9" s="81" customFormat="1">
      <c r="C76" s="614"/>
      <c r="D76" s="614"/>
      <c r="E76" s="614"/>
      <c r="G76" s="614"/>
    </row>
    <row r="77" spans="2:9" s="81" customFormat="1" ht="18" customHeight="1">
      <c r="B77" s="775" t="s">
        <v>1324</v>
      </c>
      <c r="C77" s="614"/>
      <c r="D77" s="614"/>
      <c r="E77" s="614"/>
      <c r="G77" s="614"/>
    </row>
    <row r="78" spans="2:9" s="421" customFormat="1" ht="18" customHeight="1">
      <c r="B78" s="609"/>
      <c r="C78" s="781" t="s">
        <v>1325</v>
      </c>
      <c r="D78" s="781" t="s">
        <v>1326</v>
      </c>
      <c r="E78" s="781" t="s">
        <v>1318</v>
      </c>
      <c r="F78" s="610" t="s">
        <v>1319</v>
      </c>
      <c r="G78" s="781" t="s">
        <v>1320</v>
      </c>
      <c r="H78" s="610" t="s">
        <v>1321</v>
      </c>
    </row>
    <row r="79" spans="2:9" s="81" customFormat="1" ht="25">
      <c r="B79" s="764" t="s">
        <v>1322</v>
      </c>
      <c r="C79" s="614">
        <v>27852386.200290006</v>
      </c>
      <c r="D79" s="614">
        <v>17501653.749140002</v>
      </c>
      <c r="E79" s="614">
        <v>-10350732.451150004</v>
      </c>
      <c r="F79" s="474">
        <v>-0.37162821083682335</v>
      </c>
      <c r="G79" s="614">
        <v>239878164</v>
      </c>
      <c r="H79" s="774">
        <v>4.3149956955440112E-2</v>
      </c>
    </row>
    <row r="80" spans="2:9" s="81" customFormat="1" ht="25">
      <c r="B80" s="764" t="s">
        <v>1327</v>
      </c>
      <c r="C80" s="614">
        <v>9153885.871989999</v>
      </c>
      <c r="D80" s="614">
        <v>5715710.8611099999</v>
      </c>
      <c r="E80" s="614">
        <v>-3438175.010879999</v>
      </c>
      <c r="F80" s="474">
        <v>-0.3755973210678189</v>
      </c>
      <c r="G80" s="614">
        <v>239878164</v>
      </c>
      <c r="H80" s="774">
        <v>1.4333005362172102E-2</v>
      </c>
    </row>
    <row r="81" spans="2:8" s="81" customFormat="1" ht="13">
      <c r="B81" s="764" t="s">
        <v>1328</v>
      </c>
      <c r="C81" s="614">
        <v>18698500.328299999</v>
      </c>
      <c r="D81" s="614">
        <v>11785942.888030002</v>
      </c>
      <c r="E81" s="614">
        <v>-6912557.4402699973</v>
      </c>
      <c r="F81" s="474">
        <v>-0.36968512548612836</v>
      </c>
      <c r="G81" s="614">
        <v>239878164</v>
      </c>
      <c r="H81" s="774">
        <v>2.8816951593267977E-2</v>
      </c>
    </row>
    <row r="82" spans="2:8" s="81" customFormat="1">
      <c r="C82" s="614"/>
      <c r="D82" s="614"/>
    </row>
    <row r="83" spans="2:8" s="81" customFormat="1">
      <c r="C83" s="614"/>
      <c r="D83" s="614"/>
    </row>
    <row r="84" spans="2:8" s="81" customFormat="1" ht="18" customHeight="1">
      <c r="B84" s="775" t="s">
        <v>1815</v>
      </c>
    </row>
    <row r="85" spans="2:8" s="81" customFormat="1" ht="15" customHeight="1">
      <c r="B85" s="776" t="s">
        <v>1329</v>
      </c>
      <c r="C85" s="614">
        <v>41634029.71728</v>
      </c>
    </row>
    <row r="86" spans="2:8" s="81" customFormat="1" ht="15" customHeight="1">
      <c r="B86" s="776" t="s">
        <v>1330</v>
      </c>
      <c r="C86" s="614">
        <v>13882132.099409997</v>
      </c>
    </row>
    <row r="87" spans="2:8" s="81" customFormat="1" ht="15" customHeight="1">
      <c r="B87" s="776" t="s">
        <v>1331</v>
      </c>
      <c r="C87" s="614">
        <v>27751897.617870003</v>
      </c>
    </row>
    <row r="88" spans="2:8" s="81" customFormat="1" ht="15" customHeight="1">
      <c r="B88" s="776" t="s">
        <v>1320</v>
      </c>
      <c r="C88" s="614">
        <v>239878164</v>
      </c>
    </row>
    <row r="89" spans="2:8" s="81" customFormat="1" ht="15" customHeight="1">
      <c r="B89" s="777" t="s">
        <v>1332</v>
      </c>
      <c r="C89" s="774">
        <v>0.11569163760095313</v>
      </c>
    </row>
  </sheetData>
  <mergeCells count="8">
    <mergeCell ref="B12:B13"/>
    <mergeCell ref="B32:B33"/>
    <mergeCell ref="C12:J12"/>
    <mergeCell ref="K12:V12"/>
    <mergeCell ref="C32:N32"/>
    <mergeCell ref="O32:V32"/>
    <mergeCell ref="F2:G2"/>
    <mergeCell ref="F3:G3"/>
  </mergeCells>
  <hyperlinks>
    <hyperlink ref="F3" r:id="rId1" location="'Índice Digitalizacion Acelerada'!A1"/>
    <hyperlink ref="F2" r:id="rId2" location="'Índice ámbitos y subámbitos'!A1"/>
    <hyperlink ref="F2:G2" location="'Índice Transición Ecológica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AK66"/>
  <sheetViews>
    <sheetView showGridLines="0" zoomScaleNormal="100" workbookViewId="0">
      <selection activeCell="B3" sqref="B3"/>
    </sheetView>
  </sheetViews>
  <sheetFormatPr baseColWidth="10" defaultColWidth="11.54296875" defaultRowHeight="12.5"/>
  <cols>
    <col min="1" max="1" width="1.81640625" style="57" customWidth="1"/>
    <col min="2" max="2" width="40.453125" style="57" customWidth="1"/>
    <col min="3" max="4" width="20.81640625" style="57" customWidth="1"/>
    <col min="5" max="5" width="21.453125" style="57" customWidth="1"/>
    <col min="6" max="6" width="22.54296875" style="57" customWidth="1"/>
    <col min="7" max="7" width="22" style="57" customWidth="1"/>
    <col min="8" max="37" width="22.81640625" style="57" customWidth="1"/>
    <col min="38" max="16384" width="11.54296875" style="57"/>
  </cols>
  <sheetData>
    <row r="1" spans="2:37" ht="15" customHeight="1"/>
    <row r="2" spans="2:37" ht="15" customHeight="1">
      <c r="F2" s="893" t="s">
        <v>245</v>
      </c>
      <c r="G2" s="893"/>
    </row>
    <row r="3" spans="2:37" ht="15" customHeight="1">
      <c r="F3" s="893" t="s">
        <v>248</v>
      </c>
      <c r="G3" s="893"/>
    </row>
    <row r="4" spans="2:37" s="405" customFormat="1" ht="13.4" customHeight="1">
      <c r="B4" s="403"/>
      <c r="C4" s="403"/>
      <c r="D4" s="404"/>
      <c r="E4" s="403"/>
    </row>
    <row r="5" spans="2:37" s="411" customFormat="1" ht="15.5">
      <c r="B5" s="414" t="s">
        <v>246</v>
      </c>
      <c r="C5" s="411" t="s">
        <v>1581</v>
      </c>
      <c r="H5" s="413"/>
    </row>
    <row r="6" spans="2:37" s="415" customFormat="1" ht="15.5">
      <c r="B6" s="416" t="s">
        <v>247</v>
      </c>
      <c r="C6" s="415" t="s">
        <v>1584</v>
      </c>
    </row>
    <row r="7" spans="2:37" s="415" customFormat="1" ht="15.5">
      <c r="B7" s="416" t="s">
        <v>84</v>
      </c>
      <c r="C7" s="417" t="s">
        <v>1077</v>
      </c>
    </row>
    <row r="8" spans="2:37" s="415" customFormat="1" ht="15.5">
      <c r="B8" s="416" t="s">
        <v>220</v>
      </c>
      <c r="C8" s="417" t="s">
        <v>1078</v>
      </c>
    </row>
    <row r="9" spans="2:37" s="415" customFormat="1" ht="15.5">
      <c r="B9" s="416" t="s">
        <v>127</v>
      </c>
      <c r="C9" s="417" t="s">
        <v>6</v>
      </c>
    </row>
    <row r="10" spans="2:37" s="415" customFormat="1" ht="15.5">
      <c r="B10" s="416" t="s">
        <v>244</v>
      </c>
      <c r="C10" s="415" t="s">
        <v>1333</v>
      </c>
    </row>
    <row r="12" spans="2:37" s="628" customFormat="1" ht="18" customHeight="1">
      <c r="B12" s="627" t="s">
        <v>293</v>
      </c>
      <c r="C12" s="897" t="s">
        <v>302</v>
      </c>
      <c r="D12" s="897"/>
      <c r="E12" s="897"/>
      <c r="F12" s="897" t="s">
        <v>303</v>
      </c>
      <c r="G12" s="897"/>
      <c r="H12" s="897"/>
      <c r="I12" s="897" t="s">
        <v>304</v>
      </c>
      <c r="J12" s="897"/>
      <c r="K12" s="897"/>
      <c r="L12" s="897" t="s">
        <v>1334</v>
      </c>
      <c r="M12" s="897"/>
      <c r="N12" s="897"/>
      <c r="O12" s="662"/>
      <c r="P12" s="662"/>
      <c r="Q12" s="662"/>
      <c r="R12" s="662"/>
      <c r="S12" s="662"/>
      <c r="T12" s="662"/>
      <c r="U12" s="662"/>
      <c r="V12" s="662"/>
      <c r="W12" s="694"/>
      <c r="X12" s="694"/>
      <c r="Y12" s="694"/>
      <c r="Z12" s="694"/>
      <c r="AA12" s="694"/>
      <c r="AB12" s="694"/>
      <c r="AC12" s="694"/>
      <c r="AD12" s="694"/>
      <c r="AE12" s="694"/>
      <c r="AF12" s="694"/>
      <c r="AG12" s="694"/>
      <c r="AH12" s="694"/>
      <c r="AI12" s="694"/>
      <c r="AJ12" s="694"/>
      <c r="AK12" s="694"/>
    </row>
    <row r="13" spans="2:37" s="628" customFormat="1" ht="25">
      <c r="B13" s="627" t="s">
        <v>293</v>
      </c>
      <c r="C13" s="707" t="s">
        <v>1335</v>
      </c>
      <c r="D13" s="707" t="s">
        <v>1336</v>
      </c>
      <c r="E13" s="707" t="s">
        <v>1337</v>
      </c>
      <c r="F13" s="707" t="s">
        <v>1335</v>
      </c>
      <c r="G13" s="707" t="s">
        <v>1336</v>
      </c>
      <c r="H13" s="707" t="s">
        <v>1337</v>
      </c>
      <c r="I13" s="707" t="s">
        <v>1335</v>
      </c>
      <c r="J13" s="707" t="s">
        <v>1336</v>
      </c>
      <c r="K13" s="707" t="s">
        <v>1337</v>
      </c>
      <c r="L13" s="707" t="s">
        <v>1335</v>
      </c>
      <c r="M13" s="707" t="s">
        <v>1336</v>
      </c>
      <c r="N13" s="707" t="s">
        <v>1337</v>
      </c>
      <c r="O13" s="702"/>
      <c r="P13" s="702"/>
      <c r="Q13" s="702"/>
      <c r="R13" s="702"/>
      <c r="S13" s="702"/>
      <c r="T13" s="702"/>
      <c r="U13" s="702"/>
      <c r="V13" s="702"/>
    </row>
    <row r="14" spans="2:37" s="81" customFormat="1" ht="15" customHeight="1">
      <c r="B14" s="776" t="s">
        <v>241</v>
      </c>
      <c r="C14" s="614">
        <v>18271990</v>
      </c>
      <c r="D14" s="614">
        <v>4243191</v>
      </c>
      <c r="E14" s="614">
        <v>22515181</v>
      </c>
      <c r="F14" s="614">
        <v>18052075</v>
      </c>
      <c r="G14" s="614">
        <v>3826298</v>
      </c>
      <c r="H14" s="614">
        <v>21878373</v>
      </c>
      <c r="I14" s="614">
        <v>17753549</v>
      </c>
      <c r="J14" s="614">
        <v>3892745</v>
      </c>
      <c r="K14" s="614">
        <v>21646294</v>
      </c>
      <c r="L14" s="614">
        <v>17530077</v>
      </c>
      <c r="M14" s="614">
        <v>3798230</v>
      </c>
      <c r="N14" s="614">
        <v>21328307</v>
      </c>
      <c r="O14" s="467"/>
      <c r="P14" s="467"/>
      <c r="Q14" s="467"/>
      <c r="R14" s="467"/>
      <c r="S14" s="467"/>
      <c r="T14" s="467"/>
      <c r="U14" s="467"/>
      <c r="V14" s="467"/>
    </row>
    <row r="15" spans="2:37" s="81" customFormat="1" ht="15" customHeight="1">
      <c r="B15" s="776" t="s">
        <v>223</v>
      </c>
      <c r="C15" s="614">
        <v>3874869</v>
      </c>
      <c r="D15" s="614">
        <v>510528</v>
      </c>
      <c r="E15" s="614">
        <v>4385397</v>
      </c>
      <c r="F15" s="614">
        <v>3907576</v>
      </c>
      <c r="G15" s="614">
        <v>488015</v>
      </c>
      <c r="H15" s="614">
        <v>4395591</v>
      </c>
      <c r="I15" s="614">
        <v>3734660</v>
      </c>
      <c r="J15" s="614">
        <v>503256</v>
      </c>
      <c r="K15" s="614">
        <v>4237916</v>
      </c>
      <c r="L15" s="614">
        <v>3689673</v>
      </c>
      <c r="M15" s="614">
        <v>481568</v>
      </c>
      <c r="N15" s="614">
        <v>4171241</v>
      </c>
      <c r="O15" s="472"/>
      <c r="P15" s="472"/>
      <c r="Q15" s="472"/>
      <c r="R15" s="472"/>
      <c r="S15" s="472"/>
      <c r="T15" s="472"/>
      <c r="U15" s="472"/>
      <c r="V15" s="472"/>
    </row>
    <row r="16" spans="2:37" s="81" customFormat="1" ht="15" customHeight="1">
      <c r="B16" s="776" t="s">
        <v>224</v>
      </c>
      <c r="C16" s="614">
        <v>473414</v>
      </c>
      <c r="D16" s="614">
        <v>106325</v>
      </c>
      <c r="E16" s="614">
        <v>579739</v>
      </c>
      <c r="F16" s="614">
        <v>458616</v>
      </c>
      <c r="G16" s="614">
        <v>70424</v>
      </c>
      <c r="H16" s="614">
        <v>529040</v>
      </c>
      <c r="I16" s="614">
        <v>457726</v>
      </c>
      <c r="J16" s="614">
        <v>107822</v>
      </c>
      <c r="K16" s="614">
        <v>565548</v>
      </c>
      <c r="L16" s="614">
        <v>452101</v>
      </c>
      <c r="M16" s="614">
        <v>92990</v>
      </c>
      <c r="N16" s="614">
        <v>545091</v>
      </c>
      <c r="O16" s="472"/>
      <c r="P16" s="472"/>
      <c r="Q16" s="472"/>
      <c r="R16" s="472"/>
      <c r="S16" s="472"/>
      <c r="T16" s="472"/>
      <c r="U16" s="472"/>
      <c r="V16" s="472"/>
    </row>
    <row r="17" spans="2:22" s="81" customFormat="1" ht="15" customHeight="1">
      <c r="B17" s="776" t="s">
        <v>317</v>
      </c>
      <c r="C17" s="614">
        <v>392813</v>
      </c>
      <c r="D17" s="614">
        <v>138698</v>
      </c>
      <c r="E17" s="614">
        <v>531511</v>
      </c>
      <c r="F17" s="614">
        <v>397924</v>
      </c>
      <c r="G17" s="614">
        <v>140021</v>
      </c>
      <c r="H17" s="614">
        <v>537945</v>
      </c>
      <c r="I17" s="614">
        <v>404159</v>
      </c>
      <c r="J17" s="614">
        <v>138124</v>
      </c>
      <c r="K17" s="614">
        <v>542283</v>
      </c>
      <c r="L17" s="614">
        <v>394374</v>
      </c>
      <c r="M17" s="614">
        <v>130504</v>
      </c>
      <c r="N17" s="614">
        <v>524878</v>
      </c>
      <c r="O17" s="472"/>
      <c r="P17" s="472"/>
      <c r="Q17" s="472"/>
      <c r="R17" s="472"/>
      <c r="S17" s="472"/>
      <c r="T17" s="472"/>
      <c r="U17" s="472"/>
      <c r="V17" s="472"/>
    </row>
    <row r="18" spans="2:22" s="81" customFormat="1" ht="15" customHeight="1">
      <c r="B18" s="776" t="s">
        <v>318</v>
      </c>
      <c r="C18" s="614">
        <v>686152</v>
      </c>
      <c r="D18" s="614">
        <v>182323</v>
      </c>
      <c r="E18" s="614">
        <v>868475</v>
      </c>
      <c r="F18" s="614">
        <v>698764</v>
      </c>
      <c r="G18" s="614">
        <v>147364</v>
      </c>
      <c r="H18" s="614">
        <v>846128</v>
      </c>
      <c r="I18" s="614">
        <v>766736</v>
      </c>
      <c r="J18" s="614">
        <v>137739</v>
      </c>
      <c r="K18" s="614">
        <v>904475</v>
      </c>
      <c r="L18" s="614">
        <v>613687</v>
      </c>
      <c r="M18" s="614">
        <v>130430</v>
      </c>
      <c r="N18" s="614">
        <v>744117</v>
      </c>
      <c r="O18" s="472"/>
      <c r="P18" s="472"/>
      <c r="Q18" s="472"/>
      <c r="R18" s="472"/>
      <c r="S18" s="472"/>
      <c r="T18" s="472"/>
      <c r="U18" s="472"/>
      <c r="V18" s="472"/>
    </row>
    <row r="19" spans="2:22" s="81" customFormat="1" ht="15" customHeight="1">
      <c r="B19" s="776" t="s">
        <v>227</v>
      </c>
      <c r="C19" s="614">
        <v>1145477</v>
      </c>
      <c r="D19" s="614">
        <v>149992</v>
      </c>
      <c r="E19" s="614">
        <v>1295469</v>
      </c>
      <c r="F19" s="614">
        <v>1096600</v>
      </c>
      <c r="G19" s="614">
        <v>148502</v>
      </c>
      <c r="H19" s="614">
        <v>1245102</v>
      </c>
      <c r="I19" s="614">
        <v>1144978</v>
      </c>
      <c r="J19" s="614">
        <v>119117</v>
      </c>
      <c r="K19" s="614">
        <v>1264095</v>
      </c>
      <c r="L19" s="614">
        <v>1127565</v>
      </c>
      <c r="M19" s="614">
        <v>132153</v>
      </c>
      <c r="N19" s="614">
        <v>1259718</v>
      </c>
      <c r="O19" s="472"/>
      <c r="P19" s="472"/>
      <c r="Q19" s="472"/>
      <c r="R19" s="472"/>
      <c r="S19" s="472"/>
      <c r="T19" s="472"/>
      <c r="U19" s="472"/>
      <c r="V19" s="472"/>
    </row>
    <row r="20" spans="2:22" s="81" customFormat="1" ht="15" customHeight="1">
      <c r="B20" s="776" t="s">
        <v>228</v>
      </c>
      <c r="C20" s="614">
        <v>261644</v>
      </c>
      <c r="D20" s="614">
        <v>49233</v>
      </c>
      <c r="E20" s="614">
        <v>310877</v>
      </c>
      <c r="F20" s="614">
        <v>264089</v>
      </c>
      <c r="G20" s="614">
        <v>48838</v>
      </c>
      <c r="H20" s="614">
        <v>312927</v>
      </c>
      <c r="I20" s="614">
        <v>260450</v>
      </c>
      <c r="J20" s="614">
        <v>50366</v>
      </c>
      <c r="K20" s="614">
        <v>310816</v>
      </c>
      <c r="L20" s="614">
        <v>255448</v>
      </c>
      <c r="M20" s="614">
        <v>47111</v>
      </c>
      <c r="N20" s="614">
        <v>302559</v>
      </c>
      <c r="O20" s="472"/>
      <c r="P20" s="472"/>
      <c r="Q20" s="472"/>
      <c r="R20" s="472"/>
      <c r="S20" s="472"/>
      <c r="T20" s="472"/>
      <c r="U20" s="472"/>
      <c r="V20" s="472"/>
    </row>
    <row r="21" spans="2:22" s="81" customFormat="1" ht="15" customHeight="1">
      <c r="B21" s="776" t="s">
        <v>229</v>
      </c>
      <c r="C21" s="614">
        <v>927203</v>
      </c>
      <c r="D21" s="614">
        <v>148242</v>
      </c>
      <c r="E21" s="614">
        <v>1075445</v>
      </c>
      <c r="F21" s="614">
        <v>918165</v>
      </c>
      <c r="G21" s="614">
        <v>146783</v>
      </c>
      <c r="H21" s="614">
        <v>1064948</v>
      </c>
      <c r="I21" s="614">
        <v>931233</v>
      </c>
      <c r="J21" s="614">
        <v>136311</v>
      </c>
      <c r="K21" s="614">
        <v>1067544</v>
      </c>
      <c r="L21" s="614">
        <v>929457</v>
      </c>
      <c r="M21" s="614">
        <v>136016</v>
      </c>
      <c r="N21" s="614">
        <v>1065473</v>
      </c>
      <c r="O21" s="472"/>
      <c r="P21" s="472"/>
      <c r="Q21" s="472"/>
      <c r="R21" s="472"/>
      <c r="S21" s="472"/>
      <c r="T21" s="472"/>
      <c r="U21" s="472"/>
      <c r="V21" s="472"/>
    </row>
    <row r="22" spans="2:22" s="81" customFormat="1" ht="15" customHeight="1">
      <c r="B22" s="776" t="s">
        <v>571</v>
      </c>
      <c r="C22" s="614">
        <v>832566</v>
      </c>
      <c r="D22" s="614">
        <v>105504</v>
      </c>
      <c r="E22" s="614">
        <v>938070</v>
      </c>
      <c r="F22" s="614">
        <v>881455</v>
      </c>
      <c r="G22" s="614">
        <v>89445</v>
      </c>
      <c r="H22" s="614">
        <v>970900</v>
      </c>
      <c r="I22" s="614">
        <v>862862</v>
      </c>
      <c r="J22" s="614">
        <v>75897</v>
      </c>
      <c r="K22" s="614">
        <v>938759</v>
      </c>
      <c r="L22" s="614">
        <v>809471</v>
      </c>
      <c r="M22" s="614">
        <v>76125</v>
      </c>
      <c r="N22" s="614">
        <v>885596</v>
      </c>
      <c r="O22" s="472"/>
      <c r="P22" s="472"/>
      <c r="Q22" s="472"/>
      <c r="R22" s="472"/>
      <c r="S22" s="472"/>
      <c r="T22" s="472"/>
      <c r="U22" s="472"/>
      <c r="V22" s="472"/>
    </row>
    <row r="23" spans="2:22" s="81" customFormat="1" ht="15" customHeight="1">
      <c r="B23" s="776" t="s">
        <v>231</v>
      </c>
      <c r="C23" s="614">
        <v>2456616</v>
      </c>
      <c r="D23" s="614">
        <v>1282752</v>
      </c>
      <c r="E23" s="614">
        <v>3739368</v>
      </c>
      <c r="F23" s="614">
        <v>2440229</v>
      </c>
      <c r="G23" s="614">
        <v>1099049</v>
      </c>
      <c r="H23" s="614">
        <v>3539278</v>
      </c>
      <c r="I23" s="614">
        <v>2377337</v>
      </c>
      <c r="J23" s="614">
        <v>1177821</v>
      </c>
      <c r="K23" s="614">
        <v>3555158</v>
      </c>
      <c r="L23" s="614">
        <v>2502871</v>
      </c>
      <c r="M23" s="614">
        <v>1136925</v>
      </c>
      <c r="N23" s="614">
        <v>3639796</v>
      </c>
      <c r="O23" s="472"/>
      <c r="P23" s="472"/>
      <c r="Q23" s="472"/>
      <c r="R23" s="472"/>
      <c r="S23" s="472"/>
      <c r="T23" s="472"/>
      <c r="U23" s="472"/>
      <c r="V23" s="472"/>
    </row>
    <row r="24" spans="2:22" s="81" customFormat="1" ht="15" customHeight="1">
      <c r="B24" s="776" t="s">
        <v>319</v>
      </c>
      <c r="C24" s="614">
        <v>2084831</v>
      </c>
      <c r="D24" s="614">
        <v>349918</v>
      </c>
      <c r="E24" s="614">
        <v>2434749</v>
      </c>
      <c r="F24" s="614">
        <v>1937324</v>
      </c>
      <c r="G24" s="614">
        <v>272449</v>
      </c>
      <c r="H24" s="614">
        <v>2209773</v>
      </c>
      <c r="I24" s="614">
        <v>1910187</v>
      </c>
      <c r="J24" s="614">
        <v>277192</v>
      </c>
      <c r="K24" s="614">
        <v>2187379</v>
      </c>
      <c r="L24" s="614">
        <v>1887879</v>
      </c>
      <c r="M24" s="614">
        <v>278717</v>
      </c>
      <c r="N24" s="614">
        <v>2166596</v>
      </c>
      <c r="O24" s="472"/>
      <c r="P24" s="472"/>
      <c r="Q24" s="472"/>
      <c r="R24" s="472"/>
      <c r="S24" s="472"/>
      <c r="T24" s="472"/>
      <c r="U24" s="472"/>
      <c r="V24" s="472"/>
    </row>
    <row r="25" spans="2:22" s="81" customFormat="1" ht="15" customHeight="1">
      <c r="B25" s="776" t="s">
        <v>233</v>
      </c>
      <c r="C25" s="614">
        <v>438588</v>
      </c>
      <c r="D25" s="614">
        <v>61882</v>
      </c>
      <c r="E25" s="614">
        <v>500470</v>
      </c>
      <c r="F25" s="614">
        <v>416117</v>
      </c>
      <c r="G25" s="614">
        <v>69949</v>
      </c>
      <c r="H25" s="614">
        <v>486066</v>
      </c>
      <c r="I25" s="614">
        <v>409772</v>
      </c>
      <c r="J25" s="614">
        <v>88226</v>
      </c>
      <c r="K25" s="614">
        <v>497998</v>
      </c>
      <c r="L25" s="614">
        <v>408654</v>
      </c>
      <c r="M25" s="614">
        <v>86377</v>
      </c>
      <c r="N25" s="614">
        <v>495031</v>
      </c>
      <c r="O25" s="472"/>
      <c r="P25" s="472"/>
      <c r="Q25" s="472"/>
      <c r="R25" s="472"/>
      <c r="S25" s="472"/>
      <c r="T25" s="472"/>
      <c r="U25" s="472"/>
      <c r="V25" s="472"/>
    </row>
    <row r="26" spans="2:22" s="81" customFormat="1" ht="15" customHeight="1">
      <c r="B26" s="776" t="s">
        <v>234</v>
      </c>
      <c r="C26" s="614">
        <v>950698</v>
      </c>
      <c r="D26" s="614">
        <v>168301</v>
      </c>
      <c r="E26" s="614">
        <v>1118999</v>
      </c>
      <c r="F26" s="614">
        <v>945835</v>
      </c>
      <c r="G26" s="614">
        <v>164769</v>
      </c>
      <c r="H26" s="614">
        <v>1110604</v>
      </c>
      <c r="I26" s="614">
        <v>940480</v>
      </c>
      <c r="J26" s="614">
        <v>202545</v>
      </c>
      <c r="K26" s="614">
        <v>1143025</v>
      </c>
      <c r="L26" s="614">
        <v>938708</v>
      </c>
      <c r="M26" s="614">
        <v>200492</v>
      </c>
      <c r="N26" s="614">
        <v>1139200</v>
      </c>
      <c r="O26" s="472"/>
      <c r="P26" s="472"/>
      <c r="Q26" s="472"/>
      <c r="R26" s="472"/>
      <c r="S26" s="472"/>
      <c r="T26" s="472"/>
      <c r="U26" s="472"/>
      <c r="V26" s="472"/>
    </row>
    <row r="27" spans="2:22" s="81" customFormat="1" ht="15" customHeight="1">
      <c r="B27" s="776" t="s">
        <v>321</v>
      </c>
      <c r="C27" s="782">
        <v>2203991</v>
      </c>
      <c r="D27" s="782">
        <v>419524</v>
      </c>
      <c r="E27" s="782">
        <v>2623515</v>
      </c>
      <c r="F27" s="782">
        <v>2077644</v>
      </c>
      <c r="G27" s="782">
        <v>394312</v>
      </c>
      <c r="H27" s="782">
        <v>2471956</v>
      </c>
      <c r="I27" s="782">
        <v>1979512</v>
      </c>
      <c r="J27" s="782">
        <v>349317</v>
      </c>
      <c r="K27" s="782">
        <v>2328829</v>
      </c>
      <c r="L27" s="782">
        <v>2029663</v>
      </c>
      <c r="M27" s="782">
        <v>375321</v>
      </c>
      <c r="N27" s="782">
        <v>2404984</v>
      </c>
      <c r="O27" s="472"/>
      <c r="P27" s="472"/>
      <c r="Q27" s="472"/>
      <c r="R27" s="472"/>
      <c r="S27" s="472"/>
      <c r="T27" s="472"/>
      <c r="U27" s="472"/>
      <c r="V27" s="472"/>
    </row>
    <row r="28" spans="2:22" s="81" customFormat="1" ht="15" customHeight="1">
      <c r="B28" s="776" t="s">
        <v>322</v>
      </c>
      <c r="C28" s="614">
        <v>653935</v>
      </c>
      <c r="D28" s="614">
        <v>71074</v>
      </c>
      <c r="E28" s="614">
        <v>725009</v>
      </c>
      <c r="F28" s="614">
        <v>624223</v>
      </c>
      <c r="G28" s="614">
        <v>69291</v>
      </c>
      <c r="H28" s="614">
        <v>693514</v>
      </c>
      <c r="I28" s="614">
        <v>600715</v>
      </c>
      <c r="J28" s="614">
        <v>79349</v>
      </c>
      <c r="K28" s="614">
        <v>680064</v>
      </c>
      <c r="L28" s="614">
        <v>607734</v>
      </c>
      <c r="M28" s="614">
        <v>69159</v>
      </c>
      <c r="N28" s="614">
        <v>676893</v>
      </c>
      <c r="O28" s="472"/>
      <c r="P28" s="472"/>
      <c r="Q28" s="472"/>
      <c r="R28" s="472"/>
      <c r="S28" s="472"/>
      <c r="T28" s="472"/>
      <c r="U28" s="472"/>
      <c r="V28" s="472"/>
    </row>
    <row r="29" spans="2:22" s="81" customFormat="1" ht="15" customHeight="1">
      <c r="B29" s="776" t="s">
        <v>323</v>
      </c>
      <c r="C29" s="614">
        <v>172757</v>
      </c>
      <c r="D29" s="614">
        <v>111113</v>
      </c>
      <c r="E29" s="614">
        <v>283870</v>
      </c>
      <c r="F29" s="614">
        <v>165385</v>
      </c>
      <c r="G29" s="614">
        <v>124270</v>
      </c>
      <c r="H29" s="614">
        <v>289655</v>
      </c>
      <c r="I29" s="614">
        <v>161588</v>
      </c>
      <c r="J29" s="614">
        <v>134680</v>
      </c>
      <c r="K29" s="614">
        <v>296268</v>
      </c>
      <c r="L29" s="614">
        <v>164832</v>
      </c>
      <c r="M29" s="614">
        <v>111958</v>
      </c>
      <c r="N29" s="614">
        <v>276790</v>
      </c>
      <c r="O29" s="472"/>
      <c r="P29" s="472"/>
      <c r="Q29" s="472"/>
      <c r="R29" s="472"/>
      <c r="S29" s="472"/>
      <c r="T29" s="472"/>
      <c r="U29" s="472"/>
      <c r="V29" s="472"/>
    </row>
    <row r="30" spans="2:22" s="81" customFormat="1" ht="15" customHeight="1">
      <c r="B30" s="776" t="s">
        <v>237</v>
      </c>
      <c r="C30" s="614">
        <v>571011</v>
      </c>
      <c r="D30" s="614">
        <v>358427</v>
      </c>
      <c r="E30" s="614">
        <v>929438</v>
      </c>
      <c r="F30" s="614">
        <v>670781</v>
      </c>
      <c r="G30" s="614">
        <v>316442</v>
      </c>
      <c r="H30" s="614">
        <v>987223</v>
      </c>
      <c r="I30" s="614">
        <v>668201</v>
      </c>
      <c r="J30" s="614">
        <v>277954</v>
      </c>
      <c r="K30" s="614">
        <v>946155</v>
      </c>
      <c r="L30" s="614">
        <v>571480</v>
      </c>
      <c r="M30" s="614">
        <v>275201</v>
      </c>
      <c r="N30" s="614">
        <v>846681</v>
      </c>
    </row>
    <row r="31" spans="2:22" s="81" customFormat="1" ht="15" customHeight="1">
      <c r="B31" s="776" t="s">
        <v>324</v>
      </c>
      <c r="C31" s="614">
        <v>108535</v>
      </c>
      <c r="D31" s="614">
        <v>22188</v>
      </c>
      <c r="E31" s="614">
        <v>130723</v>
      </c>
      <c r="F31" s="614">
        <v>107762</v>
      </c>
      <c r="G31" s="614">
        <v>30323</v>
      </c>
      <c r="H31" s="614">
        <v>138085</v>
      </c>
      <c r="I31" s="614">
        <v>106096</v>
      </c>
      <c r="J31" s="614">
        <v>20815</v>
      </c>
      <c r="K31" s="614">
        <v>126911</v>
      </c>
      <c r="L31" s="614">
        <v>105537</v>
      </c>
      <c r="M31" s="614">
        <v>19758</v>
      </c>
      <c r="N31" s="614">
        <v>125295</v>
      </c>
    </row>
    <row r="35" spans="2:7" ht="18" customHeight="1">
      <c r="B35" s="619" t="s">
        <v>1816</v>
      </c>
    </row>
    <row r="36" spans="2:7" ht="18" customHeight="1">
      <c r="B36" s="613"/>
      <c r="C36" s="713">
        <v>2014</v>
      </c>
      <c r="D36" s="713">
        <v>2015</v>
      </c>
      <c r="E36" s="713">
        <v>2016</v>
      </c>
      <c r="F36" s="713">
        <v>2017</v>
      </c>
      <c r="G36" s="713" t="s">
        <v>1338</v>
      </c>
    </row>
    <row r="37" spans="2:7" ht="15.5" customHeight="1">
      <c r="B37" s="749" t="s">
        <v>1234</v>
      </c>
      <c r="C37" s="783">
        <v>21328307</v>
      </c>
      <c r="D37" s="783">
        <v>21646294</v>
      </c>
      <c r="E37" s="783">
        <v>21878373</v>
      </c>
      <c r="F37" s="783">
        <v>22515181</v>
      </c>
      <c r="G37" s="13">
        <v>5.5647829900423051E-2</v>
      </c>
    </row>
    <row r="38" spans="2:7" ht="15.5" customHeight="1">
      <c r="B38" s="749" t="s">
        <v>1339</v>
      </c>
      <c r="C38" s="783">
        <v>2404984</v>
      </c>
      <c r="D38" s="783">
        <v>2328829</v>
      </c>
      <c r="E38" s="783">
        <v>2471956</v>
      </c>
      <c r="F38" s="783">
        <v>2623515</v>
      </c>
      <c r="G38" s="13">
        <v>9.0865885178446071E-2</v>
      </c>
    </row>
    <row r="39" spans="2:7" ht="15.5" customHeight="1">
      <c r="B39" s="784" t="s">
        <v>1336</v>
      </c>
      <c r="C39" s="785"/>
      <c r="D39" s="785"/>
      <c r="E39" s="785"/>
      <c r="F39" s="785"/>
      <c r="G39" s="785"/>
    </row>
    <row r="40" spans="2:7" ht="15.5" customHeight="1">
      <c r="B40" s="749" t="s">
        <v>241</v>
      </c>
      <c r="C40" s="783">
        <v>3798230</v>
      </c>
      <c r="D40" s="783">
        <v>3892745</v>
      </c>
      <c r="E40" s="783">
        <v>3826298</v>
      </c>
      <c r="F40" s="783">
        <v>4243191</v>
      </c>
      <c r="G40" s="13">
        <v>0.11714956703517165</v>
      </c>
    </row>
    <row r="41" spans="2:7" ht="15.5" customHeight="1">
      <c r="B41" s="749" t="s">
        <v>98</v>
      </c>
      <c r="C41" s="783">
        <v>375321</v>
      </c>
      <c r="D41" s="783">
        <v>349317</v>
      </c>
      <c r="E41" s="783">
        <v>394312</v>
      </c>
      <c r="F41" s="783">
        <v>419524</v>
      </c>
      <c r="G41" s="13">
        <v>0.11777385224914139</v>
      </c>
    </row>
    <row r="42" spans="2:7">
      <c r="B42" s="154"/>
      <c r="C42" s="137"/>
      <c r="D42" s="137"/>
      <c r="E42" s="137"/>
      <c r="F42" s="137"/>
      <c r="G42" s="13"/>
    </row>
    <row r="43" spans="2:7">
      <c r="B43" s="154"/>
      <c r="C43" s="137"/>
      <c r="D43" s="137"/>
      <c r="E43" s="137"/>
      <c r="F43" s="137"/>
      <c r="G43" s="13"/>
    </row>
    <row r="44" spans="2:7">
      <c r="B44" s="154"/>
      <c r="C44" s="137"/>
      <c r="D44" s="137"/>
      <c r="E44" s="137"/>
      <c r="F44" s="137"/>
      <c r="G44" s="13"/>
    </row>
    <row r="45" spans="2:7">
      <c r="B45" s="154"/>
      <c r="C45" s="137"/>
      <c r="D45" s="137"/>
      <c r="E45" s="137"/>
      <c r="F45" s="137"/>
      <c r="G45" s="13"/>
    </row>
    <row r="46" spans="2:7">
      <c r="B46" s="154"/>
      <c r="C46" s="137"/>
      <c r="D46" s="137"/>
      <c r="E46" s="137"/>
      <c r="F46" s="137"/>
      <c r="G46" s="13"/>
    </row>
    <row r="47" spans="2:7">
      <c r="B47" s="154"/>
      <c r="C47" s="137"/>
      <c r="D47" s="137"/>
      <c r="E47" s="137"/>
      <c r="F47" s="137"/>
      <c r="G47" s="13"/>
    </row>
    <row r="48" spans="2:7">
      <c r="B48" s="154"/>
      <c r="C48" s="137"/>
      <c r="D48" s="137"/>
      <c r="E48" s="137"/>
      <c r="F48" s="137"/>
      <c r="G48" s="13"/>
    </row>
    <row r="49" spans="2:7">
      <c r="B49" s="154"/>
      <c r="C49" s="137"/>
      <c r="D49" s="137"/>
      <c r="E49" s="137"/>
      <c r="F49" s="137"/>
      <c r="G49" s="13"/>
    </row>
    <row r="50" spans="2:7">
      <c r="B50" s="154"/>
      <c r="C50" s="137"/>
      <c r="D50" s="137"/>
      <c r="E50" s="137"/>
      <c r="F50" s="137"/>
      <c r="G50" s="13"/>
    </row>
    <row r="51" spans="2:7">
      <c r="B51" s="154"/>
      <c r="C51" s="137"/>
      <c r="D51" s="137"/>
      <c r="E51" s="137"/>
      <c r="F51" s="137"/>
      <c r="G51" s="13"/>
    </row>
    <row r="52" spans="2:7">
      <c r="B52" s="154"/>
      <c r="C52" s="137"/>
      <c r="D52" s="137"/>
      <c r="E52" s="137"/>
      <c r="F52" s="137"/>
      <c r="G52" s="13"/>
    </row>
    <row r="53" spans="2:7">
      <c r="B53" s="154"/>
      <c r="C53" s="137"/>
      <c r="D53" s="137"/>
      <c r="E53" s="137"/>
      <c r="F53" s="137"/>
      <c r="G53" s="13"/>
    </row>
    <row r="54" spans="2:7">
      <c r="B54" s="154"/>
      <c r="C54" s="137"/>
      <c r="D54" s="137"/>
      <c r="E54" s="137"/>
      <c r="F54" s="137"/>
      <c r="G54" s="13"/>
    </row>
    <row r="55" spans="2:7">
      <c r="B55" s="154"/>
      <c r="C55" s="137"/>
      <c r="D55" s="137"/>
      <c r="E55" s="137"/>
      <c r="F55" s="137"/>
      <c r="G55" s="13"/>
    </row>
    <row r="56" spans="2:7">
      <c r="B56" s="154"/>
      <c r="C56" s="137"/>
      <c r="D56" s="137"/>
      <c r="E56" s="137"/>
      <c r="F56" s="137"/>
      <c r="G56" s="13"/>
    </row>
    <row r="57" spans="2:7">
      <c r="B57" s="154"/>
      <c r="C57" s="137"/>
      <c r="D57" s="137"/>
      <c r="E57" s="137"/>
      <c r="F57" s="137"/>
      <c r="G57" s="13"/>
    </row>
    <row r="58" spans="2:7">
      <c r="B58" s="154"/>
      <c r="C58" s="137"/>
      <c r="D58" s="137"/>
      <c r="E58" s="137"/>
      <c r="F58" s="137"/>
      <c r="G58" s="13"/>
    </row>
    <row r="59" spans="2:7">
      <c r="B59" s="154"/>
      <c r="C59" s="137"/>
      <c r="D59" s="137"/>
      <c r="E59" s="137"/>
      <c r="F59" s="137"/>
      <c r="G59" s="13"/>
    </row>
    <row r="60" spans="2:7">
      <c r="B60" s="154"/>
      <c r="C60" s="137"/>
      <c r="D60" s="137"/>
      <c r="E60" s="137"/>
      <c r="F60" s="137"/>
      <c r="G60" s="13"/>
    </row>
    <row r="61" spans="2:7">
      <c r="B61" s="154"/>
      <c r="C61" s="137"/>
      <c r="D61" s="137"/>
      <c r="E61" s="137"/>
      <c r="F61" s="137"/>
      <c r="G61" s="13"/>
    </row>
    <row r="62" spans="2:7">
      <c r="B62" s="154"/>
      <c r="C62" s="137"/>
      <c r="D62" s="137"/>
      <c r="E62" s="137"/>
      <c r="F62" s="137"/>
      <c r="G62" s="13"/>
    </row>
    <row r="63" spans="2:7" ht="18" customHeight="1">
      <c r="B63" s="619" t="s">
        <v>1817</v>
      </c>
    </row>
    <row r="64" spans="2:7" ht="18" customHeight="1">
      <c r="B64" s="613" t="s">
        <v>1340</v>
      </c>
      <c r="C64" s="713">
        <v>2014</v>
      </c>
      <c r="D64" s="713">
        <v>2015</v>
      </c>
      <c r="E64" s="713">
        <v>2016</v>
      </c>
      <c r="F64" s="713">
        <v>2017</v>
      </c>
      <c r="G64" s="713" t="s">
        <v>1338</v>
      </c>
    </row>
    <row r="65" spans="2:7" ht="15" customHeight="1">
      <c r="B65" s="149" t="s">
        <v>241</v>
      </c>
      <c r="C65" s="13">
        <v>0.17808398950746537</v>
      </c>
      <c r="D65" s="13">
        <v>0.1798342478393761</v>
      </c>
      <c r="E65" s="13">
        <v>0.17488951303645842</v>
      </c>
      <c r="F65" s="13">
        <v>0.18845911121034292</v>
      </c>
      <c r="G65" s="119">
        <v>1.037512170287755</v>
      </c>
    </row>
    <row r="66" spans="2:7" ht="15" customHeight="1">
      <c r="B66" s="149" t="s">
        <v>98</v>
      </c>
      <c r="C66" s="13">
        <v>0.15605966609341268</v>
      </c>
      <c r="D66" s="13">
        <v>0.14999684390738866</v>
      </c>
      <c r="E66" s="13">
        <v>0.15951416610975278</v>
      </c>
      <c r="F66" s="13">
        <v>0.1599091295456668</v>
      </c>
      <c r="G66" s="119">
        <v>0.38494634522541205</v>
      </c>
    </row>
  </sheetData>
  <mergeCells count="6">
    <mergeCell ref="C12:E12"/>
    <mergeCell ref="F12:H12"/>
    <mergeCell ref="I12:K12"/>
    <mergeCell ref="L12:N12"/>
    <mergeCell ref="F2:G2"/>
    <mergeCell ref="F3:G3"/>
  </mergeCells>
  <hyperlinks>
    <hyperlink ref="F3" r:id="rId1" location="'Índice Digitalizacion Acelerada'!A1"/>
    <hyperlink ref="F2" r:id="rId2" location="'Índice ámbitos y subámbitos'!A1"/>
    <hyperlink ref="F2:G2" location="'Índice Transición Ecológica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AK43"/>
  <sheetViews>
    <sheetView showGridLines="0" zoomScaleNormal="100" workbookViewId="0">
      <selection activeCell="C3" sqref="C3"/>
    </sheetView>
  </sheetViews>
  <sheetFormatPr baseColWidth="10" defaultColWidth="11.54296875" defaultRowHeight="12.5"/>
  <cols>
    <col min="1" max="1" width="1.81640625" style="57" customWidth="1"/>
    <col min="2" max="2" width="40.453125" style="57" customWidth="1"/>
    <col min="3" max="4" width="20.81640625" style="57" customWidth="1"/>
    <col min="5" max="5" width="21.453125" style="57" customWidth="1"/>
    <col min="6" max="6" width="22.54296875" style="57" customWidth="1"/>
    <col min="7" max="7" width="22" style="57" customWidth="1"/>
    <col min="8" max="37" width="22.81640625" style="57" customWidth="1"/>
    <col min="38" max="16384" width="11.54296875" style="57"/>
  </cols>
  <sheetData>
    <row r="1" spans="2:37" ht="15" customHeight="1"/>
    <row r="2" spans="2:37" ht="15" customHeight="1">
      <c r="F2" s="893" t="s">
        <v>245</v>
      </c>
      <c r="G2" s="893"/>
    </row>
    <row r="3" spans="2:37" ht="15" customHeight="1">
      <c r="F3" s="893" t="s">
        <v>248</v>
      </c>
      <c r="G3" s="893"/>
    </row>
    <row r="4" spans="2:37" s="405" customFormat="1" ht="13.4" customHeight="1">
      <c r="B4" s="403"/>
      <c r="C4" s="403"/>
      <c r="D4" s="404"/>
      <c r="E4" s="403"/>
    </row>
    <row r="5" spans="2:37" s="411" customFormat="1" ht="15.5">
      <c r="B5" s="414" t="s">
        <v>246</v>
      </c>
      <c r="C5" s="411" t="s">
        <v>1581</v>
      </c>
      <c r="H5" s="413"/>
    </row>
    <row r="6" spans="2:37" s="415" customFormat="1" ht="15.5">
      <c r="B6" s="416" t="s">
        <v>247</v>
      </c>
      <c r="C6" s="415" t="s">
        <v>1584</v>
      </c>
    </row>
    <row r="7" spans="2:37" s="415" customFormat="1" ht="15.5">
      <c r="B7" s="416" t="s">
        <v>84</v>
      </c>
      <c r="C7" s="417" t="s">
        <v>1080</v>
      </c>
    </row>
    <row r="8" spans="2:37" s="415" customFormat="1" ht="15.5">
      <c r="B8" s="416" t="s">
        <v>220</v>
      </c>
      <c r="C8" s="417" t="s">
        <v>1078</v>
      </c>
    </row>
    <row r="9" spans="2:37" s="415" customFormat="1" ht="15.5">
      <c r="B9" s="416" t="s">
        <v>127</v>
      </c>
      <c r="C9" s="417" t="s">
        <v>6</v>
      </c>
    </row>
    <row r="10" spans="2:37" s="415" customFormat="1" ht="15.5">
      <c r="B10" s="416" t="s">
        <v>244</v>
      </c>
      <c r="C10" s="415" t="s">
        <v>1333</v>
      </c>
    </row>
    <row r="12" spans="2:37" s="421" customFormat="1" ht="18" customHeight="1">
      <c r="B12" s="1074" t="s">
        <v>293</v>
      </c>
      <c r="C12" s="959" t="s">
        <v>302</v>
      </c>
      <c r="D12" s="959"/>
      <c r="E12" s="959" t="s">
        <v>303</v>
      </c>
      <c r="F12" s="959"/>
      <c r="G12" s="959" t="s">
        <v>304</v>
      </c>
      <c r="H12" s="959"/>
      <c r="I12" s="959" t="s">
        <v>1334</v>
      </c>
      <c r="J12" s="959"/>
      <c r="K12" s="786"/>
      <c r="L12" s="787"/>
      <c r="M12" s="787"/>
      <c r="N12" s="787"/>
      <c r="O12" s="787"/>
      <c r="P12" s="787"/>
      <c r="Q12" s="787"/>
      <c r="R12" s="787"/>
      <c r="S12" s="787"/>
      <c r="T12" s="787"/>
      <c r="U12" s="447"/>
      <c r="V12" s="447"/>
      <c r="W12" s="598"/>
      <c r="X12" s="598"/>
      <c r="Y12" s="598"/>
      <c r="Z12" s="598"/>
      <c r="AA12" s="598"/>
      <c r="AB12" s="598"/>
      <c r="AC12" s="598"/>
      <c r="AD12" s="598"/>
      <c r="AE12" s="598"/>
      <c r="AF12" s="598"/>
      <c r="AG12" s="598"/>
      <c r="AH12" s="598"/>
      <c r="AI12" s="598"/>
      <c r="AJ12" s="598"/>
      <c r="AK12" s="598"/>
    </row>
    <row r="13" spans="2:37" s="421" customFormat="1" ht="18" customHeight="1">
      <c r="B13" s="1075"/>
      <c r="C13" s="489" t="s">
        <v>241</v>
      </c>
      <c r="D13" s="489" t="s">
        <v>321</v>
      </c>
      <c r="E13" s="489" t="s">
        <v>241</v>
      </c>
      <c r="F13" s="489" t="s">
        <v>321</v>
      </c>
      <c r="G13" s="489" t="s">
        <v>241</v>
      </c>
      <c r="H13" s="489" t="s">
        <v>321</v>
      </c>
      <c r="I13" s="489" t="s">
        <v>241</v>
      </c>
      <c r="J13" s="489" t="s">
        <v>321</v>
      </c>
      <c r="K13" s="552"/>
      <c r="L13" s="552"/>
      <c r="M13" s="552"/>
      <c r="N13" s="552"/>
      <c r="O13" s="552"/>
      <c r="P13" s="552"/>
      <c r="Q13" s="552"/>
      <c r="R13" s="552"/>
      <c r="S13" s="552"/>
      <c r="T13" s="552"/>
      <c r="U13" s="552"/>
      <c r="V13" s="552"/>
    </row>
    <row r="14" spans="2:37" ht="15" customHeight="1">
      <c r="B14" s="764" t="s">
        <v>1337</v>
      </c>
      <c r="C14" s="614">
        <v>22515181</v>
      </c>
      <c r="D14" s="614">
        <v>2623515</v>
      </c>
      <c r="E14" s="614">
        <v>21878373</v>
      </c>
      <c r="F14" s="614">
        <v>2471956</v>
      </c>
      <c r="G14" s="614">
        <v>21646294</v>
      </c>
      <c r="H14" s="614">
        <v>2328829</v>
      </c>
      <c r="I14" s="614">
        <v>21328307</v>
      </c>
      <c r="J14" s="614">
        <v>2404984</v>
      </c>
      <c r="K14" s="209"/>
      <c r="L14" s="209"/>
      <c r="M14" s="209"/>
      <c r="N14" s="209"/>
      <c r="O14" s="209"/>
      <c r="P14" s="209"/>
      <c r="Q14" s="209"/>
      <c r="R14" s="209"/>
      <c r="S14" s="209"/>
      <c r="T14" s="209"/>
      <c r="U14" s="209"/>
      <c r="V14" s="209"/>
    </row>
    <row r="15" spans="2:37" ht="15" customHeight="1">
      <c r="B15" s="764" t="s">
        <v>1335</v>
      </c>
      <c r="C15" s="782">
        <v>18271990</v>
      </c>
      <c r="D15" s="782">
        <v>2203991</v>
      </c>
      <c r="E15" s="782">
        <v>18052075</v>
      </c>
      <c r="F15" s="782">
        <v>2077644</v>
      </c>
      <c r="G15" s="782">
        <v>17753549</v>
      </c>
      <c r="H15" s="782">
        <v>1979512</v>
      </c>
      <c r="I15" s="782">
        <v>17530077</v>
      </c>
      <c r="J15" s="782">
        <v>2029663</v>
      </c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</row>
    <row r="16" spans="2:37" ht="27" customHeight="1">
      <c r="B16" s="764" t="s">
        <v>1341</v>
      </c>
      <c r="C16" s="614">
        <v>17457709</v>
      </c>
      <c r="D16" s="614">
        <v>2159053</v>
      </c>
      <c r="E16" s="614">
        <v>17141367</v>
      </c>
      <c r="F16" s="614">
        <v>2017961</v>
      </c>
      <c r="G16" s="614">
        <v>17106176</v>
      </c>
      <c r="H16" s="614">
        <v>1929269</v>
      </c>
      <c r="I16" s="614">
        <v>16886941</v>
      </c>
      <c r="J16" s="614">
        <v>1977666</v>
      </c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</row>
    <row r="17" spans="2:22" ht="30.5" customHeight="1">
      <c r="B17" s="764" t="s">
        <v>1342</v>
      </c>
      <c r="C17" s="614">
        <v>814281</v>
      </c>
      <c r="D17" s="614">
        <v>44938</v>
      </c>
      <c r="E17" s="614">
        <v>910708</v>
      </c>
      <c r="F17" s="614">
        <v>59683</v>
      </c>
      <c r="G17" s="614">
        <v>647373</v>
      </c>
      <c r="H17" s="614">
        <v>50243</v>
      </c>
      <c r="I17" s="614">
        <v>643136</v>
      </c>
      <c r="J17" s="614">
        <v>51997</v>
      </c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</row>
    <row r="18" spans="2:22" ht="15" customHeight="1">
      <c r="B18" s="764" t="s">
        <v>1336</v>
      </c>
      <c r="C18" s="782">
        <v>4243191</v>
      </c>
      <c r="D18" s="782">
        <v>419524</v>
      </c>
      <c r="E18" s="782">
        <v>3826298</v>
      </c>
      <c r="F18" s="782">
        <v>394312</v>
      </c>
      <c r="G18" s="782">
        <v>3892745</v>
      </c>
      <c r="H18" s="782">
        <v>349317</v>
      </c>
      <c r="I18" s="782">
        <v>3798230</v>
      </c>
      <c r="J18" s="782">
        <v>375321</v>
      </c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</row>
    <row r="19" spans="2:22" ht="15" customHeight="1">
      <c r="B19" s="764" t="s">
        <v>1343</v>
      </c>
      <c r="C19" s="614">
        <v>20940</v>
      </c>
      <c r="D19" s="614">
        <v>663</v>
      </c>
      <c r="E19" s="614">
        <v>20376</v>
      </c>
      <c r="F19" s="614">
        <v>522</v>
      </c>
      <c r="G19" s="614">
        <v>22430</v>
      </c>
      <c r="H19" s="614">
        <v>1556</v>
      </c>
      <c r="I19" s="614">
        <v>22598</v>
      </c>
      <c r="J19" s="614">
        <v>1571</v>
      </c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</row>
    <row r="20" spans="2:22" ht="15" customHeight="1">
      <c r="B20" s="764" t="s">
        <v>1344</v>
      </c>
      <c r="C20" s="614">
        <v>815883</v>
      </c>
      <c r="D20" s="614">
        <v>89184</v>
      </c>
      <c r="E20" s="614">
        <v>797928</v>
      </c>
      <c r="F20" s="614">
        <v>81820</v>
      </c>
      <c r="G20" s="614">
        <v>755608</v>
      </c>
      <c r="H20" s="614">
        <v>78430</v>
      </c>
      <c r="I20" s="614">
        <v>733864</v>
      </c>
      <c r="J20" s="614">
        <v>78005</v>
      </c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</row>
    <row r="21" spans="2:22" ht="15" customHeight="1">
      <c r="B21" s="764" t="s">
        <v>1345</v>
      </c>
      <c r="C21" s="614">
        <v>1061380</v>
      </c>
      <c r="D21" s="614">
        <v>99641</v>
      </c>
      <c r="E21" s="614">
        <v>1021166</v>
      </c>
      <c r="F21" s="614">
        <v>88078</v>
      </c>
      <c r="G21" s="614">
        <v>1008959</v>
      </c>
      <c r="H21" s="614">
        <v>86451</v>
      </c>
      <c r="I21" s="614">
        <v>976896</v>
      </c>
      <c r="J21" s="614">
        <v>89463</v>
      </c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</row>
    <row r="22" spans="2:22" ht="15" customHeight="1">
      <c r="B22" s="764" t="s">
        <v>1346</v>
      </c>
      <c r="C22" s="614">
        <v>24571</v>
      </c>
      <c r="D22" s="614">
        <v>2879</v>
      </c>
      <c r="E22" s="614">
        <v>25119</v>
      </c>
      <c r="F22" s="614">
        <v>480</v>
      </c>
      <c r="G22" s="614">
        <v>39453</v>
      </c>
      <c r="H22" s="614">
        <v>372</v>
      </c>
      <c r="I22" s="614">
        <v>39807</v>
      </c>
      <c r="J22" s="614">
        <v>376</v>
      </c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</row>
    <row r="23" spans="2:22" ht="15" customHeight="1">
      <c r="B23" s="764" t="s">
        <v>1347</v>
      </c>
      <c r="C23" s="614">
        <v>189733</v>
      </c>
      <c r="D23" s="614">
        <v>12263</v>
      </c>
      <c r="E23" s="614">
        <v>95081</v>
      </c>
      <c r="F23" s="614">
        <v>7487</v>
      </c>
      <c r="G23" s="614">
        <v>87765</v>
      </c>
      <c r="H23" s="614">
        <v>5594</v>
      </c>
      <c r="I23" s="614">
        <v>88498</v>
      </c>
      <c r="J23" s="614">
        <v>5647</v>
      </c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</row>
    <row r="24" spans="2:22" ht="15" customHeight="1">
      <c r="B24" s="764" t="s">
        <v>1348</v>
      </c>
      <c r="C24" s="614">
        <v>39235</v>
      </c>
      <c r="D24" s="614">
        <v>1260</v>
      </c>
      <c r="E24" s="614">
        <v>34616</v>
      </c>
      <c r="F24" s="614">
        <v>1129</v>
      </c>
      <c r="G24" s="614">
        <v>40767</v>
      </c>
      <c r="H24" s="614">
        <v>608</v>
      </c>
      <c r="I24" s="614">
        <v>41329</v>
      </c>
      <c r="J24" s="614">
        <v>651</v>
      </c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</row>
    <row r="25" spans="2:22" ht="39" customHeight="1">
      <c r="B25" s="764" t="s">
        <v>1349</v>
      </c>
      <c r="C25" s="614">
        <v>54599</v>
      </c>
      <c r="D25" s="614">
        <v>2512</v>
      </c>
      <c r="E25" s="614">
        <v>46068</v>
      </c>
      <c r="F25" s="614">
        <v>2229</v>
      </c>
      <c r="G25" s="614">
        <v>63338</v>
      </c>
      <c r="H25" s="614">
        <v>10004</v>
      </c>
      <c r="I25" s="614">
        <v>52582</v>
      </c>
      <c r="J25" s="614">
        <v>8311</v>
      </c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</row>
    <row r="26" spans="2:22" ht="15" customHeight="1">
      <c r="B26" s="764" t="s">
        <v>1350</v>
      </c>
      <c r="C26" s="614">
        <v>1780</v>
      </c>
      <c r="D26" s="614">
        <v>147</v>
      </c>
      <c r="E26" s="614">
        <v>1920</v>
      </c>
      <c r="F26" s="614">
        <v>148</v>
      </c>
      <c r="G26" s="614">
        <v>3687</v>
      </c>
      <c r="H26" s="614">
        <v>164</v>
      </c>
      <c r="I26" s="614">
        <v>3061</v>
      </c>
      <c r="J26" s="614">
        <v>137</v>
      </c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</row>
    <row r="27" spans="2:22" ht="15" customHeight="1">
      <c r="B27" s="764" t="s">
        <v>1351</v>
      </c>
      <c r="C27" s="614">
        <v>876822</v>
      </c>
      <c r="D27" s="614">
        <v>54526</v>
      </c>
      <c r="E27" s="614">
        <v>835703</v>
      </c>
      <c r="F27" s="614">
        <v>59119</v>
      </c>
      <c r="G27" s="614">
        <v>789919</v>
      </c>
      <c r="H27" s="614">
        <v>25557</v>
      </c>
      <c r="I27" s="614">
        <v>781960</v>
      </c>
      <c r="J27" s="614">
        <v>51197</v>
      </c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</row>
    <row r="28" spans="2:22" ht="15" customHeight="1">
      <c r="B28" s="764" t="s">
        <v>1352</v>
      </c>
      <c r="C28" s="614">
        <v>660932</v>
      </c>
      <c r="D28" s="614">
        <v>140324</v>
      </c>
      <c r="E28" s="614">
        <v>611790</v>
      </c>
      <c r="F28" s="614">
        <v>128170</v>
      </c>
      <c r="G28" s="614">
        <v>592353</v>
      </c>
      <c r="H28" s="614">
        <v>123505</v>
      </c>
      <c r="I28" s="614">
        <v>565736</v>
      </c>
      <c r="J28" s="614">
        <v>122723</v>
      </c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</row>
    <row r="29" spans="2:22" ht="15" customHeight="1">
      <c r="B29" s="764" t="s">
        <v>1353</v>
      </c>
      <c r="C29" s="614">
        <v>0</v>
      </c>
      <c r="D29" s="614">
        <v>0</v>
      </c>
      <c r="E29" s="614">
        <v>0</v>
      </c>
      <c r="F29" s="614">
        <v>0</v>
      </c>
      <c r="G29" s="614">
        <v>0</v>
      </c>
      <c r="H29" s="614">
        <v>0</v>
      </c>
      <c r="I29" s="614">
        <v>0</v>
      </c>
      <c r="J29" s="614">
        <v>0</v>
      </c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</row>
    <row r="30" spans="2:22" ht="26.5" customHeight="1">
      <c r="B30" s="764" t="s">
        <v>1354</v>
      </c>
      <c r="C30" s="614">
        <v>495597</v>
      </c>
      <c r="D30" s="614">
        <v>15965</v>
      </c>
      <c r="E30" s="614">
        <v>295142</v>
      </c>
      <c r="F30" s="614">
        <v>25022</v>
      </c>
      <c r="G30" s="614">
        <v>430561</v>
      </c>
      <c r="H30" s="614">
        <v>17076</v>
      </c>
      <c r="I30" s="614">
        <v>433444</v>
      </c>
      <c r="J30" s="614">
        <v>17240</v>
      </c>
    </row>
    <row r="31" spans="2:22" ht="15" customHeight="1">
      <c r="B31" s="764" t="s">
        <v>1355</v>
      </c>
      <c r="C31" s="614">
        <v>1719</v>
      </c>
      <c r="D31" s="614">
        <v>160</v>
      </c>
      <c r="E31" s="614">
        <v>41389</v>
      </c>
      <c r="F31" s="614">
        <v>108</v>
      </c>
      <c r="G31" s="614">
        <v>57905</v>
      </c>
      <c r="H31" s="614">
        <v>0</v>
      </c>
      <c r="I31" s="614">
        <v>58455</v>
      </c>
      <c r="J31" s="614">
        <v>0</v>
      </c>
    </row>
    <row r="32" spans="2:22">
      <c r="B32" s="154"/>
    </row>
    <row r="33" spans="2:7">
      <c r="B33" s="154"/>
      <c r="D33" s="137"/>
    </row>
    <row r="35" spans="2:7" ht="18" customHeight="1">
      <c r="B35" s="619" t="s">
        <v>1818</v>
      </c>
      <c r="D35" s="137"/>
      <c r="E35" s="137"/>
      <c r="F35" s="137"/>
      <c r="G35" s="13"/>
    </row>
    <row r="36" spans="2:7" ht="18" customHeight="1">
      <c r="B36" s="613" t="s">
        <v>1340</v>
      </c>
      <c r="C36" s="713">
        <v>2017</v>
      </c>
    </row>
    <row r="37" spans="2:7" ht="15" customHeight="1">
      <c r="B37" s="133" t="s">
        <v>1356</v>
      </c>
      <c r="C37" s="137">
        <f>D14</f>
        <v>2623515</v>
      </c>
    </row>
    <row r="38" spans="2:7" ht="15" customHeight="1">
      <c r="B38" s="149" t="s">
        <v>1357</v>
      </c>
      <c r="C38" s="137">
        <f>D15</f>
        <v>2203991</v>
      </c>
      <c r="D38" s="119"/>
    </row>
    <row r="39" spans="2:7" ht="15" customHeight="1">
      <c r="B39" s="149" t="s">
        <v>1358</v>
      </c>
      <c r="C39" s="137">
        <f>D20</f>
        <v>89184</v>
      </c>
      <c r="D39" s="119"/>
    </row>
    <row r="40" spans="2:7" ht="15" customHeight="1">
      <c r="B40" s="149" t="s">
        <v>1359</v>
      </c>
      <c r="C40" s="137">
        <f>D21</f>
        <v>99641</v>
      </c>
      <c r="D40" s="119"/>
    </row>
    <row r="41" spans="2:7" ht="15" customHeight="1">
      <c r="B41" s="149" t="s">
        <v>1360</v>
      </c>
      <c r="C41" s="137">
        <f>D28</f>
        <v>140324</v>
      </c>
      <c r="D41" s="119"/>
    </row>
    <row r="42" spans="2:7" ht="15" customHeight="1">
      <c r="B42" s="149" t="s">
        <v>1125</v>
      </c>
      <c r="C42" s="137">
        <f>C43-SUM(C39:C41)</f>
        <v>90375</v>
      </c>
      <c r="D42" s="119"/>
    </row>
    <row r="43" spans="2:7" ht="15" customHeight="1">
      <c r="B43" s="149" t="s">
        <v>1361</v>
      </c>
      <c r="C43" s="137">
        <f>D18</f>
        <v>419524</v>
      </c>
      <c r="D43" s="119"/>
    </row>
  </sheetData>
  <mergeCells count="7">
    <mergeCell ref="I12:J12"/>
    <mergeCell ref="F2:G2"/>
    <mergeCell ref="F3:G3"/>
    <mergeCell ref="B12:B13"/>
    <mergeCell ref="C12:D12"/>
    <mergeCell ref="E12:F12"/>
    <mergeCell ref="G12:H12"/>
  </mergeCells>
  <hyperlinks>
    <hyperlink ref="F3" r:id="rId1" location="'Índice Digitalizacion Acelerada'!A1"/>
    <hyperlink ref="F2" r:id="rId2" location="'Índice ámbitos y subámbitos'!A1"/>
    <hyperlink ref="F2:G2" location="'Índice Transición Ecológica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AK68"/>
  <sheetViews>
    <sheetView showGridLines="0" zoomScaleNormal="100" workbookViewId="0">
      <selection activeCell="B3" sqref="B3"/>
    </sheetView>
  </sheetViews>
  <sheetFormatPr baseColWidth="10" defaultColWidth="11.54296875" defaultRowHeight="12.5"/>
  <cols>
    <col min="1" max="1" width="1.81640625" style="57" customWidth="1"/>
    <col min="2" max="2" width="40.453125" style="57" customWidth="1"/>
    <col min="3" max="4" width="20.81640625" style="57" customWidth="1"/>
    <col min="5" max="5" width="21.453125" style="57" customWidth="1"/>
    <col min="6" max="6" width="22.54296875" style="57" customWidth="1"/>
    <col min="7" max="7" width="22" style="57" customWidth="1"/>
    <col min="8" max="37" width="22.81640625" style="57" customWidth="1"/>
    <col min="38" max="16384" width="11.54296875" style="57"/>
  </cols>
  <sheetData>
    <row r="1" spans="2:37" ht="15" customHeight="1"/>
    <row r="2" spans="2:37" ht="15" customHeight="1">
      <c r="F2" s="893" t="s">
        <v>245</v>
      </c>
      <c r="G2" s="893"/>
    </row>
    <row r="3" spans="2:37" ht="15" customHeight="1">
      <c r="F3" s="893" t="s">
        <v>248</v>
      </c>
      <c r="G3" s="893"/>
    </row>
    <row r="4" spans="2:37" s="405" customFormat="1" ht="13.4" customHeight="1">
      <c r="B4" s="403"/>
      <c r="C4" s="403"/>
      <c r="D4" s="404"/>
      <c r="E4" s="403"/>
    </row>
    <row r="5" spans="2:37" s="411" customFormat="1" ht="15.5">
      <c r="B5" s="414" t="s">
        <v>246</v>
      </c>
      <c r="C5" s="411" t="s">
        <v>1581</v>
      </c>
      <c r="H5" s="413"/>
    </row>
    <row r="6" spans="2:37" s="415" customFormat="1" ht="15.5">
      <c r="B6" s="416" t="s">
        <v>247</v>
      </c>
      <c r="C6" s="415" t="s">
        <v>1584</v>
      </c>
    </row>
    <row r="7" spans="2:37" s="415" customFormat="1" ht="15.5">
      <c r="B7" s="416" t="s">
        <v>84</v>
      </c>
      <c r="C7" s="417" t="s">
        <v>1082</v>
      </c>
    </row>
    <row r="8" spans="2:37" s="415" customFormat="1" ht="15.5">
      <c r="B8" s="416" t="s">
        <v>220</v>
      </c>
      <c r="C8" s="417" t="s">
        <v>1078</v>
      </c>
    </row>
    <row r="9" spans="2:37" s="415" customFormat="1" ht="15.5">
      <c r="B9" s="416" t="s">
        <v>127</v>
      </c>
      <c r="C9" s="417" t="s">
        <v>6</v>
      </c>
    </row>
    <row r="10" spans="2:37" s="415" customFormat="1" ht="15.5">
      <c r="B10" s="416" t="s">
        <v>244</v>
      </c>
      <c r="C10" s="415" t="s">
        <v>1362</v>
      </c>
    </row>
    <row r="12" spans="2:37" s="81" customFormat="1" ht="18" customHeight="1">
      <c r="B12" s="988" t="s">
        <v>293</v>
      </c>
      <c r="C12" s="1077" t="s">
        <v>302</v>
      </c>
      <c r="D12" s="1077"/>
      <c r="E12" s="1077"/>
      <c r="F12" s="1077"/>
      <c r="G12" s="1077"/>
      <c r="H12" s="1077" t="s">
        <v>303</v>
      </c>
      <c r="I12" s="1077"/>
      <c r="J12" s="1077"/>
      <c r="K12" s="1077"/>
      <c r="L12" s="1077"/>
      <c r="M12" s="1076" t="s">
        <v>304</v>
      </c>
      <c r="N12" s="1076"/>
      <c r="O12" s="1076"/>
      <c r="P12" s="1076"/>
      <c r="Q12" s="1076"/>
      <c r="R12" s="1076" t="s">
        <v>1334</v>
      </c>
      <c r="S12" s="1076"/>
      <c r="T12" s="1076"/>
      <c r="U12" s="1076"/>
      <c r="V12" s="1076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1"/>
      <c r="AJ12" s="101"/>
      <c r="AK12" s="101"/>
    </row>
    <row r="13" spans="2:37" s="81" customFormat="1" ht="25">
      <c r="B13" s="989"/>
      <c r="C13" s="789" t="s">
        <v>222</v>
      </c>
      <c r="D13" s="789" t="s">
        <v>1357</v>
      </c>
      <c r="E13" s="789" t="s">
        <v>1359</v>
      </c>
      <c r="F13" s="789" t="s">
        <v>1358</v>
      </c>
      <c r="G13" s="789" t="s">
        <v>1360</v>
      </c>
      <c r="H13" s="789" t="s">
        <v>222</v>
      </c>
      <c r="I13" s="789" t="s">
        <v>1357</v>
      </c>
      <c r="J13" s="789" t="s">
        <v>1359</v>
      </c>
      <c r="K13" s="789" t="s">
        <v>1358</v>
      </c>
      <c r="L13" s="789" t="s">
        <v>1360</v>
      </c>
      <c r="M13" s="789" t="s">
        <v>222</v>
      </c>
      <c r="N13" s="789" t="s">
        <v>1357</v>
      </c>
      <c r="O13" s="789" t="s">
        <v>1359</v>
      </c>
      <c r="P13" s="789" t="s">
        <v>1358</v>
      </c>
      <c r="Q13" s="789" t="s">
        <v>1360</v>
      </c>
      <c r="R13" s="789" t="s">
        <v>222</v>
      </c>
      <c r="S13" s="789" t="s">
        <v>1357</v>
      </c>
      <c r="T13" s="789" t="s">
        <v>1359</v>
      </c>
      <c r="U13" s="789" t="s">
        <v>1358</v>
      </c>
      <c r="V13" s="789" t="s">
        <v>1360</v>
      </c>
    </row>
    <row r="14" spans="2:37" ht="15" customHeight="1">
      <c r="B14" s="776" t="s">
        <v>241</v>
      </c>
      <c r="C14" s="614">
        <v>483.9</v>
      </c>
      <c r="D14" s="575">
        <v>392.7</v>
      </c>
      <c r="E14" s="575">
        <v>22.8</v>
      </c>
      <c r="F14" s="575">
        <v>17.5</v>
      </c>
      <c r="G14" s="575">
        <v>14.2</v>
      </c>
      <c r="H14" s="575">
        <v>471</v>
      </c>
      <c r="I14" s="575">
        <v>382.2</v>
      </c>
      <c r="J14" s="575">
        <v>21.7</v>
      </c>
      <c r="K14" s="465">
        <v>16.3</v>
      </c>
      <c r="L14" s="465">
        <v>12.8</v>
      </c>
      <c r="M14" s="465">
        <v>466.4</v>
      </c>
      <c r="N14" s="465">
        <v>382.5</v>
      </c>
      <c r="O14" s="465">
        <v>21.7</v>
      </c>
      <c r="P14" s="465">
        <v>16.3</v>
      </c>
      <c r="Q14" s="465">
        <v>12.8</v>
      </c>
      <c r="R14" s="465">
        <v>459.1</v>
      </c>
      <c r="S14" s="465">
        <v>377.4</v>
      </c>
      <c r="T14" s="465">
        <v>21</v>
      </c>
      <c r="U14" s="465">
        <v>15.8</v>
      </c>
      <c r="V14" s="465">
        <v>12.2</v>
      </c>
    </row>
    <row r="15" spans="2:37" ht="15" customHeight="1">
      <c r="B15" s="776" t="s">
        <v>223</v>
      </c>
      <c r="C15" s="614">
        <v>521.9</v>
      </c>
      <c r="D15" s="575">
        <v>461.1</v>
      </c>
      <c r="E15" s="575">
        <v>12.2</v>
      </c>
      <c r="F15" s="575">
        <v>10.9</v>
      </c>
      <c r="G15" s="575">
        <v>10.199999999999999</v>
      </c>
      <c r="H15" s="575">
        <v>523</v>
      </c>
      <c r="I15" s="575">
        <v>465</v>
      </c>
      <c r="J15" s="575">
        <v>12.1</v>
      </c>
      <c r="K15" s="472">
        <v>11.9</v>
      </c>
      <c r="L15" s="472">
        <v>9.6999999999999993</v>
      </c>
      <c r="M15" s="472">
        <v>504.6</v>
      </c>
      <c r="N15" s="472">
        <v>444.7</v>
      </c>
      <c r="O15" s="472">
        <v>12</v>
      </c>
      <c r="P15" s="472">
        <v>2.1</v>
      </c>
      <c r="Q15" s="472">
        <v>1.2</v>
      </c>
      <c r="R15" s="472">
        <v>497.1</v>
      </c>
      <c r="S15" s="472">
        <v>439.7</v>
      </c>
      <c r="T15" s="472">
        <v>11.4</v>
      </c>
      <c r="U15" s="472">
        <v>9.8000000000000007</v>
      </c>
      <c r="V15" s="472">
        <v>9.1</v>
      </c>
    </row>
    <row r="16" spans="2:37" ht="15" customHeight="1">
      <c r="B16" s="776" t="s">
        <v>224</v>
      </c>
      <c r="C16" s="614">
        <v>440.6</v>
      </c>
      <c r="D16" s="575">
        <v>359.8</v>
      </c>
      <c r="E16" s="575">
        <v>20.3</v>
      </c>
      <c r="F16" s="575">
        <v>13.8</v>
      </c>
      <c r="G16" s="575">
        <v>12.3</v>
      </c>
      <c r="H16" s="575">
        <v>401.8</v>
      </c>
      <c r="I16" s="575">
        <v>348.3</v>
      </c>
      <c r="J16" s="575">
        <v>19</v>
      </c>
      <c r="K16" s="472">
        <v>13.5</v>
      </c>
      <c r="L16" s="472">
        <v>12</v>
      </c>
      <c r="M16" s="472">
        <v>427.9</v>
      </c>
      <c r="N16" s="472">
        <v>346.3</v>
      </c>
      <c r="O16" s="472">
        <v>17</v>
      </c>
      <c r="P16" s="472">
        <v>13.4</v>
      </c>
      <c r="Q16" s="472">
        <v>12.4</v>
      </c>
      <c r="R16" s="472">
        <v>410.4</v>
      </c>
      <c r="S16" s="472">
        <v>340.4</v>
      </c>
      <c r="T16" s="472">
        <v>16.899999999999999</v>
      </c>
      <c r="U16" s="472">
        <v>12.5</v>
      </c>
      <c r="V16" s="472">
        <v>11</v>
      </c>
    </row>
    <row r="17" spans="2:22" ht="15" customHeight="1">
      <c r="B17" s="776" t="s">
        <v>317</v>
      </c>
      <c r="C17" s="614">
        <v>516.1</v>
      </c>
      <c r="D17" s="575">
        <v>381.4</v>
      </c>
      <c r="E17" s="575">
        <v>52.4</v>
      </c>
      <c r="F17" s="575">
        <v>31.2</v>
      </c>
      <c r="G17" s="575">
        <v>11.1</v>
      </c>
      <c r="H17" s="575">
        <v>518.70000000000005</v>
      </c>
      <c r="I17" s="575">
        <v>383.7</v>
      </c>
      <c r="J17" s="575">
        <v>60.1</v>
      </c>
      <c r="K17" s="472">
        <v>36.6</v>
      </c>
      <c r="L17" s="472">
        <v>10.5</v>
      </c>
      <c r="M17" s="472">
        <v>519.4</v>
      </c>
      <c r="N17" s="472">
        <v>387.1</v>
      </c>
      <c r="O17" s="472">
        <v>53.9</v>
      </c>
      <c r="P17" s="472">
        <v>31.8</v>
      </c>
      <c r="Q17" s="472">
        <v>10</v>
      </c>
      <c r="R17" s="472">
        <v>498</v>
      </c>
      <c r="S17" s="472">
        <v>374.1</v>
      </c>
      <c r="T17" s="472">
        <v>47.2</v>
      </c>
      <c r="U17" s="472">
        <v>31</v>
      </c>
      <c r="V17" s="472">
        <v>9.5</v>
      </c>
    </row>
    <row r="18" spans="2:22" ht="15" customHeight="1">
      <c r="B18" s="776" t="s">
        <v>318</v>
      </c>
      <c r="C18" s="614">
        <v>750</v>
      </c>
      <c r="D18" s="575">
        <v>592.5</v>
      </c>
      <c r="E18" s="575">
        <v>39.4</v>
      </c>
      <c r="F18" s="575">
        <v>33.4</v>
      </c>
      <c r="G18" s="575">
        <v>27.6</v>
      </c>
      <c r="H18" s="575">
        <v>740.1</v>
      </c>
      <c r="I18" s="575">
        <v>611.20000000000005</v>
      </c>
      <c r="J18" s="575">
        <v>38</v>
      </c>
      <c r="K18" s="472">
        <v>31.5</v>
      </c>
      <c r="L18" s="472">
        <v>18.2</v>
      </c>
      <c r="M18" s="472">
        <v>800.6</v>
      </c>
      <c r="N18" s="472">
        <v>678.7</v>
      </c>
      <c r="O18" s="472">
        <v>35.6</v>
      </c>
      <c r="P18" s="472">
        <v>30.4</v>
      </c>
      <c r="Q18" s="472">
        <v>17.3</v>
      </c>
      <c r="R18" s="472">
        <v>664.1</v>
      </c>
      <c r="S18" s="472">
        <v>547.70000000000005</v>
      </c>
      <c r="T18" s="472">
        <v>35.299999999999997</v>
      </c>
      <c r="U18" s="472">
        <v>28.2</v>
      </c>
      <c r="V18" s="472">
        <v>13.1</v>
      </c>
    </row>
    <row r="19" spans="2:22" ht="15" customHeight="1">
      <c r="B19" s="776" t="s">
        <v>227</v>
      </c>
      <c r="C19" s="614">
        <v>598.9</v>
      </c>
      <c r="D19" s="575">
        <v>529.6</v>
      </c>
      <c r="E19" s="575">
        <v>14.8</v>
      </c>
      <c r="F19" s="575">
        <v>18</v>
      </c>
      <c r="G19" s="575">
        <v>9.3000000000000007</v>
      </c>
      <c r="H19" s="575">
        <v>581.20000000000005</v>
      </c>
      <c r="I19" s="575">
        <v>511.9</v>
      </c>
      <c r="J19" s="575">
        <v>15.4</v>
      </c>
      <c r="K19" s="472">
        <v>16.8</v>
      </c>
      <c r="L19" s="472">
        <v>8.8000000000000007</v>
      </c>
      <c r="M19" s="472">
        <v>594.1</v>
      </c>
      <c r="N19" s="472">
        <v>538.1</v>
      </c>
      <c r="O19" s="472">
        <v>14.8</v>
      </c>
      <c r="P19" s="472">
        <v>15.6</v>
      </c>
      <c r="Q19" s="472">
        <v>8</v>
      </c>
      <c r="R19" s="472">
        <v>594.6</v>
      </c>
      <c r="S19" s="472">
        <v>532.29999999999995</v>
      </c>
      <c r="T19" s="472">
        <v>14.5</v>
      </c>
      <c r="U19" s="472">
        <v>14.7</v>
      </c>
      <c r="V19" s="472">
        <v>7.7</v>
      </c>
    </row>
    <row r="20" spans="2:22" ht="15" customHeight="1">
      <c r="B20" s="776" t="s">
        <v>228</v>
      </c>
      <c r="C20" s="614">
        <v>535.1</v>
      </c>
      <c r="D20" s="575">
        <v>450.4</v>
      </c>
      <c r="E20" s="575">
        <v>7</v>
      </c>
      <c r="F20" s="575">
        <v>18.899999999999999</v>
      </c>
      <c r="G20" s="575">
        <v>9.9</v>
      </c>
      <c r="H20" s="575">
        <v>538.20000000000005</v>
      </c>
      <c r="I20" s="575">
        <v>454.2</v>
      </c>
      <c r="J20" s="575">
        <v>8.6999999999999993</v>
      </c>
      <c r="K20" s="472">
        <v>19.3</v>
      </c>
      <c r="L20" s="472">
        <v>9.5</v>
      </c>
      <c r="M20" s="472">
        <v>532.6</v>
      </c>
      <c r="N20" s="472">
        <v>446.3</v>
      </c>
      <c r="O20" s="472">
        <v>16.5</v>
      </c>
      <c r="P20" s="472">
        <v>18.8</v>
      </c>
      <c r="Q20" s="472">
        <v>9</v>
      </c>
      <c r="R20" s="472">
        <v>516.1</v>
      </c>
      <c r="S20" s="472">
        <v>435.7</v>
      </c>
      <c r="T20" s="472">
        <v>16.8</v>
      </c>
      <c r="U20" s="472">
        <v>17.5</v>
      </c>
      <c r="V20" s="472">
        <v>8.6999999999999993</v>
      </c>
    </row>
    <row r="21" spans="2:22" ht="15" customHeight="1">
      <c r="B21" s="776" t="s">
        <v>229</v>
      </c>
      <c r="C21" s="614">
        <v>443.8</v>
      </c>
      <c r="D21" s="575">
        <v>382.6</v>
      </c>
      <c r="E21" s="575">
        <v>18.600000000000001</v>
      </c>
      <c r="F21" s="575">
        <v>20</v>
      </c>
      <c r="G21" s="575">
        <v>9.8000000000000007</v>
      </c>
      <c r="H21" s="575">
        <v>435.7</v>
      </c>
      <c r="I21" s="575">
        <v>375.7</v>
      </c>
      <c r="J21" s="575">
        <v>18.3</v>
      </c>
      <c r="K21" s="472">
        <v>18.100000000000001</v>
      </c>
      <c r="L21" s="472">
        <v>9.1999999999999993</v>
      </c>
      <c r="M21" s="472">
        <v>433.2</v>
      </c>
      <c r="N21" s="472">
        <v>377.9</v>
      </c>
      <c r="O21" s="472">
        <v>17.600000000000001</v>
      </c>
      <c r="P21" s="472">
        <v>16.600000000000001</v>
      </c>
      <c r="Q21" s="472">
        <v>8.5</v>
      </c>
      <c r="R21" s="472">
        <v>428.7</v>
      </c>
      <c r="S21" s="472">
        <v>374</v>
      </c>
      <c r="T21" s="472">
        <v>17.5</v>
      </c>
      <c r="U21" s="472">
        <v>16.399999999999999</v>
      </c>
      <c r="V21" s="472">
        <v>8.4</v>
      </c>
    </row>
    <row r="22" spans="2:22" ht="15" customHeight="1">
      <c r="B22" s="776" t="s">
        <v>571</v>
      </c>
      <c r="C22" s="614">
        <v>461.4</v>
      </c>
      <c r="D22" s="575">
        <v>409.5</v>
      </c>
      <c r="E22" s="575">
        <v>15.4</v>
      </c>
      <c r="F22" s="575">
        <v>10.5</v>
      </c>
      <c r="G22" s="575">
        <v>9.6999999999999993</v>
      </c>
      <c r="H22" s="575">
        <v>475.2</v>
      </c>
      <c r="I22" s="575">
        <v>431.4</v>
      </c>
      <c r="J22" s="575">
        <v>13.1</v>
      </c>
      <c r="K22" s="472">
        <v>10.1</v>
      </c>
      <c r="L22" s="472">
        <v>9.1999999999999993</v>
      </c>
      <c r="M22" s="472">
        <v>457</v>
      </c>
      <c r="N22" s="472">
        <v>420.1</v>
      </c>
      <c r="O22" s="472">
        <v>11.9</v>
      </c>
      <c r="P22" s="472">
        <v>10</v>
      </c>
      <c r="Q22" s="472">
        <v>9</v>
      </c>
      <c r="R22" s="472">
        <v>428.3</v>
      </c>
      <c r="S22" s="472">
        <v>391.5</v>
      </c>
      <c r="T22" s="472">
        <v>12.7</v>
      </c>
      <c r="U22" s="472">
        <v>10</v>
      </c>
      <c r="V22" s="472">
        <v>8.5</v>
      </c>
    </row>
    <row r="23" spans="2:22" ht="15" customHeight="1">
      <c r="B23" s="776" t="s">
        <v>231</v>
      </c>
      <c r="C23" s="614">
        <v>501.9</v>
      </c>
      <c r="D23" s="575">
        <v>329.7</v>
      </c>
      <c r="E23" s="575">
        <v>39.700000000000003</v>
      </c>
      <c r="F23" s="575">
        <v>24.5</v>
      </c>
      <c r="G23" s="575">
        <v>19</v>
      </c>
      <c r="H23" s="575">
        <v>477.2</v>
      </c>
      <c r="I23" s="575">
        <v>329</v>
      </c>
      <c r="J23" s="575">
        <v>36.799999999999997</v>
      </c>
      <c r="K23" s="472">
        <v>23</v>
      </c>
      <c r="L23" s="472">
        <v>17.7</v>
      </c>
      <c r="M23" s="472">
        <v>480.7</v>
      </c>
      <c r="N23" s="472">
        <v>321.39999999999998</v>
      </c>
      <c r="O23" s="472">
        <v>40.299999999999997</v>
      </c>
      <c r="P23" s="472">
        <v>21.5</v>
      </c>
      <c r="Q23" s="472">
        <v>17.5</v>
      </c>
      <c r="R23" s="472">
        <v>491.9</v>
      </c>
      <c r="S23" s="472">
        <v>338.2</v>
      </c>
      <c r="T23" s="472">
        <v>36.700000000000003</v>
      </c>
      <c r="U23" s="472">
        <v>22</v>
      </c>
      <c r="V23" s="472">
        <v>16.3</v>
      </c>
    </row>
    <row r="24" spans="2:22" ht="15" customHeight="1">
      <c r="B24" s="776" t="s">
        <v>319</v>
      </c>
      <c r="C24" s="614">
        <v>493.9</v>
      </c>
      <c r="D24" s="575">
        <v>422.9</v>
      </c>
      <c r="E24" s="575">
        <v>12.2</v>
      </c>
      <c r="F24" s="575">
        <v>16.8</v>
      </c>
      <c r="G24" s="575">
        <v>9</v>
      </c>
      <c r="H24" s="575">
        <v>448.4</v>
      </c>
      <c r="I24" s="575">
        <v>393.1</v>
      </c>
      <c r="J24" s="575">
        <v>12.7</v>
      </c>
      <c r="K24" s="472">
        <v>16.7</v>
      </c>
      <c r="L24" s="472">
        <v>8.8000000000000007</v>
      </c>
      <c r="M24" s="472">
        <v>443.6</v>
      </c>
      <c r="N24" s="472">
        <v>387.4</v>
      </c>
      <c r="O24" s="472">
        <v>11</v>
      </c>
      <c r="P24" s="472">
        <v>16.399999999999999</v>
      </c>
      <c r="Q24" s="472">
        <v>8.5</v>
      </c>
      <c r="R24" s="472">
        <v>437.9</v>
      </c>
      <c r="S24" s="472">
        <v>381.6</v>
      </c>
      <c r="T24" s="472">
        <v>11.7</v>
      </c>
      <c r="U24" s="472">
        <v>16</v>
      </c>
      <c r="V24" s="472">
        <v>8.1999999999999993</v>
      </c>
    </row>
    <row r="25" spans="2:22" ht="15" customHeight="1">
      <c r="B25" s="776" t="s">
        <v>233</v>
      </c>
      <c r="C25" s="614">
        <v>466.4</v>
      </c>
      <c r="D25" s="575">
        <v>408.7</v>
      </c>
      <c r="E25" s="575">
        <v>29.4</v>
      </c>
      <c r="F25" s="575">
        <v>7.4</v>
      </c>
      <c r="G25" s="575">
        <v>11</v>
      </c>
      <c r="H25" s="575">
        <v>449.6</v>
      </c>
      <c r="I25" s="575">
        <v>384.9</v>
      </c>
      <c r="J25" s="575">
        <v>32</v>
      </c>
      <c r="K25" s="472">
        <v>8.8000000000000007</v>
      </c>
      <c r="L25" s="472">
        <v>10.5</v>
      </c>
      <c r="M25" s="472">
        <v>457.9</v>
      </c>
      <c r="N25" s="472">
        <v>376.8</v>
      </c>
      <c r="O25" s="472">
        <v>36.9</v>
      </c>
      <c r="P25" s="472">
        <v>7.4</v>
      </c>
      <c r="Q25" s="472">
        <v>9.9</v>
      </c>
      <c r="R25" s="472">
        <v>452.6</v>
      </c>
      <c r="S25" s="472">
        <v>373.6</v>
      </c>
      <c r="T25" s="472">
        <v>35.700000000000003</v>
      </c>
      <c r="U25" s="472">
        <v>6.5</v>
      </c>
      <c r="V25" s="472">
        <v>9.6999999999999993</v>
      </c>
    </row>
    <row r="26" spans="2:22" ht="15" customHeight="1">
      <c r="B26" s="776" t="s">
        <v>234</v>
      </c>
      <c r="C26" s="614">
        <v>413.9</v>
      </c>
      <c r="D26" s="575">
        <v>351.7</v>
      </c>
      <c r="E26" s="575">
        <v>12.3</v>
      </c>
      <c r="F26" s="575">
        <v>16</v>
      </c>
      <c r="G26" s="575">
        <v>0</v>
      </c>
      <c r="H26" s="575">
        <v>409.4</v>
      </c>
      <c r="I26" s="575">
        <v>348.6</v>
      </c>
      <c r="J26" s="575">
        <v>12.7</v>
      </c>
      <c r="K26" s="472">
        <v>15.2</v>
      </c>
      <c r="L26" s="472">
        <v>8.4</v>
      </c>
      <c r="M26" s="472">
        <v>419.4</v>
      </c>
      <c r="N26" s="472">
        <v>345.1</v>
      </c>
      <c r="O26" s="472">
        <v>12</v>
      </c>
      <c r="P26" s="472">
        <v>14.6</v>
      </c>
      <c r="Q26" s="472">
        <v>8.1</v>
      </c>
      <c r="R26" s="472">
        <v>415.9</v>
      </c>
      <c r="S26" s="472">
        <v>342.7</v>
      </c>
      <c r="T26" s="472">
        <v>11.6</v>
      </c>
      <c r="U26" s="472">
        <v>14.3</v>
      </c>
      <c r="V26" s="472">
        <v>8.1</v>
      </c>
    </row>
    <row r="27" spans="2:22" ht="15" customHeight="1">
      <c r="B27" s="776" t="s">
        <v>321</v>
      </c>
      <c r="C27" s="782">
        <v>403.3</v>
      </c>
      <c r="D27" s="624">
        <v>338.8</v>
      </c>
      <c r="E27" s="624">
        <v>15.3</v>
      </c>
      <c r="F27" s="624">
        <v>13.7</v>
      </c>
      <c r="G27" s="624">
        <v>21.6</v>
      </c>
      <c r="H27" s="624">
        <v>383.5</v>
      </c>
      <c r="I27" s="624">
        <v>322.3</v>
      </c>
      <c r="J27" s="624">
        <v>13.7</v>
      </c>
      <c r="K27" s="568">
        <v>12.7</v>
      </c>
      <c r="L27" s="568">
        <v>19.899999999999999</v>
      </c>
      <c r="M27" s="568">
        <v>363.8</v>
      </c>
      <c r="N27" s="568">
        <v>309.2</v>
      </c>
      <c r="O27" s="568">
        <v>13.5</v>
      </c>
      <c r="P27" s="568">
        <v>12.3</v>
      </c>
      <c r="Q27" s="568">
        <v>19.3</v>
      </c>
      <c r="R27" s="568">
        <v>377.1</v>
      </c>
      <c r="S27" s="568">
        <v>318.3</v>
      </c>
      <c r="T27" s="568">
        <v>14</v>
      </c>
      <c r="U27" s="568">
        <v>12.2</v>
      </c>
      <c r="V27" s="568">
        <v>19.2</v>
      </c>
    </row>
    <row r="28" spans="2:22" ht="15" customHeight="1">
      <c r="B28" s="776" t="s">
        <v>322</v>
      </c>
      <c r="C28" s="614">
        <v>492</v>
      </c>
      <c r="D28" s="575">
        <v>443.8</v>
      </c>
      <c r="E28" s="575">
        <v>12.7</v>
      </c>
      <c r="F28" s="575">
        <v>16.8</v>
      </c>
      <c r="G28" s="575">
        <v>11</v>
      </c>
      <c r="H28" s="575">
        <v>472.2</v>
      </c>
      <c r="I28" s="575">
        <v>425</v>
      </c>
      <c r="J28" s="575">
        <v>12.2</v>
      </c>
      <c r="K28" s="472">
        <v>16.7</v>
      </c>
      <c r="L28" s="472">
        <v>10.1</v>
      </c>
      <c r="M28" s="472">
        <v>464.5</v>
      </c>
      <c r="N28" s="472">
        <v>410.3</v>
      </c>
      <c r="O28" s="472">
        <v>9.4</v>
      </c>
      <c r="P28" s="472">
        <v>16</v>
      </c>
      <c r="Q28" s="472">
        <v>9.1999999999999993</v>
      </c>
      <c r="R28" s="472">
        <v>462.7</v>
      </c>
      <c r="S28" s="472">
        <v>415.4</v>
      </c>
      <c r="T28" s="472">
        <v>8.8000000000000007</v>
      </c>
      <c r="U28" s="472">
        <v>15</v>
      </c>
      <c r="V28" s="472">
        <v>8.6999999999999993</v>
      </c>
    </row>
    <row r="29" spans="2:22" ht="15" customHeight="1">
      <c r="B29" s="776" t="s">
        <v>323</v>
      </c>
      <c r="C29" s="614">
        <v>442.9</v>
      </c>
      <c r="D29" s="575">
        <v>269.5</v>
      </c>
      <c r="E29" s="575">
        <v>17.8</v>
      </c>
      <c r="F29" s="575">
        <v>11</v>
      </c>
      <c r="G29" s="575">
        <v>14.4</v>
      </c>
      <c r="H29" s="575">
        <v>453.9</v>
      </c>
      <c r="I29" s="575">
        <v>259.10000000000002</v>
      </c>
      <c r="J29" s="575">
        <v>23.3</v>
      </c>
      <c r="K29" s="472">
        <v>15.4</v>
      </c>
      <c r="L29" s="472">
        <v>19</v>
      </c>
      <c r="M29" s="472">
        <v>465.6</v>
      </c>
      <c r="N29" s="472">
        <v>254</v>
      </c>
      <c r="O29" s="472">
        <v>23.1</v>
      </c>
      <c r="P29" s="472">
        <v>15.2</v>
      </c>
      <c r="Q29" s="472">
        <v>18.5</v>
      </c>
      <c r="R29" s="472">
        <v>435.2</v>
      </c>
      <c r="S29" s="472">
        <v>259.2</v>
      </c>
      <c r="T29" s="472">
        <v>36.1</v>
      </c>
      <c r="U29" s="472">
        <v>26.3</v>
      </c>
      <c r="V29" s="472">
        <v>31.9</v>
      </c>
    </row>
    <row r="30" spans="2:22" ht="15" customHeight="1">
      <c r="B30" s="637" t="s">
        <v>237</v>
      </c>
      <c r="C30" s="614">
        <v>428.8</v>
      </c>
      <c r="D30" s="575">
        <v>165.4</v>
      </c>
      <c r="E30" s="575">
        <v>120.4</v>
      </c>
      <c r="F30" s="575">
        <v>58.2</v>
      </c>
      <c r="G30" s="575">
        <v>40.299999999999997</v>
      </c>
      <c r="H30" s="575">
        <v>456</v>
      </c>
      <c r="I30" s="575">
        <v>309.8</v>
      </c>
      <c r="J30" s="575">
        <v>59.4</v>
      </c>
      <c r="K30" s="472">
        <v>27.3</v>
      </c>
      <c r="L30" s="472">
        <v>18.3</v>
      </c>
      <c r="M30" s="472">
        <v>437.4</v>
      </c>
      <c r="N30" s="472">
        <v>308.89999999999998</v>
      </c>
      <c r="O30" s="472">
        <v>54.5</v>
      </c>
      <c r="P30" s="472">
        <v>27.3</v>
      </c>
      <c r="Q30" s="472">
        <v>17.7</v>
      </c>
      <c r="R30" s="472">
        <v>391</v>
      </c>
      <c r="S30" s="472">
        <v>263.89999999999998</v>
      </c>
      <c r="T30" s="472">
        <v>56.4</v>
      </c>
      <c r="U30" s="472">
        <v>25.9</v>
      </c>
      <c r="V30" s="472">
        <v>16.600000000000001</v>
      </c>
    </row>
    <row r="31" spans="2:22" ht="15" customHeight="1">
      <c r="B31" s="637" t="s">
        <v>324</v>
      </c>
      <c r="C31" s="614">
        <v>418.5</v>
      </c>
      <c r="D31" s="575">
        <v>347.4</v>
      </c>
      <c r="E31" s="575">
        <v>3.7</v>
      </c>
      <c r="F31" s="575">
        <v>4</v>
      </c>
      <c r="G31" s="575">
        <v>2.2999999999999998</v>
      </c>
      <c r="H31" s="575">
        <v>441.7</v>
      </c>
      <c r="I31" s="575">
        <v>344.7</v>
      </c>
      <c r="J31" s="575">
        <v>25.6</v>
      </c>
      <c r="K31" s="472">
        <v>28.1</v>
      </c>
      <c r="L31" s="472">
        <v>15.3</v>
      </c>
      <c r="M31" s="472">
        <v>405.7</v>
      </c>
      <c r="N31" s="472">
        <v>339.1</v>
      </c>
      <c r="O31" s="472">
        <v>24.3</v>
      </c>
      <c r="P31" s="472">
        <v>24.1</v>
      </c>
      <c r="Q31" s="472">
        <v>15</v>
      </c>
      <c r="R31" s="472">
        <v>398.9</v>
      </c>
      <c r="S31" s="472">
        <v>336</v>
      </c>
      <c r="T31" s="472">
        <v>23.6</v>
      </c>
      <c r="U31" s="472">
        <v>21.5</v>
      </c>
      <c r="V31" s="472">
        <v>14.8</v>
      </c>
    </row>
    <row r="32" spans="2:22" s="788" customFormat="1" ht="15" customHeight="1">
      <c r="B32" s="778" t="s">
        <v>1363</v>
      </c>
      <c r="C32" s="535" t="s">
        <v>387</v>
      </c>
      <c r="D32" s="539" t="s">
        <v>387</v>
      </c>
      <c r="E32" s="539" t="s">
        <v>387</v>
      </c>
      <c r="F32" s="539" t="s">
        <v>387</v>
      </c>
      <c r="G32" s="539" t="s">
        <v>387</v>
      </c>
      <c r="H32" s="539" t="s">
        <v>387</v>
      </c>
      <c r="I32" s="539" t="s">
        <v>387</v>
      </c>
      <c r="J32" s="539" t="s">
        <v>387</v>
      </c>
      <c r="K32" s="472" t="s">
        <v>387</v>
      </c>
      <c r="L32" s="472" t="s">
        <v>387</v>
      </c>
      <c r="M32" s="472" t="s">
        <v>387</v>
      </c>
      <c r="N32" s="472" t="s">
        <v>387</v>
      </c>
      <c r="O32" s="472" t="s">
        <v>387</v>
      </c>
      <c r="P32" s="472" t="s">
        <v>387</v>
      </c>
      <c r="Q32" s="472" t="s">
        <v>387</v>
      </c>
      <c r="R32" s="472" t="s">
        <v>387</v>
      </c>
      <c r="S32" s="472" t="s">
        <v>387</v>
      </c>
      <c r="T32" s="472" t="s">
        <v>387</v>
      </c>
      <c r="U32" s="472" t="s">
        <v>387</v>
      </c>
      <c r="V32" s="472" t="s">
        <v>387</v>
      </c>
    </row>
    <row r="36" spans="2:4" ht="18" customHeight="1">
      <c r="B36" s="619" t="s">
        <v>1819</v>
      </c>
    </row>
    <row r="37" spans="2:4" ht="18" customHeight="1">
      <c r="B37" s="613" t="s">
        <v>293</v>
      </c>
      <c r="C37" s="713" t="s">
        <v>241</v>
      </c>
      <c r="D37" s="713" t="s">
        <v>98</v>
      </c>
    </row>
    <row r="38" spans="2:4" s="81" customFormat="1" ht="15" customHeight="1">
      <c r="B38" s="790">
        <v>2014</v>
      </c>
      <c r="C38" s="475">
        <v>459.1</v>
      </c>
      <c r="D38" s="465">
        <v>377.1</v>
      </c>
    </row>
    <row r="39" spans="2:4" s="81" customFormat="1" ht="15" customHeight="1">
      <c r="B39" s="790">
        <v>2015</v>
      </c>
      <c r="C39" s="475">
        <v>466.4</v>
      </c>
      <c r="D39" s="465">
        <v>363.8</v>
      </c>
    </row>
    <row r="40" spans="2:4" s="81" customFormat="1" ht="15" customHeight="1">
      <c r="B40" s="668">
        <v>2016</v>
      </c>
      <c r="C40" s="575">
        <v>471</v>
      </c>
      <c r="D40" s="575">
        <v>383.5</v>
      </c>
    </row>
    <row r="41" spans="2:4" s="81" customFormat="1" ht="15" customHeight="1">
      <c r="B41" s="668">
        <v>2017</v>
      </c>
      <c r="C41" s="614">
        <v>483.9</v>
      </c>
      <c r="D41" s="614">
        <v>403.3</v>
      </c>
    </row>
    <row r="42" spans="2:4" s="81" customFormat="1" ht="15" customHeight="1">
      <c r="B42" s="790" t="s">
        <v>1338</v>
      </c>
      <c r="C42" s="474">
        <v>5.4018732302330452E-2</v>
      </c>
      <c r="D42" s="474">
        <v>6.9477592150623213E-2</v>
      </c>
    </row>
    <row r="62" spans="2:4" ht="18" customHeight="1">
      <c r="B62" s="619" t="s">
        <v>1820</v>
      </c>
    </row>
    <row r="63" spans="2:4" ht="18" customHeight="1">
      <c r="B63" s="613"/>
      <c r="C63" s="713" t="s">
        <v>241</v>
      </c>
      <c r="D63" s="713" t="s">
        <v>98</v>
      </c>
    </row>
    <row r="64" spans="2:4" ht="15" customHeight="1">
      <c r="B64" s="790">
        <v>2014</v>
      </c>
      <c r="C64" s="475">
        <v>21</v>
      </c>
      <c r="D64" s="465">
        <v>14</v>
      </c>
    </row>
    <row r="65" spans="2:4" ht="15" customHeight="1">
      <c r="B65" s="790">
        <v>2015</v>
      </c>
      <c r="C65" s="475">
        <v>21.7</v>
      </c>
      <c r="D65" s="465">
        <v>13.5</v>
      </c>
    </row>
    <row r="66" spans="2:4" ht="15" customHeight="1">
      <c r="B66" s="668">
        <v>2016</v>
      </c>
      <c r="C66" s="575">
        <v>21.7</v>
      </c>
      <c r="D66" s="575">
        <v>13.7</v>
      </c>
    </row>
    <row r="67" spans="2:4" ht="15" customHeight="1">
      <c r="B67" s="668">
        <v>2017</v>
      </c>
      <c r="C67" s="614">
        <v>22.8</v>
      </c>
      <c r="D67" s="614">
        <v>15.3</v>
      </c>
    </row>
    <row r="68" spans="2:4" ht="15" customHeight="1">
      <c r="B68" s="790" t="s">
        <v>1338</v>
      </c>
      <c r="C68" s="474">
        <v>8.5714285714285854E-2</v>
      </c>
      <c r="D68" s="474">
        <v>9.2857142857142971E-2</v>
      </c>
    </row>
  </sheetData>
  <mergeCells count="7">
    <mergeCell ref="M12:Q12"/>
    <mergeCell ref="R12:V12"/>
    <mergeCell ref="F2:G2"/>
    <mergeCell ref="F3:G3"/>
    <mergeCell ref="B12:B13"/>
    <mergeCell ref="C12:G12"/>
    <mergeCell ref="H12:L12"/>
  </mergeCells>
  <hyperlinks>
    <hyperlink ref="F3" r:id="rId1" location="'Índice Digitalizacion Acelerada'!A1"/>
    <hyperlink ref="F2" r:id="rId2" location="'Índice ámbitos y subámbitos'!A1"/>
    <hyperlink ref="F2:G2" location="'Índice Transición Ecológica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B1:AL18"/>
  <sheetViews>
    <sheetView showGridLines="0" zoomScaleNormal="100" workbookViewId="0">
      <selection activeCell="B2" sqref="B2"/>
    </sheetView>
  </sheetViews>
  <sheetFormatPr baseColWidth="10" defaultColWidth="11.54296875" defaultRowHeight="12.5"/>
  <cols>
    <col min="1" max="1" width="1.81640625" style="57" customWidth="1"/>
    <col min="2" max="2" width="40.453125" style="57" customWidth="1"/>
    <col min="3" max="4" width="20.81640625" style="57" customWidth="1"/>
    <col min="5" max="5" width="21.453125" style="57" customWidth="1"/>
    <col min="6" max="6" width="22.54296875" style="57" customWidth="1"/>
    <col min="7" max="7" width="22" style="57" customWidth="1"/>
    <col min="8" max="38" width="22.81640625" style="57" customWidth="1"/>
    <col min="39" max="16384" width="11.54296875" style="57"/>
  </cols>
  <sheetData>
    <row r="1" spans="2:38" ht="15" customHeight="1"/>
    <row r="2" spans="2:38" ht="15" customHeight="1">
      <c r="F2" s="893" t="s">
        <v>245</v>
      </c>
      <c r="G2" s="893"/>
    </row>
    <row r="3" spans="2:38" ht="15" customHeight="1">
      <c r="F3" s="893" t="s">
        <v>248</v>
      </c>
      <c r="G3" s="893"/>
    </row>
    <row r="4" spans="2:38" s="405" customFormat="1" ht="13.4" customHeight="1">
      <c r="B4" s="403"/>
      <c r="C4" s="403"/>
      <c r="D4" s="404"/>
      <c r="E4" s="403"/>
    </row>
    <row r="5" spans="2:38" s="411" customFormat="1" ht="15.5">
      <c r="B5" s="414" t="s">
        <v>246</v>
      </c>
      <c r="C5" s="411" t="s">
        <v>1376</v>
      </c>
      <c r="H5" s="413"/>
      <c r="I5" s="413"/>
    </row>
    <row r="6" spans="2:38" s="415" customFormat="1" ht="15.5">
      <c r="B6" s="416" t="s">
        <v>247</v>
      </c>
      <c r="C6" s="415" t="s">
        <v>1586</v>
      </c>
    </row>
    <row r="7" spans="2:38" s="415" customFormat="1" ht="15.5">
      <c r="B7" s="416" t="s">
        <v>84</v>
      </c>
      <c r="C7" s="417" t="s">
        <v>1506</v>
      </c>
    </row>
    <row r="8" spans="2:38" s="415" customFormat="1" ht="15.5">
      <c r="B8" s="416" t="s">
        <v>220</v>
      </c>
      <c r="C8" s="415" t="s">
        <v>1366</v>
      </c>
    </row>
    <row r="9" spans="2:38" s="415" customFormat="1" ht="15.5">
      <c r="B9" s="416" t="s">
        <v>127</v>
      </c>
      <c r="C9" s="417" t="s">
        <v>1367</v>
      </c>
    </row>
    <row r="10" spans="2:38" s="415" customFormat="1" ht="15.5">
      <c r="B10" s="416" t="s">
        <v>244</v>
      </c>
    </row>
    <row r="12" spans="2:38" ht="22.75" customHeight="1">
      <c r="B12" s="1078"/>
      <c r="C12" s="227"/>
      <c r="D12" s="257"/>
      <c r="E12" s="257"/>
      <c r="F12" s="257"/>
      <c r="G12" s="257"/>
      <c r="H12" s="257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25"/>
      <c r="AD12" s="125"/>
      <c r="AE12" s="102"/>
      <c r="AF12" s="102"/>
      <c r="AG12" s="102"/>
      <c r="AH12" s="102"/>
      <c r="AI12" s="102"/>
      <c r="AJ12" s="102"/>
      <c r="AK12" s="102"/>
      <c r="AL12" s="102"/>
    </row>
    <row r="13" spans="2:38">
      <c r="B13" s="1079"/>
      <c r="C13" s="247"/>
      <c r="D13" s="247"/>
      <c r="E13" s="247"/>
      <c r="F13" s="247"/>
      <c r="G13" s="258"/>
      <c r="H13" s="259"/>
      <c r="I13" s="127"/>
      <c r="J13" s="130"/>
      <c r="K13" s="130"/>
      <c r="L13" s="130"/>
      <c r="M13" s="130"/>
      <c r="N13" s="127"/>
      <c r="O13" s="127"/>
      <c r="P13" s="127"/>
      <c r="Q13" s="130"/>
      <c r="R13" s="130"/>
      <c r="S13" s="130"/>
      <c r="T13" s="130"/>
      <c r="U13" s="127"/>
      <c r="V13" s="127"/>
      <c r="W13" s="127"/>
      <c r="X13" s="130"/>
      <c r="Y13" s="130"/>
      <c r="Z13" s="130"/>
      <c r="AA13" s="130"/>
      <c r="AB13" s="127"/>
      <c r="AC13" s="127"/>
      <c r="AD13" s="127"/>
      <c r="AE13" s="102"/>
      <c r="AF13" s="102"/>
      <c r="AG13" s="102"/>
      <c r="AH13" s="102"/>
      <c r="AI13" s="102"/>
      <c r="AJ13" s="102"/>
      <c r="AK13" s="102"/>
      <c r="AL13" s="102"/>
    </row>
    <row r="14" spans="2:38">
      <c r="B14" s="103"/>
      <c r="C14" s="104"/>
      <c r="D14" s="104"/>
      <c r="E14" s="104"/>
      <c r="F14" s="104"/>
      <c r="G14" s="104"/>
      <c r="H14" s="104"/>
      <c r="I14" s="260"/>
      <c r="J14" s="104"/>
      <c r="K14" s="104"/>
      <c r="L14" s="104"/>
      <c r="M14" s="104"/>
      <c r="N14" s="104"/>
      <c r="O14" s="104"/>
      <c r="P14" s="260"/>
      <c r="Q14" s="104"/>
      <c r="R14" s="104"/>
      <c r="S14" s="104"/>
      <c r="T14" s="104"/>
      <c r="U14" s="104"/>
      <c r="V14" s="104"/>
      <c r="W14" s="260"/>
      <c r="X14" s="104"/>
      <c r="Y14" s="104"/>
      <c r="Z14" s="104"/>
      <c r="AA14" s="104"/>
      <c r="AB14" s="104"/>
      <c r="AC14" s="104"/>
      <c r="AD14" s="260"/>
    </row>
    <row r="15" spans="2:38">
      <c r="B15" s="103"/>
      <c r="C15" s="104"/>
      <c r="D15" s="104"/>
      <c r="E15" s="104"/>
      <c r="F15" s="104"/>
      <c r="G15" s="104"/>
      <c r="H15" s="104"/>
      <c r="I15" s="260"/>
      <c r="J15" s="104"/>
      <c r="K15" s="104"/>
      <c r="L15" s="104"/>
      <c r="M15" s="104"/>
      <c r="N15" s="104"/>
      <c r="O15" s="104"/>
      <c r="P15" s="260"/>
      <c r="Q15" s="104"/>
      <c r="R15" s="104"/>
      <c r="S15" s="104"/>
      <c r="T15" s="104"/>
      <c r="U15" s="104"/>
      <c r="V15" s="104"/>
      <c r="W15" s="260"/>
      <c r="X15" s="104"/>
      <c r="Y15" s="104"/>
      <c r="Z15" s="104"/>
      <c r="AA15" s="104"/>
      <c r="AB15" s="104"/>
      <c r="AC15" s="104"/>
      <c r="AD15" s="260"/>
    </row>
    <row r="16" spans="2:38">
      <c r="B16" s="103"/>
      <c r="C16" s="272" t="s">
        <v>1505</v>
      </c>
      <c r="D16" s="104"/>
      <c r="E16" s="104"/>
      <c r="F16" s="104"/>
      <c r="G16" s="104"/>
      <c r="H16" s="104"/>
      <c r="I16" s="260"/>
      <c r="J16" s="104"/>
      <c r="K16" s="104"/>
      <c r="L16" s="104"/>
      <c r="M16" s="104"/>
      <c r="N16" s="104"/>
      <c r="O16" s="104"/>
      <c r="P16" s="260"/>
      <c r="Q16" s="104"/>
      <c r="R16" s="104"/>
      <c r="S16" s="104"/>
      <c r="T16" s="104"/>
      <c r="U16" s="104"/>
      <c r="V16" s="104"/>
      <c r="W16" s="260"/>
      <c r="X16" s="104"/>
      <c r="Y16" s="104"/>
      <c r="Z16" s="104"/>
      <c r="AA16" s="104"/>
      <c r="AB16" s="104"/>
      <c r="AC16" s="104"/>
      <c r="AD16" s="260"/>
    </row>
    <row r="17" spans="2:30">
      <c r="B17" s="103"/>
      <c r="D17" s="104"/>
      <c r="E17" s="104"/>
      <c r="F17" s="104"/>
      <c r="G17" s="104"/>
      <c r="H17" s="104"/>
      <c r="I17" s="260"/>
      <c r="J17" s="104"/>
      <c r="K17" s="104"/>
      <c r="L17" s="104"/>
      <c r="M17" s="104"/>
      <c r="N17" s="104"/>
      <c r="O17" s="104"/>
      <c r="P17" s="260"/>
      <c r="Q17" s="104"/>
      <c r="R17" s="104"/>
      <c r="S17" s="104"/>
      <c r="T17" s="104"/>
      <c r="U17" s="104"/>
      <c r="V17" s="104"/>
      <c r="W17" s="260"/>
      <c r="X17" s="104"/>
      <c r="Y17" s="104"/>
      <c r="Z17" s="104"/>
      <c r="AA17" s="104"/>
      <c r="AB17" s="104"/>
      <c r="AC17" s="104"/>
      <c r="AD17" s="260"/>
    </row>
    <row r="18" spans="2:30">
      <c r="B18" s="103"/>
      <c r="C18" s="104"/>
      <c r="D18" s="104"/>
      <c r="E18" s="104"/>
      <c r="F18" s="104"/>
      <c r="G18" s="104"/>
      <c r="H18" s="104"/>
      <c r="I18" s="260"/>
      <c r="J18" s="104"/>
      <c r="K18" s="104"/>
      <c r="L18" s="104"/>
      <c r="M18" s="104"/>
      <c r="N18" s="104"/>
      <c r="O18" s="104"/>
      <c r="P18" s="260"/>
      <c r="Q18" s="104"/>
      <c r="R18" s="104"/>
      <c r="S18" s="104"/>
      <c r="T18" s="104"/>
      <c r="U18" s="104"/>
      <c r="V18" s="104"/>
      <c r="W18" s="260"/>
      <c r="X18" s="104"/>
      <c r="Y18" s="104"/>
      <c r="Z18" s="104"/>
      <c r="AA18" s="104"/>
      <c r="AB18" s="104"/>
      <c r="AC18" s="104"/>
      <c r="AD18" s="260"/>
    </row>
  </sheetData>
  <mergeCells count="3">
    <mergeCell ref="F2:G2"/>
    <mergeCell ref="F3:G3"/>
    <mergeCell ref="B12:B13"/>
  </mergeCells>
  <hyperlinks>
    <hyperlink ref="F3" r:id="rId1" location="'Índice Digitalizacion Acelerada'!A1"/>
    <hyperlink ref="F2" r:id="rId2" location="'Índice ámbitos y subámbitos'!A1"/>
    <hyperlink ref="F2:G2" location="'Índice sectores estratégicos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B1:AL33"/>
  <sheetViews>
    <sheetView showGridLines="0" zoomScaleNormal="100" workbookViewId="0">
      <selection activeCell="B2" sqref="B2"/>
    </sheetView>
  </sheetViews>
  <sheetFormatPr baseColWidth="10" defaultColWidth="11.54296875" defaultRowHeight="12.5"/>
  <cols>
    <col min="1" max="1" width="1.81640625" style="57" customWidth="1"/>
    <col min="2" max="2" width="70.81640625" style="57" customWidth="1"/>
    <col min="3" max="4" width="20.81640625" style="57" customWidth="1"/>
    <col min="5" max="5" width="21.453125" style="57" customWidth="1"/>
    <col min="6" max="6" width="22.54296875" style="57" customWidth="1"/>
    <col min="7" max="7" width="22" style="57" customWidth="1"/>
    <col min="8" max="38" width="22.81640625" style="57" customWidth="1"/>
    <col min="39" max="16384" width="11.54296875" style="57"/>
  </cols>
  <sheetData>
    <row r="1" spans="2:38" ht="15" customHeight="1"/>
    <row r="2" spans="2:38" ht="15" customHeight="1">
      <c r="F2" s="893" t="s">
        <v>245</v>
      </c>
      <c r="G2" s="893"/>
    </row>
    <row r="3" spans="2:38" ht="15" customHeight="1">
      <c r="F3" s="893" t="s">
        <v>248</v>
      </c>
      <c r="G3" s="893"/>
    </row>
    <row r="4" spans="2:38" s="405" customFormat="1" ht="13.4" customHeight="1">
      <c r="B4" s="403"/>
      <c r="C4" s="403"/>
      <c r="D4" s="404"/>
      <c r="E4" s="403"/>
    </row>
    <row r="5" spans="2:38" s="411" customFormat="1" ht="15.5">
      <c r="B5" s="414" t="s">
        <v>246</v>
      </c>
      <c r="C5" s="411" t="s">
        <v>1376</v>
      </c>
      <c r="H5" s="413"/>
      <c r="I5" s="413"/>
    </row>
    <row r="6" spans="2:38" s="415" customFormat="1" ht="15.5">
      <c r="B6" s="416" t="s">
        <v>247</v>
      </c>
      <c r="C6" s="415" t="s">
        <v>1586</v>
      </c>
    </row>
    <row r="7" spans="2:38" s="415" customFormat="1" ht="15.5">
      <c r="B7" s="416" t="s">
        <v>84</v>
      </c>
      <c r="C7" s="417" t="s">
        <v>1368</v>
      </c>
    </row>
    <row r="8" spans="2:38" s="415" customFormat="1" ht="15.5">
      <c r="B8" s="416" t="s">
        <v>220</v>
      </c>
      <c r="C8" s="415" t="s">
        <v>1369</v>
      </c>
    </row>
    <row r="9" spans="2:38" s="415" customFormat="1" ht="15.5">
      <c r="B9" s="416" t="s">
        <v>127</v>
      </c>
      <c r="C9" s="417" t="s">
        <v>61</v>
      </c>
    </row>
    <row r="10" spans="2:38" s="415" customFormat="1" ht="15.5">
      <c r="B10" s="416" t="s">
        <v>244</v>
      </c>
      <c r="C10" s="415" t="s">
        <v>1377</v>
      </c>
    </row>
    <row r="12" spans="2:38" s="628" customFormat="1" ht="18" customHeight="1">
      <c r="B12" s="1080" t="s">
        <v>1549</v>
      </c>
      <c r="C12" s="1082" t="s">
        <v>1378</v>
      </c>
      <c r="D12" s="1027">
        <v>2020</v>
      </c>
      <c r="E12" s="1029"/>
      <c r="F12" s="1027">
        <v>2019</v>
      </c>
      <c r="G12" s="1028"/>
      <c r="H12" s="1028"/>
      <c r="I12" s="1029"/>
      <c r="J12" s="659"/>
      <c r="K12" s="659"/>
      <c r="L12" s="659"/>
      <c r="M12" s="659"/>
      <c r="N12" s="659"/>
      <c r="O12" s="659"/>
      <c r="P12" s="659"/>
      <c r="Q12" s="659"/>
      <c r="R12" s="659"/>
      <c r="S12" s="659"/>
      <c r="T12" s="659"/>
      <c r="U12" s="659"/>
      <c r="V12" s="659"/>
      <c r="W12" s="659"/>
      <c r="X12" s="659"/>
      <c r="Y12" s="659"/>
      <c r="Z12" s="659"/>
      <c r="AA12" s="659"/>
      <c r="AB12" s="659"/>
      <c r="AC12" s="659"/>
      <c r="AD12" s="659"/>
      <c r="AE12" s="694"/>
      <c r="AF12" s="694"/>
      <c r="AG12" s="694"/>
      <c r="AH12" s="694"/>
      <c r="AI12" s="694"/>
      <c r="AJ12" s="694"/>
      <c r="AK12" s="694"/>
      <c r="AL12" s="694"/>
    </row>
    <row r="13" spans="2:38" s="628" customFormat="1" ht="18" customHeight="1">
      <c r="B13" s="1081"/>
      <c r="C13" s="1083"/>
      <c r="D13" s="707" t="s">
        <v>1379</v>
      </c>
      <c r="E13" s="707" t="s">
        <v>1380</v>
      </c>
      <c r="F13" s="707" t="s">
        <v>1381</v>
      </c>
      <c r="G13" s="707" t="s">
        <v>1382</v>
      </c>
      <c r="H13" s="707" t="s">
        <v>1379</v>
      </c>
      <c r="I13" s="707" t="s">
        <v>1380</v>
      </c>
      <c r="J13" s="662"/>
      <c r="K13" s="662"/>
      <c r="L13" s="662"/>
      <c r="M13" s="662"/>
      <c r="N13" s="662"/>
      <c r="O13" s="662"/>
      <c r="P13" s="662"/>
      <c r="Q13" s="662"/>
      <c r="R13" s="662"/>
      <c r="S13" s="662"/>
      <c r="T13" s="662"/>
      <c r="U13" s="662"/>
      <c r="V13" s="662"/>
      <c r="W13" s="662"/>
      <c r="X13" s="662"/>
      <c r="Y13" s="662"/>
      <c r="Z13" s="662"/>
      <c r="AA13" s="662"/>
      <c r="AB13" s="662"/>
      <c r="AC13" s="662"/>
      <c r="AD13" s="662"/>
      <c r="AE13" s="694"/>
      <c r="AF13" s="694"/>
      <c r="AG13" s="694"/>
      <c r="AH13" s="694"/>
      <c r="AI13" s="694"/>
      <c r="AJ13" s="694"/>
      <c r="AK13" s="694"/>
      <c r="AL13" s="694"/>
    </row>
    <row r="14" spans="2:38" s="421" customFormat="1" ht="15" customHeight="1">
      <c r="B14" s="451" t="s">
        <v>129</v>
      </c>
      <c r="C14" s="792" t="s">
        <v>128</v>
      </c>
      <c r="D14" s="471">
        <v>27</v>
      </c>
      <c r="E14" s="535">
        <v>28</v>
      </c>
      <c r="F14" s="535">
        <v>29</v>
      </c>
      <c r="G14" s="535">
        <v>27</v>
      </c>
      <c r="H14" s="535">
        <v>28</v>
      </c>
      <c r="I14" s="535">
        <v>28</v>
      </c>
      <c r="J14" s="793"/>
      <c r="K14" s="793"/>
      <c r="L14" s="793"/>
      <c r="M14" s="793"/>
      <c r="N14" s="793"/>
      <c r="O14" s="793"/>
      <c r="P14" s="794"/>
      <c r="Q14" s="793"/>
      <c r="R14" s="793"/>
      <c r="S14" s="793"/>
      <c r="T14" s="793"/>
      <c r="U14" s="793"/>
      <c r="V14" s="793"/>
      <c r="W14" s="794"/>
      <c r="X14" s="793"/>
      <c r="Y14" s="793"/>
      <c r="Z14" s="793"/>
      <c r="AA14" s="793"/>
      <c r="AB14" s="793"/>
      <c r="AC14" s="793"/>
      <c r="AD14" s="794"/>
    </row>
    <row r="15" spans="2:38" s="421" customFormat="1" ht="25" customHeight="1">
      <c r="B15" s="451" t="s">
        <v>131</v>
      </c>
      <c r="C15" s="792" t="s">
        <v>130</v>
      </c>
      <c r="D15" s="471">
        <v>759</v>
      </c>
      <c r="E15" s="535">
        <v>761</v>
      </c>
      <c r="F15" s="535">
        <v>765</v>
      </c>
      <c r="G15" s="535">
        <v>758</v>
      </c>
      <c r="H15" s="535">
        <v>759</v>
      </c>
      <c r="I15" s="535">
        <v>753</v>
      </c>
      <c r="J15" s="793"/>
      <c r="K15" s="793"/>
      <c r="L15" s="793"/>
      <c r="M15" s="793"/>
      <c r="N15" s="793"/>
      <c r="O15" s="793"/>
      <c r="P15" s="794"/>
      <c r="Q15" s="793"/>
      <c r="R15" s="793"/>
      <c r="S15" s="793"/>
      <c r="T15" s="793"/>
      <c r="U15" s="793"/>
      <c r="V15" s="793"/>
      <c r="W15" s="794"/>
      <c r="X15" s="793"/>
      <c r="Y15" s="793"/>
      <c r="Z15" s="793"/>
      <c r="AA15" s="793"/>
      <c r="AB15" s="793"/>
      <c r="AC15" s="793"/>
      <c r="AD15" s="794"/>
    </row>
    <row r="16" spans="2:38" s="421" customFormat="1" ht="15" customHeight="1">
      <c r="B16" s="451" t="s">
        <v>133</v>
      </c>
      <c r="C16" s="792" t="s">
        <v>132</v>
      </c>
      <c r="D16" s="471">
        <v>151</v>
      </c>
      <c r="E16" s="535">
        <v>155</v>
      </c>
      <c r="F16" s="535">
        <v>154</v>
      </c>
      <c r="G16" s="535">
        <v>156</v>
      </c>
      <c r="H16" s="535">
        <v>154</v>
      </c>
      <c r="I16" s="535">
        <v>155</v>
      </c>
      <c r="J16" s="793"/>
      <c r="K16" s="793"/>
      <c r="L16" s="793"/>
      <c r="M16" s="793"/>
      <c r="N16" s="793"/>
      <c r="O16" s="793"/>
      <c r="P16" s="794"/>
      <c r="Q16" s="793"/>
      <c r="R16" s="793"/>
      <c r="S16" s="793"/>
      <c r="T16" s="793"/>
      <c r="U16" s="793"/>
      <c r="V16" s="793"/>
      <c r="W16" s="794"/>
      <c r="X16" s="793"/>
      <c r="Y16" s="793"/>
      <c r="Z16" s="793"/>
      <c r="AA16" s="793"/>
      <c r="AB16" s="793"/>
      <c r="AC16" s="793"/>
      <c r="AD16" s="794"/>
    </row>
    <row r="17" spans="2:30" s="421" customFormat="1" ht="15" customHeight="1">
      <c r="B17" s="451" t="s">
        <v>135</v>
      </c>
      <c r="C17" s="792" t="s">
        <v>134</v>
      </c>
      <c r="D17" s="471">
        <v>779</v>
      </c>
      <c r="E17" s="535">
        <v>770</v>
      </c>
      <c r="F17" s="535">
        <v>794</v>
      </c>
      <c r="G17" s="535">
        <v>805</v>
      </c>
      <c r="H17" s="535">
        <v>824</v>
      </c>
      <c r="I17" s="535">
        <v>797</v>
      </c>
      <c r="J17" s="793"/>
      <c r="K17" s="793"/>
      <c r="L17" s="793"/>
      <c r="M17" s="793"/>
      <c r="N17" s="793"/>
      <c r="O17" s="793"/>
      <c r="P17" s="794"/>
      <c r="Q17" s="793"/>
      <c r="R17" s="793"/>
      <c r="S17" s="793"/>
      <c r="T17" s="793"/>
      <c r="U17" s="793"/>
      <c r="V17" s="793"/>
      <c r="W17" s="794"/>
      <c r="X17" s="793"/>
      <c r="Y17" s="793"/>
      <c r="Z17" s="793"/>
      <c r="AA17" s="793"/>
      <c r="AB17" s="793"/>
      <c r="AC17" s="793"/>
      <c r="AD17" s="794"/>
    </row>
    <row r="18" spans="2:30" s="421" customFormat="1" ht="15" customHeight="1">
      <c r="B18" s="451" t="s">
        <v>137</v>
      </c>
      <c r="C18" s="792" t="s">
        <v>136</v>
      </c>
      <c r="D18" s="471">
        <v>40</v>
      </c>
      <c r="E18" s="535">
        <v>38</v>
      </c>
      <c r="F18" s="535">
        <v>39</v>
      </c>
      <c r="G18" s="535">
        <v>39</v>
      </c>
      <c r="H18" s="535">
        <v>40</v>
      </c>
      <c r="I18" s="535">
        <v>40</v>
      </c>
      <c r="J18" s="793"/>
      <c r="K18" s="793"/>
      <c r="L18" s="793"/>
      <c r="M18" s="793"/>
      <c r="N18" s="793"/>
      <c r="O18" s="793"/>
      <c r="P18" s="794"/>
      <c r="Q18" s="793"/>
      <c r="R18" s="793"/>
      <c r="S18" s="793"/>
      <c r="T18" s="793"/>
      <c r="U18" s="793"/>
      <c r="V18" s="793"/>
      <c r="W18" s="794"/>
      <c r="X18" s="793"/>
      <c r="Y18" s="793"/>
      <c r="Z18" s="793"/>
      <c r="AA18" s="793"/>
      <c r="AB18" s="793"/>
      <c r="AC18" s="793"/>
      <c r="AD18" s="794"/>
    </row>
    <row r="19" spans="2:30" s="421" customFormat="1" ht="15" customHeight="1">
      <c r="B19" s="451" t="s">
        <v>139</v>
      </c>
      <c r="C19" s="792" t="s">
        <v>138</v>
      </c>
      <c r="D19" s="471">
        <v>141</v>
      </c>
      <c r="E19" s="535">
        <v>141</v>
      </c>
      <c r="F19" s="535">
        <v>146</v>
      </c>
      <c r="G19" s="535">
        <v>145</v>
      </c>
      <c r="H19" s="535">
        <v>146</v>
      </c>
      <c r="I19" s="535">
        <v>146</v>
      </c>
      <c r="J19" s="793"/>
      <c r="K19" s="793"/>
      <c r="L19" s="793"/>
      <c r="M19" s="793"/>
      <c r="N19" s="793"/>
      <c r="O19" s="793"/>
      <c r="P19" s="794"/>
      <c r="Q19" s="793"/>
      <c r="R19" s="793"/>
      <c r="S19" s="793"/>
      <c r="T19" s="793"/>
      <c r="U19" s="793"/>
      <c r="V19" s="793"/>
      <c r="W19" s="794"/>
      <c r="X19" s="793"/>
      <c r="Y19" s="793"/>
      <c r="Z19" s="793"/>
      <c r="AA19" s="793"/>
      <c r="AB19" s="793"/>
      <c r="AC19" s="793"/>
      <c r="AD19" s="794"/>
    </row>
    <row r="20" spans="2:30" s="421" customFormat="1" ht="15" customHeight="1">
      <c r="B20" s="451" t="s">
        <v>141</v>
      </c>
      <c r="C20" s="792" t="s">
        <v>140</v>
      </c>
      <c r="D20" s="471">
        <v>20</v>
      </c>
      <c r="E20" s="535">
        <v>19</v>
      </c>
      <c r="F20" s="535">
        <v>21</v>
      </c>
      <c r="G20" s="535">
        <v>18</v>
      </c>
      <c r="H20" s="535">
        <v>19</v>
      </c>
      <c r="I20" s="535">
        <v>20</v>
      </c>
      <c r="J20" s="793"/>
      <c r="K20" s="793"/>
      <c r="L20" s="793"/>
      <c r="M20" s="793"/>
      <c r="N20" s="793"/>
      <c r="O20" s="793"/>
      <c r="P20" s="794"/>
      <c r="Q20" s="793"/>
      <c r="R20" s="793"/>
      <c r="S20" s="793"/>
      <c r="T20" s="793"/>
      <c r="U20" s="793"/>
      <c r="V20" s="793"/>
      <c r="W20" s="794"/>
      <c r="X20" s="793"/>
      <c r="Y20" s="793"/>
      <c r="Z20" s="793"/>
      <c r="AA20" s="793"/>
      <c r="AB20" s="793"/>
      <c r="AC20" s="793"/>
      <c r="AD20" s="794"/>
    </row>
    <row r="21" spans="2:30" s="421" customFormat="1" ht="15" customHeight="1">
      <c r="B21" s="451" t="s">
        <v>143</v>
      </c>
      <c r="C21" s="792" t="s">
        <v>142</v>
      </c>
      <c r="D21" s="471">
        <v>15</v>
      </c>
      <c r="E21" s="535">
        <v>15</v>
      </c>
      <c r="F21" s="535">
        <v>16</v>
      </c>
      <c r="G21" s="535">
        <v>17</v>
      </c>
      <c r="H21" s="535">
        <v>16</v>
      </c>
      <c r="I21" s="535">
        <v>16</v>
      </c>
      <c r="J21" s="793"/>
      <c r="K21" s="793"/>
      <c r="L21" s="793"/>
      <c r="M21" s="793"/>
      <c r="N21" s="793"/>
      <c r="O21" s="793"/>
      <c r="P21" s="794"/>
      <c r="Q21" s="793"/>
      <c r="R21" s="793"/>
      <c r="S21" s="793"/>
      <c r="T21" s="793"/>
      <c r="U21" s="793"/>
      <c r="V21" s="793"/>
      <c r="W21" s="794"/>
      <c r="X21" s="793"/>
      <c r="Y21" s="793"/>
      <c r="Z21" s="793"/>
      <c r="AA21" s="793"/>
      <c r="AB21" s="793"/>
      <c r="AC21" s="793"/>
      <c r="AD21" s="794"/>
    </row>
    <row r="22" spans="2:30" s="421" customFormat="1" ht="15" customHeight="1">
      <c r="B22" s="451" t="s">
        <v>145</v>
      </c>
      <c r="C22" s="792" t="s">
        <v>144</v>
      </c>
      <c r="D22" s="471">
        <v>420</v>
      </c>
      <c r="E22" s="535">
        <v>408</v>
      </c>
      <c r="F22" s="535">
        <v>425</v>
      </c>
      <c r="G22" s="535">
        <v>412</v>
      </c>
      <c r="H22" s="535">
        <v>419</v>
      </c>
      <c r="I22" s="535">
        <v>432</v>
      </c>
      <c r="J22" s="793"/>
      <c r="K22" s="793"/>
      <c r="L22" s="793"/>
      <c r="M22" s="793"/>
      <c r="N22" s="793"/>
      <c r="O22" s="793"/>
      <c r="P22" s="794"/>
      <c r="Q22" s="793"/>
      <c r="R22" s="793"/>
      <c r="S22" s="793"/>
      <c r="T22" s="793"/>
      <c r="U22" s="793"/>
      <c r="V22" s="793"/>
      <c r="W22" s="794"/>
      <c r="X22" s="793"/>
      <c r="Y22" s="793"/>
      <c r="Z22" s="793"/>
      <c r="AA22" s="793"/>
      <c r="AB22" s="793"/>
      <c r="AC22" s="793"/>
      <c r="AD22" s="794"/>
    </row>
    <row r="23" spans="2:30" s="421" customFormat="1" ht="15" customHeight="1">
      <c r="B23" s="451" t="s">
        <v>147</v>
      </c>
      <c r="C23" s="792" t="s">
        <v>146</v>
      </c>
      <c r="D23" s="471">
        <v>3581</v>
      </c>
      <c r="E23" s="535">
        <v>3562</v>
      </c>
      <c r="F23" s="535">
        <v>3567</v>
      </c>
      <c r="G23" s="535">
        <v>3533</v>
      </c>
      <c r="H23" s="535">
        <v>3555</v>
      </c>
      <c r="I23" s="535">
        <v>3511</v>
      </c>
      <c r="J23" s="793"/>
      <c r="K23" s="793"/>
      <c r="L23" s="793"/>
      <c r="M23" s="793"/>
      <c r="N23" s="793"/>
      <c r="O23" s="793"/>
      <c r="P23" s="794"/>
      <c r="Q23" s="793"/>
      <c r="R23" s="793"/>
      <c r="S23" s="793"/>
      <c r="T23" s="793"/>
      <c r="U23" s="793"/>
      <c r="V23" s="793"/>
      <c r="W23" s="794"/>
      <c r="X23" s="793"/>
      <c r="Y23" s="793"/>
      <c r="Z23" s="793"/>
      <c r="AA23" s="793"/>
      <c r="AB23" s="793"/>
      <c r="AC23" s="793"/>
      <c r="AD23" s="794"/>
    </row>
    <row r="24" spans="2:30" s="421" customFormat="1" ht="15" customHeight="1">
      <c r="B24" s="451" t="s">
        <v>149</v>
      </c>
      <c r="C24" s="792" t="s">
        <v>148</v>
      </c>
      <c r="D24" s="471">
        <v>155</v>
      </c>
      <c r="E24" s="535">
        <v>158</v>
      </c>
      <c r="F24" s="535">
        <v>161</v>
      </c>
      <c r="G24" s="535">
        <v>160</v>
      </c>
      <c r="H24" s="535">
        <v>155</v>
      </c>
      <c r="I24" s="535">
        <v>163</v>
      </c>
      <c r="J24" s="793"/>
      <c r="K24" s="793"/>
      <c r="L24" s="793"/>
      <c r="M24" s="793"/>
      <c r="N24" s="793"/>
      <c r="O24" s="793"/>
      <c r="P24" s="794"/>
      <c r="Q24" s="793"/>
      <c r="R24" s="793"/>
      <c r="S24" s="793"/>
      <c r="T24" s="793"/>
      <c r="U24" s="793"/>
      <c r="V24" s="793"/>
      <c r="W24" s="794"/>
      <c r="X24" s="793"/>
      <c r="Y24" s="793"/>
      <c r="Z24" s="793"/>
      <c r="AA24" s="793"/>
      <c r="AB24" s="793"/>
      <c r="AC24" s="793"/>
      <c r="AD24" s="794"/>
    </row>
    <row r="25" spans="2:30" s="421" customFormat="1" ht="15" customHeight="1">
      <c r="B25" s="451" t="s">
        <v>1383</v>
      </c>
      <c r="C25" s="792"/>
      <c r="D25" s="471">
        <v>6088</v>
      </c>
      <c r="E25" s="471">
        <v>6055</v>
      </c>
      <c r="F25" s="471">
        <v>6117</v>
      </c>
      <c r="G25" s="471">
        <v>6070</v>
      </c>
      <c r="H25" s="471">
        <v>6115</v>
      </c>
      <c r="I25" s="471">
        <v>6061</v>
      </c>
      <c r="O25" s="793"/>
      <c r="V25" s="793"/>
      <c r="AC25" s="793"/>
    </row>
    <row r="26" spans="2:30" ht="13">
      <c r="C26" s="108"/>
      <c r="D26" s="108"/>
      <c r="E26" s="108"/>
      <c r="F26" s="108"/>
      <c r="G26" s="108"/>
      <c r="H26" s="104"/>
      <c r="I26" s="108"/>
      <c r="O26" s="104"/>
      <c r="V26" s="104"/>
      <c r="AC26" s="104"/>
    </row>
    <row r="27" spans="2:30" ht="13">
      <c r="C27" s="108"/>
      <c r="D27" s="108"/>
      <c r="E27" s="108"/>
      <c r="F27" s="108"/>
      <c r="G27" s="108"/>
      <c r="H27" s="104"/>
      <c r="I27" s="108"/>
      <c r="O27" s="104"/>
      <c r="V27" s="104"/>
      <c r="AC27" s="104"/>
    </row>
    <row r="28" spans="2:30" ht="13">
      <c r="C28" s="108"/>
      <c r="D28" s="108"/>
      <c r="E28" s="108"/>
      <c r="F28" s="108"/>
      <c r="G28" s="108"/>
      <c r="H28" s="104"/>
      <c r="I28" s="108"/>
      <c r="O28" s="104"/>
      <c r="V28" s="104"/>
      <c r="AC28" s="104"/>
    </row>
    <row r="29" spans="2:30" ht="18" customHeight="1">
      <c r="B29" s="619" t="s">
        <v>1821</v>
      </c>
    </row>
    <row r="30" spans="2:30" s="628" customFormat="1" ht="18" customHeight="1">
      <c r="B30" s="1084" t="s">
        <v>293</v>
      </c>
      <c r="C30" s="1027">
        <v>2019</v>
      </c>
      <c r="D30" s="1028"/>
      <c r="E30" s="1028"/>
      <c r="F30" s="1029"/>
      <c r="G30" s="1027">
        <v>2020</v>
      </c>
      <c r="H30" s="1029"/>
    </row>
    <row r="31" spans="2:30" s="628" customFormat="1" ht="18" customHeight="1">
      <c r="B31" s="1085"/>
      <c r="C31" s="707" t="s">
        <v>1380</v>
      </c>
      <c r="D31" s="707" t="s">
        <v>1379</v>
      </c>
      <c r="E31" s="707" t="s">
        <v>1382</v>
      </c>
      <c r="F31" s="707" t="s">
        <v>1381</v>
      </c>
      <c r="G31" s="707" t="s">
        <v>1380</v>
      </c>
      <c r="H31" s="707" t="s">
        <v>1379</v>
      </c>
    </row>
    <row r="32" spans="2:30" s="81" customFormat="1" ht="16" customHeight="1">
      <c r="B32" s="451" t="s">
        <v>1384</v>
      </c>
      <c r="C32" s="796">
        <v>6061</v>
      </c>
      <c r="D32" s="796">
        <v>6115</v>
      </c>
      <c r="E32" s="796">
        <v>6070</v>
      </c>
      <c r="F32" s="796">
        <v>6117</v>
      </c>
      <c r="G32" s="796">
        <v>6055</v>
      </c>
      <c r="H32" s="796">
        <v>6088</v>
      </c>
    </row>
    <row r="33" spans="2:6">
      <c r="B33" s="114"/>
      <c r="C33" s="104"/>
      <c r="D33" s="104"/>
      <c r="E33" s="104"/>
      <c r="F33" s="104"/>
    </row>
  </sheetData>
  <mergeCells count="9">
    <mergeCell ref="F2:G2"/>
    <mergeCell ref="F3:G3"/>
    <mergeCell ref="B12:B13"/>
    <mergeCell ref="C12:C13"/>
    <mergeCell ref="B30:B31"/>
    <mergeCell ref="D12:E12"/>
    <mergeCell ref="F12:I12"/>
    <mergeCell ref="C30:F30"/>
    <mergeCell ref="G30:H30"/>
  </mergeCells>
  <hyperlinks>
    <hyperlink ref="F3" r:id="rId1" location="'Índice Digitalizacion Acelerada'!A1"/>
    <hyperlink ref="F2" r:id="rId2" location="'Índice ámbitos y subámbitos'!A1"/>
    <hyperlink ref="F2:G2" location="'Índice sectores estratégicos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B1:Z71"/>
  <sheetViews>
    <sheetView showGridLines="0" zoomScaleNormal="100" workbookViewId="0">
      <selection activeCell="B3" sqref="B3"/>
    </sheetView>
  </sheetViews>
  <sheetFormatPr baseColWidth="10" defaultColWidth="11.54296875" defaultRowHeight="12.5"/>
  <cols>
    <col min="1" max="1" width="1.81640625" style="3" customWidth="1"/>
    <col min="2" max="2" width="40.453125" style="3" customWidth="1"/>
    <col min="3" max="4" width="20.81640625" style="3" customWidth="1"/>
    <col min="5" max="5" width="21.453125" style="3" customWidth="1"/>
    <col min="6" max="7" width="22.54296875" style="3" customWidth="1"/>
    <col min="8" max="8" width="22" style="3" customWidth="1"/>
    <col min="9" max="26" width="22.81640625" style="3" customWidth="1"/>
    <col min="27" max="16384" width="11.54296875" style="3"/>
  </cols>
  <sheetData>
    <row r="1" spans="2:26" ht="15" customHeight="1"/>
    <row r="2" spans="2:26" ht="15" customHeight="1">
      <c r="F2" s="893" t="s">
        <v>245</v>
      </c>
      <c r="G2" s="893"/>
    </row>
    <row r="3" spans="2:26" ht="15" customHeight="1">
      <c r="F3" s="893" t="s">
        <v>248</v>
      </c>
      <c r="G3" s="893"/>
    </row>
    <row r="4" spans="2:26" s="405" customFormat="1" ht="13.4" customHeight="1">
      <c r="B4" s="403"/>
      <c r="C4" s="403"/>
      <c r="D4" s="404"/>
      <c r="E4" s="403"/>
    </row>
    <row r="5" spans="2:26" s="411" customFormat="1" ht="15.5">
      <c r="B5" s="414" t="s">
        <v>246</v>
      </c>
      <c r="C5" s="411" t="s">
        <v>218</v>
      </c>
      <c r="I5" s="413"/>
    </row>
    <row r="6" spans="2:26" s="411" customFormat="1" ht="15.5">
      <c r="B6" s="416" t="s">
        <v>247</v>
      </c>
      <c r="C6" s="411" t="s">
        <v>242</v>
      </c>
    </row>
    <row r="7" spans="2:26" s="411" customFormat="1" ht="15.5">
      <c r="B7" s="416" t="s">
        <v>84</v>
      </c>
      <c r="C7" s="402" t="s">
        <v>249</v>
      </c>
    </row>
    <row r="8" spans="2:26" s="411" customFormat="1" ht="15.5">
      <c r="B8" s="416" t="s">
        <v>220</v>
      </c>
      <c r="C8" s="402" t="s">
        <v>1593</v>
      </c>
    </row>
    <row r="9" spans="2:26" s="411" customFormat="1" ht="15.5">
      <c r="B9" s="416" t="s">
        <v>127</v>
      </c>
      <c r="C9" s="411" t="s">
        <v>6</v>
      </c>
    </row>
    <row r="10" spans="2:26" s="411" customFormat="1" ht="15.5">
      <c r="B10" s="416" t="s">
        <v>244</v>
      </c>
      <c r="C10" s="411" t="s">
        <v>563</v>
      </c>
    </row>
    <row r="11" spans="2:26">
      <c r="I11" s="5"/>
    </row>
    <row r="12" spans="2:26" s="667" customFormat="1" ht="14.5" customHeight="1">
      <c r="B12" s="898"/>
      <c r="C12" s="897">
        <v>2018</v>
      </c>
      <c r="D12" s="897"/>
      <c r="E12" s="897"/>
      <c r="F12" s="897"/>
      <c r="G12" s="897"/>
      <c r="H12" s="897"/>
      <c r="I12" s="897">
        <v>2017</v>
      </c>
      <c r="J12" s="897"/>
      <c r="K12" s="897"/>
      <c r="L12" s="897"/>
      <c r="M12" s="897"/>
      <c r="N12" s="897"/>
      <c r="O12" s="897">
        <v>2016</v>
      </c>
      <c r="P12" s="897"/>
      <c r="Q12" s="897"/>
      <c r="R12" s="897"/>
      <c r="S12" s="897"/>
      <c r="T12" s="897"/>
      <c r="U12" s="897">
        <v>2015</v>
      </c>
      <c r="V12" s="897"/>
      <c r="W12" s="897"/>
      <c r="X12" s="897"/>
      <c r="Y12" s="897"/>
      <c r="Z12" s="897"/>
    </row>
    <row r="13" spans="2:26" s="401" customFormat="1" ht="87.5">
      <c r="B13" s="899"/>
      <c r="C13" s="29" t="s">
        <v>250</v>
      </c>
      <c r="D13" s="29" t="s">
        <v>256</v>
      </c>
      <c r="E13" s="29" t="s">
        <v>255</v>
      </c>
      <c r="F13" s="29" t="s">
        <v>251</v>
      </c>
      <c r="G13" s="29" t="s">
        <v>222</v>
      </c>
      <c r="H13" s="29" t="s">
        <v>266</v>
      </c>
      <c r="I13" s="29" t="s">
        <v>262</v>
      </c>
      <c r="J13" s="29" t="s">
        <v>263</v>
      </c>
      <c r="K13" s="29" t="s">
        <v>264</v>
      </c>
      <c r="L13" s="29" t="s">
        <v>265</v>
      </c>
      <c r="M13" s="29" t="s">
        <v>222</v>
      </c>
      <c r="N13" s="29" t="s">
        <v>266</v>
      </c>
      <c r="O13" s="29" t="s">
        <v>262</v>
      </c>
      <c r="P13" s="29" t="s">
        <v>257</v>
      </c>
      <c r="Q13" s="29" t="s">
        <v>255</v>
      </c>
      <c r="R13" s="29" t="s">
        <v>251</v>
      </c>
      <c r="S13" s="29" t="s">
        <v>222</v>
      </c>
      <c r="T13" s="29" t="s">
        <v>266</v>
      </c>
      <c r="U13" s="29" t="s">
        <v>252</v>
      </c>
      <c r="V13" s="29" t="s">
        <v>258</v>
      </c>
      <c r="W13" s="29" t="s">
        <v>254</v>
      </c>
      <c r="X13" s="29" t="s">
        <v>253</v>
      </c>
      <c r="Y13" s="29" t="s">
        <v>222</v>
      </c>
      <c r="Z13" s="29" t="s">
        <v>266</v>
      </c>
    </row>
    <row r="14" spans="2:26" ht="13">
      <c r="B14" s="7" t="s">
        <v>223</v>
      </c>
      <c r="C14" s="11">
        <v>85998.35</v>
      </c>
      <c r="D14" s="11">
        <v>104369.36</v>
      </c>
      <c r="E14" s="11">
        <v>107690.1</v>
      </c>
      <c r="F14" s="11">
        <v>39212.67</v>
      </c>
      <c r="G14" s="12">
        <v>337270.48000000004</v>
      </c>
      <c r="H14" s="13">
        <v>2.4394769025123067E-2</v>
      </c>
      <c r="I14" s="11">
        <v>129319.8</v>
      </c>
      <c r="J14" s="11">
        <v>109543.65</v>
      </c>
      <c r="K14" s="11">
        <v>109647.85</v>
      </c>
      <c r="L14" s="11">
        <v>57911.7</v>
      </c>
      <c r="M14" s="12">
        <v>406423.00000000006</v>
      </c>
      <c r="N14" s="13">
        <v>2.6774611539698352E-2</v>
      </c>
      <c r="O14" s="11">
        <v>110698.48</v>
      </c>
      <c r="P14" s="11">
        <v>95753.64</v>
      </c>
      <c r="Q14" s="11">
        <v>115377.39</v>
      </c>
      <c r="R14" s="11">
        <v>42817.48</v>
      </c>
      <c r="S14" s="12">
        <v>364646.99</v>
      </c>
      <c r="T14" s="13">
        <v>2.9387411170185219E-2</v>
      </c>
      <c r="U14" s="11">
        <v>95909.4</v>
      </c>
      <c r="V14" s="11">
        <v>135196.07</v>
      </c>
      <c r="W14" s="11">
        <v>279458.09999999998</v>
      </c>
      <c r="X14" s="11">
        <v>44037.78</v>
      </c>
      <c r="Y14" s="12">
        <v>554601.35</v>
      </c>
      <c r="Z14" s="13">
        <v>4.1925126232365995E-2</v>
      </c>
    </row>
    <row r="15" spans="2:26" ht="13">
      <c r="B15" s="7" t="s">
        <v>224</v>
      </c>
      <c r="C15" s="11">
        <v>31122.06</v>
      </c>
      <c r="D15" s="11">
        <v>38547.74</v>
      </c>
      <c r="E15" s="11">
        <v>34519.65</v>
      </c>
      <c r="F15" s="11">
        <v>26454.240000000002</v>
      </c>
      <c r="G15" s="12">
        <v>130643.69000000002</v>
      </c>
      <c r="H15" s="13">
        <v>9.4494562409961885E-3</v>
      </c>
      <c r="I15" s="11">
        <v>31881.99</v>
      </c>
      <c r="J15" s="11">
        <v>37413.78</v>
      </c>
      <c r="K15" s="11">
        <v>38743.919999999998</v>
      </c>
      <c r="L15" s="11">
        <v>24283.23</v>
      </c>
      <c r="M15" s="12">
        <v>132322.92000000001</v>
      </c>
      <c r="N15" s="13">
        <v>8.7172595566653004E-3</v>
      </c>
      <c r="O15" s="11">
        <v>30134.04</v>
      </c>
      <c r="P15" s="11">
        <v>37709.96</v>
      </c>
      <c r="Q15" s="11">
        <v>32503.73</v>
      </c>
      <c r="R15" s="11">
        <v>15264.35</v>
      </c>
      <c r="S15" s="12">
        <v>115612.08</v>
      </c>
      <c r="T15" s="13">
        <v>9.3173393017733312E-3</v>
      </c>
      <c r="U15" s="11">
        <v>99792.1</v>
      </c>
      <c r="V15" s="11">
        <v>36535.96</v>
      </c>
      <c r="W15" s="11">
        <v>40590.050000000003</v>
      </c>
      <c r="X15" s="11">
        <v>15240.69</v>
      </c>
      <c r="Y15" s="12">
        <v>192158.8</v>
      </c>
      <c r="Z15" s="13">
        <v>1.4526257367855254E-2</v>
      </c>
    </row>
    <row r="16" spans="2:26" ht="13">
      <c r="B16" s="7" t="s">
        <v>225</v>
      </c>
      <c r="C16" s="11">
        <v>17788.810000000001</v>
      </c>
      <c r="D16" s="11">
        <v>31620.58</v>
      </c>
      <c r="E16" s="11">
        <v>29153.25</v>
      </c>
      <c r="F16" s="11">
        <v>10860.3</v>
      </c>
      <c r="G16" s="12">
        <v>89422.94</v>
      </c>
      <c r="H16" s="13">
        <v>6.4679599793241267E-3</v>
      </c>
      <c r="I16" s="11">
        <v>20306.560000000001</v>
      </c>
      <c r="J16" s="11">
        <v>25556.43</v>
      </c>
      <c r="K16" s="11">
        <v>25944.97</v>
      </c>
      <c r="L16" s="11">
        <v>10898.59</v>
      </c>
      <c r="M16" s="12">
        <v>82706.55</v>
      </c>
      <c r="N16" s="13">
        <v>5.4485984996878586E-3</v>
      </c>
      <c r="O16" s="11">
        <v>18361</v>
      </c>
      <c r="P16" s="11">
        <v>28853.97</v>
      </c>
      <c r="Q16" s="11">
        <v>41102.15</v>
      </c>
      <c r="R16" s="11">
        <v>14852.51</v>
      </c>
      <c r="S16" s="12">
        <v>103169.62999999999</v>
      </c>
      <c r="T16" s="13">
        <v>8.3145848457048168E-3</v>
      </c>
      <c r="U16" s="11">
        <v>13930.38</v>
      </c>
      <c r="V16" s="11">
        <v>21113.119999999999</v>
      </c>
      <c r="W16" s="11">
        <v>28428.19</v>
      </c>
      <c r="X16" s="11">
        <v>8326.26</v>
      </c>
      <c r="Y16" s="12">
        <v>71797.95</v>
      </c>
      <c r="Z16" s="13">
        <v>5.4275708434086967E-3</v>
      </c>
    </row>
    <row r="17" spans="2:26" ht="13">
      <c r="B17" s="7" t="s">
        <v>226</v>
      </c>
      <c r="C17" s="11">
        <v>36416.86</v>
      </c>
      <c r="D17" s="11">
        <v>118828.14</v>
      </c>
      <c r="E17" s="11">
        <v>144522.31</v>
      </c>
      <c r="F17" s="11">
        <v>17043.990000000002</v>
      </c>
      <c r="G17" s="12">
        <v>316811.3</v>
      </c>
      <c r="H17" s="13">
        <v>2.2914956826488257E-2</v>
      </c>
      <c r="I17" s="11">
        <v>27411.89</v>
      </c>
      <c r="J17" s="11">
        <v>74046.91</v>
      </c>
      <c r="K17" s="11">
        <v>88990.76</v>
      </c>
      <c r="L17" s="11">
        <v>12419.44</v>
      </c>
      <c r="M17" s="12">
        <v>202869</v>
      </c>
      <c r="N17" s="13">
        <v>1.3364742321293491E-2</v>
      </c>
      <c r="O17" s="11">
        <v>33161.800000000003</v>
      </c>
      <c r="P17" s="11">
        <v>32106</v>
      </c>
      <c r="Q17" s="11">
        <v>41244.9</v>
      </c>
      <c r="R17" s="11">
        <v>79409.179999999993</v>
      </c>
      <c r="S17" s="12">
        <v>185921.88</v>
      </c>
      <c r="T17" s="13">
        <v>1.4983704467418847E-2</v>
      </c>
      <c r="U17" s="11">
        <v>27127.03</v>
      </c>
      <c r="V17" s="11">
        <v>27549.47</v>
      </c>
      <c r="W17" s="11">
        <v>64949.26</v>
      </c>
      <c r="X17" s="11">
        <v>24436.04</v>
      </c>
      <c r="Y17" s="12">
        <v>144061.80000000002</v>
      </c>
      <c r="Z17" s="13">
        <v>1.089036142855019E-2</v>
      </c>
    </row>
    <row r="18" spans="2:26" ht="13">
      <c r="B18" s="7" t="s">
        <v>227</v>
      </c>
      <c r="C18" s="11">
        <v>64126.15</v>
      </c>
      <c r="D18" s="11">
        <v>69060.820000000007</v>
      </c>
      <c r="E18" s="11">
        <v>51772.62</v>
      </c>
      <c r="F18" s="11">
        <v>13851.67</v>
      </c>
      <c r="G18" s="12">
        <v>198811.26</v>
      </c>
      <c r="H18" s="13">
        <v>1.4380015610300933E-2</v>
      </c>
      <c r="I18" s="11">
        <v>53404.79</v>
      </c>
      <c r="J18" s="11">
        <v>47139.22</v>
      </c>
      <c r="K18" s="11">
        <v>37606.480000000003</v>
      </c>
      <c r="L18" s="11">
        <v>9153.8799999999992</v>
      </c>
      <c r="M18" s="12">
        <v>147304.37000000002</v>
      </c>
      <c r="N18" s="13">
        <v>9.7042177358318688E-3</v>
      </c>
      <c r="O18" s="11">
        <v>34710.559999999998</v>
      </c>
      <c r="P18" s="11">
        <v>40357.300000000003</v>
      </c>
      <c r="Q18" s="11">
        <v>35251.29</v>
      </c>
      <c r="R18" s="11">
        <v>13525.32</v>
      </c>
      <c r="S18" s="12">
        <v>123844.47</v>
      </c>
      <c r="T18" s="13">
        <v>9.9807991313562421E-3</v>
      </c>
      <c r="U18" s="11">
        <v>26379.05</v>
      </c>
      <c r="V18" s="11">
        <v>24138.6</v>
      </c>
      <c r="W18" s="11">
        <v>34860.39</v>
      </c>
      <c r="X18" s="11">
        <v>4958.38</v>
      </c>
      <c r="Y18" s="12">
        <v>90336.42</v>
      </c>
      <c r="Z18" s="13">
        <v>6.8289877258323152E-3</v>
      </c>
    </row>
    <row r="19" spans="2:26" ht="13">
      <c r="B19" s="7" t="s">
        <v>228</v>
      </c>
      <c r="C19" s="11">
        <v>12342.07</v>
      </c>
      <c r="D19" s="11">
        <v>26116.05</v>
      </c>
      <c r="E19" s="11">
        <v>12575.24</v>
      </c>
      <c r="F19" s="11">
        <v>4977.08</v>
      </c>
      <c r="G19" s="12">
        <v>56010.439999999995</v>
      </c>
      <c r="H19" s="13">
        <v>4.0512343291814745E-3</v>
      </c>
      <c r="I19" s="11">
        <v>14169.92</v>
      </c>
      <c r="J19" s="11">
        <v>22045.1</v>
      </c>
      <c r="K19" s="11">
        <v>10855.28</v>
      </c>
      <c r="L19" s="11">
        <v>5771.66</v>
      </c>
      <c r="M19" s="12">
        <v>52841.959999999992</v>
      </c>
      <c r="N19" s="13">
        <v>3.4811586745737279E-3</v>
      </c>
      <c r="O19" s="11">
        <v>11238.06</v>
      </c>
      <c r="P19" s="11">
        <v>19083.66</v>
      </c>
      <c r="Q19" s="11">
        <v>13420.94</v>
      </c>
      <c r="R19" s="11">
        <v>3914.77</v>
      </c>
      <c r="S19" s="12">
        <v>47657.43</v>
      </c>
      <c r="T19" s="13">
        <v>3.8407789701604836E-3</v>
      </c>
      <c r="U19" s="11">
        <v>10230.629999999999</v>
      </c>
      <c r="V19" s="11">
        <v>10065.15</v>
      </c>
      <c r="W19" s="11">
        <v>12791.65</v>
      </c>
      <c r="X19" s="11">
        <v>4894.68</v>
      </c>
      <c r="Y19" s="12">
        <v>37982.11</v>
      </c>
      <c r="Z19" s="13">
        <v>2.8712601516776163E-3</v>
      </c>
    </row>
    <row r="20" spans="2:26" ht="13">
      <c r="B20" s="7" t="s">
        <v>229</v>
      </c>
      <c r="C20" s="11">
        <v>44868.79</v>
      </c>
      <c r="D20" s="11">
        <v>35408.050000000003</v>
      </c>
      <c r="E20" s="11">
        <v>37463.35</v>
      </c>
      <c r="F20" s="11">
        <v>12696.77</v>
      </c>
      <c r="G20" s="12">
        <v>130436.96</v>
      </c>
      <c r="H20" s="13">
        <v>9.4345034630342276E-3</v>
      </c>
      <c r="I20" s="11">
        <v>46054.01</v>
      </c>
      <c r="J20" s="11">
        <v>39470.81</v>
      </c>
      <c r="K20" s="11">
        <v>34132.97</v>
      </c>
      <c r="L20" s="11">
        <v>9279.33</v>
      </c>
      <c r="M20" s="12">
        <v>128937.12000000001</v>
      </c>
      <c r="N20" s="13">
        <v>8.4942075154395072E-3</v>
      </c>
      <c r="O20" s="11">
        <v>25388.81</v>
      </c>
      <c r="P20" s="11">
        <v>29024.42</v>
      </c>
      <c r="Q20" s="11">
        <v>53755.98</v>
      </c>
      <c r="R20" s="11">
        <v>11594.34</v>
      </c>
      <c r="S20" s="12">
        <v>119763.54999999999</v>
      </c>
      <c r="T20" s="13">
        <v>9.6519120781746633E-3</v>
      </c>
      <c r="U20" s="11">
        <v>27799.439999999999</v>
      </c>
      <c r="V20" s="11">
        <v>30822.080000000002</v>
      </c>
      <c r="W20" s="11">
        <v>38241.360000000001</v>
      </c>
      <c r="X20" s="11">
        <v>13682.57</v>
      </c>
      <c r="Y20" s="12">
        <v>110545.45000000001</v>
      </c>
      <c r="Z20" s="13">
        <v>8.3566907034461849E-3</v>
      </c>
    </row>
    <row r="21" spans="2:26" ht="13">
      <c r="B21" s="7" t="s">
        <v>230</v>
      </c>
      <c r="C21" s="11">
        <v>22815.41</v>
      </c>
      <c r="D21" s="11">
        <v>20340.990000000002</v>
      </c>
      <c r="E21" s="11">
        <v>15975.16</v>
      </c>
      <c r="F21" s="11">
        <v>11887.36</v>
      </c>
      <c r="G21" s="12">
        <v>71018.92</v>
      </c>
      <c r="H21" s="13">
        <v>5.136797474281452E-3</v>
      </c>
      <c r="I21" s="11">
        <v>30271.89</v>
      </c>
      <c r="J21" s="11">
        <v>25157.51</v>
      </c>
      <c r="K21" s="11">
        <v>19578.2</v>
      </c>
      <c r="L21" s="11">
        <v>6384.3</v>
      </c>
      <c r="M21" s="12">
        <v>81391.899999999994</v>
      </c>
      <c r="N21" s="13">
        <v>5.3619910905090846E-3</v>
      </c>
      <c r="O21" s="11">
        <v>19576.34</v>
      </c>
      <c r="P21" s="11">
        <v>22630.76</v>
      </c>
      <c r="Q21" s="11">
        <v>17536.57</v>
      </c>
      <c r="R21" s="11">
        <v>7512.7</v>
      </c>
      <c r="S21" s="12">
        <v>67256.37</v>
      </c>
      <c r="T21" s="13">
        <v>5.4202849693181614E-3</v>
      </c>
      <c r="U21" s="11">
        <v>15839.43</v>
      </c>
      <c r="V21" s="11">
        <v>15105.64</v>
      </c>
      <c r="W21" s="11">
        <v>27349.11</v>
      </c>
      <c r="X21" s="11">
        <v>8506.1299999999992</v>
      </c>
      <c r="Y21" s="12">
        <v>66800.31</v>
      </c>
      <c r="Z21" s="13">
        <v>5.0497739125791533E-3</v>
      </c>
    </row>
    <row r="22" spans="2:26" ht="13">
      <c r="B22" s="7" t="s">
        <v>231</v>
      </c>
      <c r="C22" s="11">
        <v>608077.29</v>
      </c>
      <c r="D22" s="11">
        <v>1522139.15</v>
      </c>
      <c r="E22" s="11">
        <v>1053900.98</v>
      </c>
      <c r="F22" s="11">
        <v>467470.06</v>
      </c>
      <c r="G22" s="12">
        <v>3651587.48</v>
      </c>
      <c r="H22" s="13">
        <v>0.26411927053215922</v>
      </c>
      <c r="I22" s="11">
        <v>572028.41</v>
      </c>
      <c r="J22" s="11">
        <v>1418802.41</v>
      </c>
      <c r="K22" s="11">
        <v>991156.21</v>
      </c>
      <c r="L22" s="11">
        <v>383946.17</v>
      </c>
      <c r="M22" s="12">
        <v>3365933.1999999997</v>
      </c>
      <c r="N22" s="13">
        <v>0.22174324262793635</v>
      </c>
      <c r="O22" s="11">
        <v>434440.45</v>
      </c>
      <c r="P22" s="11">
        <v>1024616.62</v>
      </c>
      <c r="Q22" s="11">
        <v>673157.07</v>
      </c>
      <c r="R22" s="11">
        <v>245752.03</v>
      </c>
      <c r="S22" s="12">
        <v>2377966.17</v>
      </c>
      <c r="T22" s="13">
        <v>0.19164362109935573</v>
      </c>
      <c r="U22" s="11">
        <v>742842.6</v>
      </c>
      <c r="V22" s="11">
        <v>1019834.42</v>
      </c>
      <c r="W22" s="11">
        <v>949884.99</v>
      </c>
      <c r="X22" s="11">
        <v>385217.7</v>
      </c>
      <c r="Y22" s="12">
        <v>3097779.71</v>
      </c>
      <c r="Z22" s="13">
        <v>0.23417686484501368</v>
      </c>
    </row>
    <row r="23" spans="2:26" ht="13">
      <c r="B23" s="7" t="s">
        <v>232</v>
      </c>
      <c r="C23" s="11">
        <v>179013.02</v>
      </c>
      <c r="D23" s="11">
        <v>208546.32</v>
      </c>
      <c r="E23" s="11">
        <v>208310.94</v>
      </c>
      <c r="F23" s="11">
        <v>50523.15</v>
      </c>
      <c r="G23" s="12">
        <v>646393.43000000005</v>
      </c>
      <c r="H23" s="13">
        <v>4.67536276053779E-2</v>
      </c>
      <c r="I23" s="11">
        <v>172554.69</v>
      </c>
      <c r="J23" s="11">
        <v>163653.31</v>
      </c>
      <c r="K23" s="11">
        <v>172157.44</v>
      </c>
      <c r="L23" s="11">
        <v>47237.08</v>
      </c>
      <c r="M23" s="12">
        <v>555602.52</v>
      </c>
      <c r="N23" s="13">
        <v>3.6602361685922014E-2</v>
      </c>
      <c r="O23" s="11">
        <v>112738.64</v>
      </c>
      <c r="P23" s="11">
        <v>118140.64</v>
      </c>
      <c r="Q23" s="11">
        <v>91905.41</v>
      </c>
      <c r="R23" s="11">
        <v>52483.31</v>
      </c>
      <c r="S23" s="12">
        <v>375268</v>
      </c>
      <c r="T23" s="13">
        <v>3.024337322793496E-2</v>
      </c>
      <c r="U23" s="11">
        <v>117464.19</v>
      </c>
      <c r="V23" s="11">
        <v>99361.94</v>
      </c>
      <c r="W23" s="11">
        <v>104595.72</v>
      </c>
      <c r="X23" s="11">
        <v>39260.15</v>
      </c>
      <c r="Y23" s="12">
        <v>360682</v>
      </c>
      <c r="Z23" s="13">
        <v>2.7265779969237781E-2</v>
      </c>
    </row>
    <row r="24" spans="2:26" ht="13">
      <c r="B24" s="7" t="s">
        <v>233</v>
      </c>
      <c r="C24" s="11">
        <v>7644.95</v>
      </c>
      <c r="D24" s="11">
        <v>5856.73</v>
      </c>
      <c r="E24" s="11">
        <v>5264.92</v>
      </c>
      <c r="F24" s="11">
        <v>3949.27</v>
      </c>
      <c r="G24" s="12">
        <v>22715.87</v>
      </c>
      <c r="H24" s="13">
        <v>1.6430385542628048E-3</v>
      </c>
      <c r="I24" s="11">
        <v>5417.44</v>
      </c>
      <c r="J24" s="11">
        <v>4444.7700000000004</v>
      </c>
      <c r="K24" s="11">
        <v>7873.85</v>
      </c>
      <c r="L24" s="11">
        <v>1645.53</v>
      </c>
      <c r="M24" s="12">
        <v>19381.589999999997</v>
      </c>
      <c r="N24" s="13">
        <v>1.2768336026054185E-3</v>
      </c>
      <c r="O24" s="11">
        <v>3472.75</v>
      </c>
      <c r="P24" s="11">
        <v>5207.46</v>
      </c>
      <c r="Q24" s="11">
        <v>4538.53</v>
      </c>
      <c r="R24" s="11">
        <v>1725.03</v>
      </c>
      <c r="S24" s="12">
        <v>14943.769999999999</v>
      </c>
      <c r="T24" s="13">
        <v>1.2043393349350799E-3</v>
      </c>
      <c r="U24" s="11">
        <v>6011.08</v>
      </c>
      <c r="V24" s="11">
        <v>6568.04</v>
      </c>
      <c r="W24" s="11">
        <v>7176.14</v>
      </c>
      <c r="X24" s="11">
        <v>3456.39</v>
      </c>
      <c r="Y24" s="12">
        <v>23211.649999999998</v>
      </c>
      <c r="Z24" s="13">
        <v>1.7546862378021583E-3</v>
      </c>
    </row>
    <row r="25" spans="2:26" ht="13">
      <c r="B25" s="7" t="s">
        <v>234</v>
      </c>
      <c r="C25" s="11">
        <v>80202.05</v>
      </c>
      <c r="D25" s="11">
        <v>83683.23</v>
      </c>
      <c r="E25" s="11">
        <v>124018.78</v>
      </c>
      <c r="F25" s="11">
        <v>21352.38</v>
      </c>
      <c r="G25" s="12">
        <v>309256.44</v>
      </c>
      <c r="H25" s="13">
        <v>2.2368513910057678E-2</v>
      </c>
      <c r="I25" s="11">
        <v>71073.509999999995</v>
      </c>
      <c r="J25" s="11">
        <v>63936.79</v>
      </c>
      <c r="K25" s="11">
        <v>114442.27</v>
      </c>
      <c r="L25" s="11">
        <v>22228.89</v>
      </c>
      <c r="M25" s="12">
        <v>271681.46000000002</v>
      </c>
      <c r="N25" s="13">
        <v>1.7898016485381231E-2</v>
      </c>
      <c r="O25" s="11">
        <v>45799.38</v>
      </c>
      <c r="P25" s="11">
        <v>33459.64</v>
      </c>
      <c r="Q25" s="11">
        <v>45780.94</v>
      </c>
      <c r="R25" s="11">
        <v>15549.37</v>
      </c>
      <c r="S25" s="12">
        <v>140589.32999999999</v>
      </c>
      <c r="T25" s="13">
        <v>1.1330290829634588E-2</v>
      </c>
      <c r="U25" s="11">
        <v>72801.119999999995</v>
      </c>
      <c r="V25" s="11">
        <v>67448.45</v>
      </c>
      <c r="W25" s="11">
        <v>98954.07</v>
      </c>
      <c r="X25" s="11">
        <v>14599.11</v>
      </c>
      <c r="Y25" s="12">
        <v>253802.75</v>
      </c>
      <c r="Z25" s="13">
        <v>1.9186235900564664E-2</v>
      </c>
    </row>
    <row r="26" spans="2:26" s="6" customFormat="1" ht="13">
      <c r="B26" s="7" t="s">
        <v>98</v>
      </c>
      <c r="C26" s="69">
        <v>1810383.99</v>
      </c>
      <c r="D26" s="69">
        <v>1620583.57</v>
      </c>
      <c r="E26" s="69">
        <v>2724191.12</v>
      </c>
      <c r="F26" s="69">
        <v>750729.32</v>
      </c>
      <c r="G26" s="70">
        <v>6905888</v>
      </c>
      <c r="H26" s="71">
        <v>0.49950278089374756</v>
      </c>
      <c r="I26" s="69">
        <v>2820815.25</v>
      </c>
      <c r="J26" s="69">
        <v>1683765.24</v>
      </c>
      <c r="K26" s="69">
        <v>3416909.71</v>
      </c>
      <c r="L26" s="69">
        <v>791476.4</v>
      </c>
      <c r="M26" s="70">
        <v>8712966.5999999996</v>
      </c>
      <c r="N26" s="71">
        <v>0.57399875517223742</v>
      </c>
      <c r="O26" s="69">
        <v>2212021.9900000002</v>
      </c>
      <c r="P26" s="69">
        <v>1409904.15</v>
      </c>
      <c r="Q26" s="69">
        <v>2931619.26</v>
      </c>
      <c r="R26" s="69">
        <v>900200.04</v>
      </c>
      <c r="S26" s="70">
        <v>7453745.4400000004</v>
      </c>
      <c r="T26" s="71">
        <v>0.60070777494467498</v>
      </c>
      <c r="U26" s="69">
        <v>1987345.59</v>
      </c>
      <c r="V26" s="69">
        <v>1425373.26</v>
      </c>
      <c r="W26" s="69">
        <v>2601329.31</v>
      </c>
      <c r="X26" s="69">
        <v>1176174.21</v>
      </c>
      <c r="Y26" s="70">
        <v>7190222.3700000001</v>
      </c>
      <c r="Z26" s="71">
        <v>0.54354534207504512</v>
      </c>
    </row>
    <row r="27" spans="2:26" ht="13">
      <c r="B27" s="7" t="s">
        <v>235</v>
      </c>
      <c r="C27" s="11">
        <v>30729.29</v>
      </c>
      <c r="D27" s="11">
        <v>30444.13</v>
      </c>
      <c r="E27" s="11">
        <v>37380.92</v>
      </c>
      <c r="F27" s="11">
        <v>12060.87</v>
      </c>
      <c r="G27" s="12">
        <v>110615.20999999999</v>
      </c>
      <c r="H27" s="13">
        <v>8.0007965672402835E-3</v>
      </c>
      <c r="I27" s="11">
        <v>41139.360000000001</v>
      </c>
      <c r="J27" s="11">
        <v>27514.91</v>
      </c>
      <c r="K27" s="11">
        <v>19965.349999999999</v>
      </c>
      <c r="L27" s="11">
        <v>10300.23</v>
      </c>
      <c r="M27" s="12">
        <v>98919.849999999991</v>
      </c>
      <c r="N27" s="13">
        <v>6.5167093331706854E-3</v>
      </c>
      <c r="O27" s="11">
        <v>39007.120000000003</v>
      </c>
      <c r="P27" s="11">
        <v>28342.07</v>
      </c>
      <c r="Q27" s="11">
        <v>21667.19</v>
      </c>
      <c r="R27" s="11">
        <v>12229.34</v>
      </c>
      <c r="S27" s="12">
        <v>101245.72</v>
      </c>
      <c r="T27" s="13">
        <v>8.159534246701022E-3</v>
      </c>
      <c r="U27" s="11">
        <v>40927.629999999997</v>
      </c>
      <c r="V27" s="11">
        <v>25240.05</v>
      </c>
      <c r="W27" s="11">
        <v>24168.49</v>
      </c>
      <c r="X27" s="11">
        <v>12447.01</v>
      </c>
      <c r="Y27" s="12">
        <v>102783.18</v>
      </c>
      <c r="Z27" s="13">
        <v>7.7699013824326169E-3</v>
      </c>
    </row>
    <row r="28" spans="2:26" ht="13">
      <c r="B28" s="7" t="s">
        <v>236</v>
      </c>
      <c r="C28" s="11">
        <v>31593.22</v>
      </c>
      <c r="D28" s="11">
        <v>52007.27</v>
      </c>
      <c r="E28" s="11">
        <v>37397.199999999997</v>
      </c>
      <c r="F28" s="11">
        <v>13010.7</v>
      </c>
      <c r="G28" s="12">
        <v>134008.38999999998</v>
      </c>
      <c r="H28" s="13">
        <v>9.6928249441771818E-3</v>
      </c>
      <c r="I28" s="11">
        <v>26402.15</v>
      </c>
      <c r="J28" s="11">
        <v>32935.620000000003</v>
      </c>
      <c r="K28" s="11">
        <v>28207.87</v>
      </c>
      <c r="L28" s="11">
        <v>9530.7999999999993</v>
      </c>
      <c r="M28" s="12">
        <v>97076.44</v>
      </c>
      <c r="N28" s="13">
        <v>6.3952679121428522E-3</v>
      </c>
      <c r="O28" s="11">
        <v>144684.26</v>
      </c>
      <c r="P28" s="11">
        <v>46156.27</v>
      </c>
      <c r="Q28" s="11">
        <v>39130.629999999997</v>
      </c>
      <c r="R28" s="11">
        <v>20901.990000000002</v>
      </c>
      <c r="S28" s="12">
        <v>250873.15</v>
      </c>
      <c r="T28" s="13">
        <v>2.0218218202238694E-2</v>
      </c>
      <c r="U28" s="11">
        <v>37474.74</v>
      </c>
      <c r="V28" s="11">
        <v>56837.14</v>
      </c>
      <c r="W28" s="11">
        <v>33765.32</v>
      </c>
      <c r="X28" s="11">
        <v>20495.37</v>
      </c>
      <c r="Y28" s="12">
        <v>148572.57</v>
      </c>
      <c r="Z28" s="13">
        <v>1.1231353389091162E-2</v>
      </c>
    </row>
    <row r="29" spans="2:26" ht="13">
      <c r="B29" s="7" t="s">
        <v>237</v>
      </c>
      <c r="C29" s="11">
        <v>132884.70000000001</v>
      </c>
      <c r="D29" s="11">
        <v>211254.76</v>
      </c>
      <c r="E29" s="11">
        <v>288164.17</v>
      </c>
      <c r="F29" s="11">
        <v>49863.96</v>
      </c>
      <c r="G29" s="12">
        <v>682167.59</v>
      </c>
      <c r="H29" s="13">
        <v>4.9341172089756712E-2</v>
      </c>
      <c r="I29" s="11">
        <v>218677.54</v>
      </c>
      <c r="J29" s="11">
        <v>215659.22</v>
      </c>
      <c r="K29" s="11">
        <v>284153.59999999998</v>
      </c>
      <c r="L29" s="11">
        <v>81403.66</v>
      </c>
      <c r="M29" s="12">
        <v>799894.02</v>
      </c>
      <c r="N29" s="13">
        <v>5.2695963708814957E-2</v>
      </c>
      <c r="O29" s="11">
        <v>111204.35</v>
      </c>
      <c r="P29" s="11">
        <v>152560.71</v>
      </c>
      <c r="Q29" s="11">
        <v>202030.2</v>
      </c>
      <c r="R29" s="11">
        <v>61615.54</v>
      </c>
      <c r="S29" s="12">
        <v>527410.80000000005</v>
      </c>
      <c r="T29" s="13">
        <v>4.2504774371499195E-2</v>
      </c>
      <c r="U29" s="11">
        <v>183225.81</v>
      </c>
      <c r="V29" s="11">
        <v>177797.85</v>
      </c>
      <c r="W29" s="11">
        <v>317009.24</v>
      </c>
      <c r="X29" s="11">
        <v>86969.06</v>
      </c>
      <c r="Y29" s="12">
        <v>765001.96</v>
      </c>
      <c r="Z29" s="13">
        <v>5.7830374450057502E-2</v>
      </c>
    </row>
    <row r="30" spans="2:26" ht="13">
      <c r="B30" s="7" t="s">
        <v>238</v>
      </c>
      <c r="C30" s="11">
        <v>5093.8100000000004</v>
      </c>
      <c r="D30" s="11">
        <v>14016.07</v>
      </c>
      <c r="E30" s="11">
        <v>6610.91</v>
      </c>
      <c r="F30" s="11">
        <v>1525.22</v>
      </c>
      <c r="G30" s="12">
        <v>27246.010000000002</v>
      </c>
      <c r="H30" s="13">
        <v>1.9707035160806048E-3</v>
      </c>
      <c r="I30" s="11">
        <v>5115.1099999999997</v>
      </c>
      <c r="J30" s="11">
        <v>9497.82</v>
      </c>
      <c r="K30" s="11">
        <v>5024.16</v>
      </c>
      <c r="L30" s="11">
        <v>1289.24</v>
      </c>
      <c r="M30" s="12">
        <v>20926.330000000002</v>
      </c>
      <c r="N30" s="13">
        <v>1.3785990377058774E-3</v>
      </c>
      <c r="O30" s="11">
        <v>16496.060000000001</v>
      </c>
      <c r="P30" s="11">
        <v>8791.91</v>
      </c>
      <c r="Q30" s="11">
        <v>6319.75</v>
      </c>
      <c r="R30" s="11">
        <v>2828.77</v>
      </c>
      <c r="S30" s="12">
        <v>34436.49</v>
      </c>
      <c r="T30" s="13">
        <v>2.7752849156604076E-3</v>
      </c>
      <c r="U30" s="11">
        <v>3947.1</v>
      </c>
      <c r="V30" s="11">
        <v>6794.72</v>
      </c>
      <c r="W30" s="11">
        <v>3407.13</v>
      </c>
      <c r="X30" s="11">
        <v>1109.1500000000001</v>
      </c>
      <c r="Y30" s="12">
        <v>15258.1</v>
      </c>
      <c r="Z30" s="13">
        <v>1.153437092365649E-3</v>
      </c>
    </row>
    <row r="31" spans="2:26" ht="13">
      <c r="B31" s="7" t="s">
        <v>239</v>
      </c>
      <c r="C31" s="11">
        <v>294.02</v>
      </c>
      <c r="D31" s="11">
        <v>426.93</v>
      </c>
      <c r="E31" s="11">
        <v>400.65</v>
      </c>
      <c r="F31" s="11">
        <v>126.62</v>
      </c>
      <c r="G31" s="12">
        <v>1248.2199999999998</v>
      </c>
      <c r="H31" s="13">
        <v>9.0283734860338531E-5</v>
      </c>
      <c r="I31" s="11">
        <v>261.83</v>
      </c>
      <c r="J31" s="11">
        <v>404.32</v>
      </c>
      <c r="K31" s="11">
        <v>240.08</v>
      </c>
      <c r="L31" s="11">
        <v>7.46</v>
      </c>
      <c r="M31" s="12">
        <v>913.69</v>
      </c>
      <c r="N31" s="13">
        <v>6.0192692878372985E-5</v>
      </c>
      <c r="O31" s="11">
        <v>157.54</v>
      </c>
      <c r="P31" s="11">
        <v>283.94</v>
      </c>
      <c r="Q31" s="11">
        <v>45.3</v>
      </c>
      <c r="R31" s="11">
        <v>5</v>
      </c>
      <c r="S31" s="12">
        <v>491.78000000000003</v>
      </c>
      <c r="T31" s="13">
        <v>3.9633238341755374E-5</v>
      </c>
      <c r="U31" s="11">
        <v>437.5</v>
      </c>
      <c r="V31" s="11">
        <v>308.89999999999998</v>
      </c>
      <c r="W31" s="11">
        <v>420.77</v>
      </c>
      <c r="X31" s="11">
        <v>11.77</v>
      </c>
      <c r="Y31" s="12">
        <v>1178.94</v>
      </c>
      <c r="Z31" s="13">
        <v>8.9122048333249761E-5</v>
      </c>
    </row>
    <row r="32" spans="2:26" ht="13">
      <c r="B32" s="7" t="s">
        <v>240</v>
      </c>
      <c r="C32" s="11">
        <v>3022.41</v>
      </c>
      <c r="D32" s="11">
        <v>577.91999999999996</v>
      </c>
      <c r="E32" s="11">
        <v>344.88</v>
      </c>
      <c r="F32" s="11">
        <v>26.81</v>
      </c>
      <c r="G32" s="12">
        <v>3972.02</v>
      </c>
      <c r="H32" s="13">
        <v>2.8729615014978278E-4</v>
      </c>
      <c r="I32" s="11">
        <v>374.87</v>
      </c>
      <c r="J32" s="11">
        <v>355.61</v>
      </c>
      <c r="K32" s="11">
        <v>294.74</v>
      </c>
      <c r="L32" s="11">
        <v>299.51</v>
      </c>
      <c r="M32" s="12">
        <v>1324.73</v>
      </c>
      <c r="N32" s="13">
        <v>8.7271466292470143E-5</v>
      </c>
      <c r="O32" s="11">
        <v>257.18</v>
      </c>
      <c r="P32" s="11">
        <v>2861.56</v>
      </c>
      <c r="Q32" s="11">
        <v>167.8</v>
      </c>
      <c r="R32" s="11">
        <v>142.36000000000001</v>
      </c>
      <c r="S32" s="12">
        <v>3428.9</v>
      </c>
      <c r="T32" s="13">
        <v>2.7633984901794499E-4</v>
      </c>
      <c r="U32" s="11">
        <v>366.11</v>
      </c>
      <c r="V32" s="11">
        <v>556.79999999999995</v>
      </c>
      <c r="W32" s="11">
        <v>215.21</v>
      </c>
      <c r="X32" s="11">
        <v>460.87</v>
      </c>
      <c r="Y32" s="12">
        <v>1598.9899999999998</v>
      </c>
      <c r="Z32" s="13">
        <v>1.2087575624237283E-4</v>
      </c>
    </row>
    <row r="33" spans="2:26" s="6" customFormat="1" ht="13">
      <c r="B33" s="7" t="s">
        <v>241</v>
      </c>
      <c r="C33" s="14">
        <v>3204417.25</v>
      </c>
      <c r="D33" s="14">
        <v>4193827.79</v>
      </c>
      <c r="E33" s="14">
        <v>4919657.1399999997</v>
      </c>
      <c r="F33" s="14">
        <v>1507622.45</v>
      </c>
      <c r="G33" s="15">
        <v>13825524.629999999</v>
      </c>
      <c r="H33" s="16">
        <v>1</v>
      </c>
      <c r="I33" s="14">
        <v>4286681</v>
      </c>
      <c r="J33" s="14">
        <v>4001343.44</v>
      </c>
      <c r="K33" s="14">
        <v>5405925.71</v>
      </c>
      <c r="L33" s="14">
        <v>1485467.09</v>
      </c>
      <c r="M33" s="15">
        <v>15179417.239999998</v>
      </c>
      <c r="N33" s="16">
        <v>1</v>
      </c>
      <c r="O33" s="14">
        <v>3403548.8</v>
      </c>
      <c r="P33" s="14">
        <v>3135844.69</v>
      </c>
      <c r="Q33" s="14">
        <v>4366555.03</v>
      </c>
      <c r="R33" s="14">
        <v>1502323.44</v>
      </c>
      <c r="S33" s="15">
        <v>12408271.959999999</v>
      </c>
      <c r="T33" s="16">
        <v>1</v>
      </c>
      <c r="U33" s="14">
        <v>3509850.94</v>
      </c>
      <c r="V33" s="14">
        <v>3186647.66</v>
      </c>
      <c r="W33" s="14">
        <v>4667594.49</v>
      </c>
      <c r="X33" s="14">
        <v>1864283.3</v>
      </c>
      <c r="Y33" s="15">
        <v>13228376.390000001</v>
      </c>
      <c r="Z33" s="16">
        <v>1</v>
      </c>
    </row>
    <row r="34" spans="2:26" ht="13">
      <c r="G34" s="1"/>
      <c r="H34" s="13"/>
    </row>
    <row r="37" spans="2:26" ht="18" customHeight="1">
      <c r="B37" s="406" t="s">
        <v>1594</v>
      </c>
    </row>
    <row r="38" spans="2:26" ht="18" customHeight="1">
      <c r="B38" s="29" t="s">
        <v>243</v>
      </c>
      <c r="C38" s="29" t="s">
        <v>259</v>
      </c>
    </row>
    <row r="39" spans="2:26" ht="14.5" customHeight="1">
      <c r="B39" s="7" t="s">
        <v>98</v>
      </c>
      <c r="C39" s="30">
        <v>6905888</v>
      </c>
    </row>
    <row r="40" spans="2:26" ht="14.5" customHeight="1">
      <c r="B40" s="7" t="s">
        <v>231</v>
      </c>
      <c r="C40" s="17">
        <v>3651587.48</v>
      </c>
    </row>
    <row r="41" spans="2:26" ht="14.5" customHeight="1">
      <c r="B41" s="7" t="s">
        <v>237</v>
      </c>
      <c r="C41" s="17">
        <v>682167.59</v>
      </c>
    </row>
    <row r="42" spans="2:26" ht="14.5" customHeight="1">
      <c r="B42" s="7" t="s">
        <v>232</v>
      </c>
      <c r="C42" s="17">
        <v>646393.43000000005</v>
      </c>
    </row>
    <row r="43" spans="2:26" ht="14.5" customHeight="1">
      <c r="B43" s="7" t="s">
        <v>223</v>
      </c>
      <c r="C43" s="17">
        <v>337270.48000000004</v>
      </c>
    </row>
    <row r="44" spans="2:26" ht="14.5" customHeight="1">
      <c r="B44" s="7" t="s">
        <v>226</v>
      </c>
      <c r="C44" s="17">
        <v>316811.3</v>
      </c>
    </row>
    <row r="45" spans="2:26" ht="14.5" customHeight="1">
      <c r="B45" s="7" t="s">
        <v>234</v>
      </c>
      <c r="C45" s="17">
        <v>309256.44</v>
      </c>
    </row>
    <row r="46" spans="2:26" ht="14.5" customHeight="1">
      <c r="B46" s="7" t="s">
        <v>227</v>
      </c>
      <c r="C46" s="17">
        <v>198811.26</v>
      </c>
    </row>
    <row r="47" spans="2:26" ht="14.5" customHeight="1">
      <c r="B47" s="7" t="s">
        <v>236</v>
      </c>
      <c r="C47" s="17">
        <v>134008.38999999998</v>
      </c>
    </row>
    <row r="48" spans="2:26" ht="14.5" customHeight="1">
      <c r="B48" s="7" t="s">
        <v>224</v>
      </c>
      <c r="C48" s="17">
        <v>130643.69000000002</v>
      </c>
    </row>
    <row r="49" spans="2:6" ht="14.5" customHeight="1">
      <c r="B49" s="7" t="s">
        <v>229</v>
      </c>
      <c r="C49" s="17">
        <v>130436.96</v>
      </c>
    </row>
    <row r="50" spans="2:6" ht="14.5" customHeight="1">
      <c r="B50" s="7" t="s">
        <v>235</v>
      </c>
      <c r="C50" s="17">
        <v>110615.20999999999</v>
      </c>
    </row>
    <row r="51" spans="2:6" ht="14.5" customHeight="1">
      <c r="B51" s="7" t="s">
        <v>261</v>
      </c>
      <c r="C51" s="17">
        <v>271634.42</v>
      </c>
    </row>
    <row r="52" spans="2:6" ht="14.5" customHeight="1">
      <c r="B52" s="7" t="s">
        <v>225</v>
      </c>
      <c r="C52" s="17">
        <v>89422.94</v>
      </c>
    </row>
    <row r="53" spans="2:6" ht="14.5" customHeight="1">
      <c r="B53" s="7" t="s">
        <v>260</v>
      </c>
      <c r="C53" s="17">
        <v>71018.92</v>
      </c>
    </row>
    <row r="54" spans="2:6" ht="14.5" customHeight="1">
      <c r="B54" s="7" t="s">
        <v>228</v>
      </c>
      <c r="C54" s="17">
        <v>56010.439999999995</v>
      </c>
    </row>
    <row r="55" spans="2:6" ht="14.5" customHeight="1">
      <c r="B55" s="7" t="s">
        <v>238</v>
      </c>
      <c r="C55" s="17">
        <v>27246.010000000002</v>
      </c>
    </row>
    <row r="56" spans="2:6" ht="14.5" customHeight="1">
      <c r="B56" s="7" t="s">
        <v>233</v>
      </c>
      <c r="C56" s="17">
        <v>22715.87</v>
      </c>
    </row>
    <row r="57" spans="2:6" ht="14.5" customHeight="1">
      <c r="B57" s="7" t="s">
        <v>240</v>
      </c>
      <c r="C57" s="17">
        <v>3972.02</v>
      </c>
    </row>
    <row r="58" spans="2:6" ht="14.5" customHeight="1">
      <c r="B58" s="7" t="s">
        <v>239</v>
      </c>
      <c r="C58" s="17">
        <v>1248.2199999999998</v>
      </c>
    </row>
    <row r="62" spans="2:6" ht="17.149999999999999" customHeight="1">
      <c r="B62" s="406" t="s">
        <v>1617</v>
      </c>
    </row>
    <row r="63" spans="2:6" s="401" customFormat="1" ht="17.149999999999999" customHeight="1">
      <c r="B63" s="669"/>
      <c r="C63" s="593">
        <v>2015</v>
      </c>
      <c r="D63" s="593">
        <v>2016</v>
      </c>
      <c r="E63" s="593">
        <v>2017</v>
      </c>
      <c r="F63" s="593">
        <v>2018</v>
      </c>
    </row>
    <row r="64" spans="2:6">
      <c r="B64" s="7" t="s">
        <v>98</v>
      </c>
      <c r="C64" s="17">
        <v>7190222.3700000001</v>
      </c>
      <c r="D64" s="17">
        <v>7453745.4400000004</v>
      </c>
      <c r="E64" s="17">
        <v>8712966.5999999996</v>
      </c>
      <c r="F64" s="17">
        <v>6905888</v>
      </c>
    </row>
    <row r="65" spans="2:7">
      <c r="B65" s="7" t="s">
        <v>241</v>
      </c>
      <c r="C65" s="17">
        <v>13228376.390000001</v>
      </c>
      <c r="D65" s="17">
        <v>12408271.959999999</v>
      </c>
      <c r="E65" s="17">
        <v>15179417.239999998</v>
      </c>
      <c r="F65" s="17">
        <v>13825524.629999999</v>
      </c>
    </row>
    <row r="71" spans="2:7">
      <c r="G71" s="5"/>
    </row>
  </sheetData>
  <autoFilter ref="B38:C38">
    <sortState ref="B37:C55">
      <sortCondition descending="1" ref="C36"/>
    </sortState>
  </autoFilter>
  <mergeCells count="7">
    <mergeCell ref="F2:G2"/>
    <mergeCell ref="F3:G3"/>
    <mergeCell ref="B12:B13"/>
    <mergeCell ref="U12:Z12"/>
    <mergeCell ref="O12:T12"/>
    <mergeCell ref="I12:N12"/>
    <mergeCell ref="C12:H12"/>
  </mergeCells>
  <hyperlinks>
    <hyperlink ref="F3" r:id="rId1" location="'Índice Digitalizacion Acelerada'!A1"/>
    <hyperlink ref="F2" r:id="rId2" location="'Índice ámbitos y subámbitos'!A1"/>
    <hyperlink ref="F2:G2" location="'Índice Digitalizacion Acelerada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B1:AL34"/>
  <sheetViews>
    <sheetView showGridLines="0" zoomScaleNormal="100" workbookViewId="0">
      <selection activeCell="B3" sqref="B3"/>
    </sheetView>
  </sheetViews>
  <sheetFormatPr baseColWidth="10" defaultColWidth="11.54296875" defaultRowHeight="12.5"/>
  <cols>
    <col min="1" max="1" width="1.81640625" style="57" customWidth="1"/>
    <col min="2" max="2" width="70.81640625" style="57" customWidth="1"/>
    <col min="3" max="4" width="20.81640625" style="57" customWidth="1"/>
    <col min="5" max="5" width="21.453125" style="57" customWidth="1"/>
    <col min="6" max="6" width="22.54296875" style="57" customWidth="1"/>
    <col min="7" max="7" width="22" style="57" customWidth="1"/>
    <col min="8" max="38" width="22.81640625" style="57" customWidth="1"/>
    <col min="39" max="16384" width="11.54296875" style="57"/>
  </cols>
  <sheetData>
    <row r="1" spans="2:38" ht="15" customHeight="1"/>
    <row r="2" spans="2:38" ht="15" customHeight="1">
      <c r="F2" s="893" t="s">
        <v>245</v>
      </c>
      <c r="G2" s="893"/>
    </row>
    <row r="3" spans="2:38" ht="15" customHeight="1">
      <c r="F3" s="893" t="s">
        <v>248</v>
      </c>
      <c r="G3" s="893"/>
    </row>
    <row r="4" spans="2:38" s="405" customFormat="1" ht="13.4" customHeight="1">
      <c r="B4" s="403"/>
      <c r="C4" s="403"/>
      <c r="D4" s="404"/>
      <c r="E4" s="403"/>
    </row>
    <row r="5" spans="2:38" s="411" customFormat="1" ht="15.5">
      <c r="B5" s="414" t="s">
        <v>246</v>
      </c>
      <c r="C5" s="411" t="s">
        <v>1376</v>
      </c>
      <c r="H5" s="413"/>
      <c r="I5" s="413"/>
    </row>
    <row r="6" spans="2:38" s="415" customFormat="1" ht="15.5">
      <c r="B6" s="416" t="s">
        <v>247</v>
      </c>
      <c r="C6" s="415" t="s">
        <v>1586</v>
      </c>
    </row>
    <row r="7" spans="2:38" s="415" customFormat="1" ht="15.5">
      <c r="B7" s="416" t="s">
        <v>84</v>
      </c>
      <c r="C7" s="417" t="s">
        <v>1385</v>
      </c>
    </row>
    <row r="8" spans="2:38" s="415" customFormat="1" ht="15.5">
      <c r="B8" s="416" t="s">
        <v>220</v>
      </c>
      <c r="C8" s="415" t="s">
        <v>1371</v>
      </c>
    </row>
    <row r="9" spans="2:38" s="415" customFormat="1" ht="15.5">
      <c r="B9" s="416" t="s">
        <v>127</v>
      </c>
      <c r="C9" s="417" t="s">
        <v>61</v>
      </c>
    </row>
    <row r="10" spans="2:38" s="415" customFormat="1" ht="15.5">
      <c r="B10" s="416" t="s">
        <v>244</v>
      </c>
      <c r="C10" s="415" t="s">
        <v>1386</v>
      </c>
    </row>
    <row r="12" spans="2:38" s="628" customFormat="1" ht="18" customHeight="1">
      <c r="B12" s="1080"/>
      <c r="C12" s="1080" t="s">
        <v>1378</v>
      </c>
      <c r="D12" s="1027">
        <v>2020</v>
      </c>
      <c r="E12" s="1028"/>
      <c r="F12" s="1029"/>
      <c r="G12" s="1027">
        <v>2020</v>
      </c>
      <c r="H12" s="1028"/>
      <c r="I12" s="1028"/>
      <c r="J12" s="1028"/>
      <c r="K12" s="1028"/>
      <c r="L12" s="1029"/>
      <c r="M12" s="1027">
        <v>2020</v>
      </c>
      <c r="N12" s="1028"/>
      <c r="O12" s="1028"/>
      <c r="P12" s="1028"/>
      <c r="Q12" s="1028"/>
      <c r="R12" s="1029"/>
      <c r="S12" s="1027">
        <v>2020</v>
      </c>
      <c r="T12" s="1028"/>
      <c r="U12" s="1028"/>
      <c r="V12" s="1028"/>
      <c r="W12" s="1028"/>
      <c r="X12" s="1029"/>
      <c r="Y12" s="1027">
        <v>2019</v>
      </c>
      <c r="Z12" s="1028"/>
      <c r="AA12" s="1028"/>
      <c r="AB12" s="1028"/>
      <c r="AC12" s="1028"/>
      <c r="AD12" s="1028"/>
      <c r="AE12" s="1028"/>
      <c r="AF12" s="1028"/>
      <c r="AG12" s="1028"/>
      <c r="AH12" s="1028"/>
      <c r="AI12" s="1028"/>
      <c r="AJ12" s="1029"/>
    </row>
    <row r="13" spans="2:38" s="628" customFormat="1" ht="18" customHeight="1">
      <c r="B13" s="1088"/>
      <c r="C13" s="1088"/>
      <c r="D13" s="1027" t="s">
        <v>917</v>
      </c>
      <c r="E13" s="1028"/>
      <c r="F13" s="1029"/>
      <c r="G13" s="1027" t="s">
        <v>916</v>
      </c>
      <c r="H13" s="1028"/>
      <c r="I13" s="1029"/>
      <c r="J13" s="1027" t="s">
        <v>876</v>
      </c>
      <c r="K13" s="1028"/>
      <c r="L13" s="1029"/>
      <c r="M13" s="1027" t="s">
        <v>915</v>
      </c>
      <c r="N13" s="1028"/>
      <c r="O13" s="1029"/>
      <c r="P13" s="1027" t="s">
        <v>914</v>
      </c>
      <c r="Q13" s="1028"/>
      <c r="R13" s="1029"/>
      <c r="S13" s="1027" t="s">
        <v>913</v>
      </c>
      <c r="T13" s="1028"/>
      <c r="U13" s="1029"/>
      <c r="V13" s="1027" t="s">
        <v>875</v>
      </c>
      <c r="W13" s="1028"/>
      <c r="X13" s="1029"/>
      <c r="Y13" s="1027" t="s">
        <v>920</v>
      </c>
      <c r="Z13" s="1028"/>
      <c r="AA13" s="1029"/>
      <c r="AB13" s="1027" t="s">
        <v>917</v>
      </c>
      <c r="AC13" s="1028"/>
      <c r="AD13" s="1029"/>
      <c r="AE13" s="1027" t="s">
        <v>915</v>
      </c>
      <c r="AF13" s="1028"/>
      <c r="AG13" s="1029"/>
      <c r="AH13" s="1027" t="s">
        <v>875</v>
      </c>
      <c r="AI13" s="1028"/>
      <c r="AJ13" s="1029"/>
      <c r="AK13" s="694"/>
      <c r="AL13" s="694"/>
    </row>
    <row r="14" spans="2:38" s="628" customFormat="1" ht="18" customHeight="1">
      <c r="B14" s="1081"/>
      <c r="C14" s="1081"/>
      <c r="D14" s="707" t="s">
        <v>461</v>
      </c>
      <c r="E14" s="707" t="s">
        <v>462</v>
      </c>
      <c r="F14" s="707" t="s">
        <v>222</v>
      </c>
      <c r="G14" s="707" t="s">
        <v>461</v>
      </c>
      <c r="H14" s="707" t="s">
        <v>462</v>
      </c>
      <c r="I14" s="707" t="s">
        <v>222</v>
      </c>
      <c r="J14" s="707" t="s">
        <v>461</v>
      </c>
      <c r="K14" s="707" t="s">
        <v>462</v>
      </c>
      <c r="L14" s="707" t="s">
        <v>222</v>
      </c>
      <c r="M14" s="707" t="s">
        <v>461</v>
      </c>
      <c r="N14" s="707" t="s">
        <v>462</v>
      </c>
      <c r="O14" s="707" t="s">
        <v>222</v>
      </c>
      <c r="P14" s="707" t="s">
        <v>461</v>
      </c>
      <c r="Q14" s="707" t="s">
        <v>462</v>
      </c>
      <c r="R14" s="707" t="s">
        <v>222</v>
      </c>
      <c r="S14" s="707" t="s">
        <v>461</v>
      </c>
      <c r="T14" s="707" t="s">
        <v>462</v>
      </c>
      <c r="U14" s="707" t="s">
        <v>222</v>
      </c>
      <c r="V14" s="707" t="s">
        <v>461</v>
      </c>
      <c r="W14" s="707" t="s">
        <v>462</v>
      </c>
      <c r="X14" s="707" t="s">
        <v>222</v>
      </c>
      <c r="Y14" s="707" t="s">
        <v>461</v>
      </c>
      <c r="Z14" s="707" t="s">
        <v>462</v>
      </c>
      <c r="AA14" s="707" t="s">
        <v>222</v>
      </c>
      <c r="AB14" s="707" t="s">
        <v>461</v>
      </c>
      <c r="AC14" s="707" t="s">
        <v>462</v>
      </c>
      <c r="AD14" s="707" t="s">
        <v>222</v>
      </c>
      <c r="AE14" s="707" t="s">
        <v>461</v>
      </c>
      <c r="AF14" s="707" t="s">
        <v>462</v>
      </c>
      <c r="AG14" s="707" t="s">
        <v>222</v>
      </c>
      <c r="AH14" s="707" t="s">
        <v>461</v>
      </c>
      <c r="AI14" s="707" t="s">
        <v>462</v>
      </c>
      <c r="AJ14" s="707" t="s">
        <v>222</v>
      </c>
      <c r="AK14" s="694"/>
      <c r="AL14" s="694"/>
    </row>
    <row r="15" spans="2:38" ht="15" customHeight="1">
      <c r="B15" s="797" t="s">
        <v>129</v>
      </c>
      <c r="C15" s="802">
        <v>262</v>
      </c>
      <c r="D15" s="796">
        <v>159</v>
      </c>
      <c r="E15" s="796">
        <v>36</v>
      </c>
      <c r="F15" s="796">
        <v>195</v>
      </c>
      <c r="G15" s="796">
        <v>159</v>
      </c>
      <c r="H15" s="796">
        <v>36</v>
      </c>
      <c r="I15" s="796">
        <v>195</v>
      </c>
      <c r="J15" s="796">
        <v>157</v>
      </c>
      <c r="K15" s="796">
        <v>35</v>
      </c>
      <c r="L15" s="796">
        <v>192</v>
      </c>
      <c r="M15" s="796">
        <v>162</v>
      </c>
      <c r="N15" s="796">
        <v>34</v>
      </c>
      <c r="O15" s="796">
        <v>196</v>
      </c>
      <c r="P15" s="796">
        <v>160</v>
      </c>
      <c r="Q15" s="796">
        <v>32</v>
      </c>
      <c r="R15" s="796">
        <v>192</v>
      </c>
      <c r="S15" s="796">
        <v>159</v>
      </c>
      <c r="T15" s="796">
        <v>33</v>
      </c>
      <c r="U15" s="796">
        <v>192</v>
      </c>
      <c r="V15" s="796">
        <v>159</v>
      </c>
      <c r="W15" s="796">
        <v>34</v>
      </c>
      <c r="X15" s="796">
        <v>193</v>
      </c>
      <c r="Y15" s="796">
        <v>159</v>
      </c>
      <c r="Z15" s="796">
        <v>31</v>
      </c>
      <c r="AA15" s="796">
        <v>190</v>
      </c>
      <c r="AB15" s="796">
        <v>154</v>
      </c>
      <c r="AC15" s="796">
        <v>29</v>
      </c>
      <c r="AD15" s="796">
        <v>183</v>
      </c>
      <c r="AE15" s="796">
        <v>157</v>
      </c>
      <c r="AF15" s="796">
        <v>34</v>
      </c>
      <c r="AG15" s="796">
        <v>191</v>
      </c>
      <c r="AH15" s="796">
        <v>164</v>
      </c>
      <c r="AI15" s="796">
        <v>32</v>
      </c>
      <c r="AJ15" s="796">
        <v>196</v>
      </c>
    </row>
    <row r="16" spans="2:38" ht="25">
      <c r="B16" s="797" t="s">
        <v>131</v>
      </c>
      <c r="C16" s="802">
        <v>465</v>
      </c>
      <c r="D16" s="796">
        <v>7238</v>
      </c>
      <c r="E16" s="796">
        <v>3017</v>
      </c>
      <c r="F16" s="796">
        <v>10255</v>
      </c>
      <c r="G16" s="796">
        <v>7243</v>
      </c>
      <c r="H16" s="796">
        <v>3018</v>
      </c>
      <c r="I16" s="796">
        <v>10261</v>
      </c>
      <c r="J16" s="796">
        <v>7205</v>
      </c>
      <c r="K16" s="796">
        <v>3014</v>
      </c>
      <c r="L16" s="796">
        <v>10219</v>
      </c>
      <c r="M16" s="796">
        <v>7212</v>
      </c>
      <c r="N16" s="796">
        <v>3015</v>
      </c>
      <c r="O16" s="796">
        <v>10227</v>
      </c>
      <c r="P16" s="796">
        <v>7218</v>
      </c>
      <c r="Q16" s="796">
        <v>3004</v>
      </c>
      <c r="R16" s="796">
        <v>10222</v>
      </c>
      <c r="S16" s="796">
        <v>7139</v>
      </c>
      <c r="T16" s="796">
        <v>2990</v>
      </c>
      <c r="U16" s="796">
        <v>10129</v>
      </c>
      <c r="V16" s="796">
        <v>7116</v>
      </c>
      <c r="W16" s="796">
        <v>2983</v>
      </c>
      <c r="X16" s="796">
        <v>10099</v>
      </c>
      <c r="Y16" s="796">
        <v>7198</v>
      </c>
      <c r="Z16" s="796">
        <v>3027</v>
      </c>
      <c r="AA16" s="796">
        <v>10225</v>
      </c>
      <c r="AB16" s="796">
        <v>7064</v>
      </c>
      <c r="AC16" s="796">
        <v>3219</v>
      </c>
      <c r="AD16" s="796">
        <v>10283</v>
      </c>
      <c r="AE16" s="796">
        <v>7118</v>
      </c>
      <c r="AF16" s="796">
        <v>3237</v>
      </c>
      <c r="AG16" s="796">
        <v>10355</v>
      </c>
      <c r="AH16" s="796">
        <v>6833</v>
      </c>
      <c r="AI16" s="796">
        <v>3080</v>
      </c>
      <c r="AJ16" s="796">
        <v>9913</v>
      </c>
    </row>
    <row r="17" spans="2:36" ht="15" customHeight="1">
      <c r="B17" s="797" t="s">
        <v>133</v>
      </c>
      <c r="C17" s="802">
        <v>582</v>
      </c>
      <c r="D17" s="796">
        <v>2565</v>
      </c>
      <c r="E17" s="796">
        <v>1032</v>
      </c>
      <c r="F17" s="796">
        <v>3597</v>
      </c>
      <c r="G17" s="796">
        <v>2566</v>
      </c>
      <c r="H17" s="796">
        <v>1032</v>
      </c>
      <c r="I17" s="796">
        <v>3598</v>
      </c>
      <c r="J17" s="796">
        <v>2551</v>
      </c>
      <c r="K17" s="796">
        <v>1028</v>
      </c>
      <c r="L17" s="796">
        <v>3579</v>
      </c>
      <c r="M17" s="796">
        <v>2464</v>
      </c>
      <c r="N17" s="796">
        <v>977</v>
      </c>
      <c r="O17" s="796">
        <v>3441</v>
      </c>
      <c r="P17" s="796">
        <v>2484</v>
      </c>
      <c r="Q17" s="796">
        <v>1030</v>
      </c>
      <c r="R17" s="796">
        <v>3514</v>
      </c>
      <c r="S17" s="796">
        <v>2488</v>
      </c>
      <c r="T17" s="796">
        <v>1024</v>
      </c>
      <c r="U17" s="796">
        <v>3512</v>
      </c>
      <c r="V17" s="796">
        <v>2510</v>
      </c>
      <c r="W17" s="796">
        <v>1034</v>
      </c>
      <c r="X17" s="796">
        <v>3544</v>
      </c>
      <c r="Y17" s="796">
        <v>2523</v>
      </c>
      <c r="Z17" s="796">
        <v>1038</v>
      </c>
      <c r="AA17" s="796">
        <v>3561</v>
      </c>
      <c r="AB17" s="796">
        <v>2516</v>
      </c>
      <c r="AC17" s="796">
        <v>1027</v>
      </c>
      <c r="AD17" s="796">
        <v>3543</v>
      </c>
      <c r="AE17" s="796">
        <v>2486</v>
      </c>
      <c r="AF17" s="796">
        <v>1012</v>
      </c>
      <c r="AG17" s="796">
        <v>3498</v>
      </c>
      <c r="AH17" s="796">
        <v>2566</v>
      </c>
      <c r="AI17" s="796">
        <v>1068</v>
      </c>
      <c r="AJ17" s="796">
        <v>3634</v>
      </c>
    </row>
    <row r="18" spans="2:36" ht="15" customHeight="1">
      <c r="B18" s="797" t="s">
        <v>1387</v>
      </c>
      <c r="C18" s="802">
        <v>591</v>
      </c>
      <c r="D18" s="796">
        <v>9437</v>
      </c>
      <c r="E18" s="796">
        <v>7230</v>
      </c>
      <c r="F18" s="796">
        <v>16667</v>
      </c>
      <c r="G18" s="796">
        <v>9439</v>
      </c>
      <c r="H18" s="796">
        <v>7229</v>
      </c>
      <c r="I18" s="796">
        <v>16668</v>
      </c>
      <c r="J18" s="796">
        <v>9357</v>
      </c>
      <c r="K18" s="796">
        <v>7215</v>
      </c>
      <c r="L18" s="796">
        <v>16572</v>
      </c>
      <c r="M18" s="796">
        <v>8928</v>
      </c>
      <c r="N18" s="796">
        <v>6794</v>
      </c>
      <c r="O18" s="796">
        <v>15722</v>
      </c>
      <c r="P18" s="796">
        <v>8882</v>
      </c>
      <c r="Q18" s="796">
        <v>6675</v>
      </c>
      <c r="R18" s="796">
        <v>15557</v>
      </c>
      <c r="S18" s="796">
        <v>8169</v>
      </c>
      <c r="T18" s="796">
        <v>6222</v>
      </c>
      <c r="U18" s="796">
        <v>14391</v>
      </c>
      <c r="V18" s="796">
        <v>8039</v>
      </c>
      <c r="W18" s="796">
        <v>6191</v>
      </c>
      <c r="X18" s="796">
        <v>14230</v>
      </c>
      <c r="Y18" s="796">
        <v>8907</v>
      </c>
      <c r="Z18" s="796">
        <v>6841</v>
      </c>
      <c r="AA18" s="796">
        <v>15748</v>
      </c>
      <c r="AB18" s="796">
        <v>9473</v>
      </c>
      <c r="AC18" s="796">
        <v>7324</v>
      </c>
      <c r="AD18" s="796">
        <v>16797</v>
      </c>
      <c r="AE18" s="796">
        <v>9962</v>
      </c>
      <c r="AF18" s="796">
        <v>7601</v>
      </c>
      <c r="AG18" s="796">
        <v>17563</v>
      </c>
      <c r="AH18" s="796">
        <v>9608</v>
      </c>
      <c r="AI18" s="796">
        <v>7360</v>
      </c>
      <c r="AJ18" s="796">
        <v>16968</v>
      </c>
    </row>
    <row r="19" spans="2:36" ht="15" customHeight="1">
      <c r="B19" s="797" t="s">
        <v>137</v>
      </c>
      <c r="C19" s="802">
        <v>602</v>
      </c>
      <c r="D19" s="796">
        <v>1719</v>
      </c>
      <c r="E19" s="796">
        <v>1612</v>
      </c>
      <c r="F19" s="796">
        <v>3331</v>
      </c>
      <c r="G19" s="796">
        <v>1721</v>
      </c>
      <c r="H19" s="796">
        <v>1611</v>
      </c>
      <c r="I19" s="796">
        <v>3332</v>
      </c>
      <c r="J19" s="796">
        <v>1715</v>
      </c>
      <c r="K19" s="796">
        <v>1617</v>
      </c>
      <c r="L19" s="796">
        <v>3332</v>
      </c>
      <c r="M19" s="796">
        <v>1723</v>
      </c>
      <c r="N19" s="796">
        <v>1619</v>
      </c>
      <c r="O19" s="796">
        <v>3342</v>
      </c>
      <c r="P19" s="796">
        <v>1735</v>
      </c>
      <c r="Q19" s="796">
        <v>1571</v>
      </c>
      <c r="R19" s="796">
        <v>3306</v>
      </c>
      <c r="S19" s="796">
        <v>1730</v>
      </c>
      <c r="T19" s="796">
        <v>1590</v>
      </c>
      <c r="U19" s="796">
        <v>3320</v>
      </c>
      <c r="V19" s="796">
        <v>1696</v>
      </c>
      <c r="W19" s="796">
        <v>1565</v>
      </c>
      <c r="X19" s="796">
        <v>3261</v>
      </c>
      <c r="Y19" s="796">
        <v>1710</v>
      </c>
      <c r="Z19" s="796">
        <v>1624</v>
      </c>
      <c r="AA19" s="796">
        <v>3334</v>
      </c>
      <c r="AB19" s="796">
        <v>1722</v>
      </c>
      <c r="AC19" s="796">
        <v>1612</v>
      </c>
      <c r="AD19" s="796">
        <v>3334</v>
      </c>
      <c r="AE19" s="796">
        <v>1675</v>
      </c>
      <c r="AF19" s="796">
        <v>1598</v>
      </c>
      <c r="AG19" s="796">
        <v>3273</v>
      </c>
      <c r="AH19" s="796">
        <v>1675</v>
      </c>
      <c r="AI19" s="796">
        <v>1571</v>
      </c>
      <c r="AJ19" s="796">
        <v>3246</v>
      </c>
    </row>
    <row r="20" spans="2:36" ht="15" customHeight="1">
      <c r="B20" s="797" t="s">
        <v>139</v>
      </c>
      <c r="C20" s="802">
        <v>611</v>
      </c>
      <c r="D20" s="796">
        <v>11577</v>
      </c>
      <c r="E20" s="796">
        <v>7806</v>
      </c>
      <c r="F20" s="796">
        <v>19383</v>
      </c>
      <c r="G20" s="796">
        <v>11588</v>
      </c>
      <c r="H20" s="796">
        <v>7809</v>
      </c>
      <c r="I20" s="796">
        <v>19397</v>
      </c>
      <c r="J20" s="796">
        <v>11521</v>
      </c>
      <c r="K20" s="796">
        <v>7781</v>
      </c>
      <c r="L20" s="796">
        <v>19302</v>
      </c>
      <c r="M20" s="796">
        <v>11519</v>
      </c>
      <c r="N20" s="796">
        <v>7786</v>
      </c>
      <c r="O20" s="796">
        <v>19305</v>
      </c>
      <c r="P20" s="796">
        <v>11428</v>
      </c>
      <c r="Q20" s="796">
        <v>7715</v>
      </c>
      <c r="R20" s="796">
        <v>19143</v>
      </c>
      <c r="S20" s="796">
        <v>11466</v>
      </c>
      <c r="T20" s="796">
        <v>7718</v>
      </c>
      <c r="U20" s="796">
        <v>19184</v>
      </c>
      <c r="V20" s="796">
        <v>11655</v>
      </c>
      <c r="W20" s="796">
        <v>7767</v>
      </c>
      <c r="X20" s="796">
        <v>19422</v>
      </c>
      <c r="Y20" s="796">
        <v>11896</v>
      </c>
      <c r="Z20" s="796">
        <v>7867</v>
      </c>
      <c r="AA20" s="796">
        <v>19763</v>
      </c>
      <c r="AB20" s="796">
        <v>12280</v>
      </c>
      <c r="AC20" s="796">
        <v>8059</v>
      </c>
      <c r="AD20" s="796">
        <v>20339</v>
      </c>
      <c r="AE20" s="796">
        <v>12363</v>
      </c>
      <c r="AF20" s="796">
        <v>8013</v>
      </c>
      <c r="AG20" s="796">
        <v>20376</v>
      </c>
      <c r="AH20" s="796">
        <v>12557</v>
      </c>
      <c r="AI20" s="796">
        <v>8256</v>
      </c>
      <c r="AJ20" s="796">
        <v>20813</v>
      </c>
    </row>
    <row r="21" spans="2:36" ht="15" customHeight="1">
      <c r="B21" s="797" t="s">
        <v>141</v>
      </c>
      <c r="C21" s="802">
        <v>612</v>
      </c>
      <c r="D21" s="796">
        <v>2135</v>
      </c>
      <c r="E21" s="796">
        <v>1693</v>
      </c>
      <c r="F21" s="796">
        <v>3828</v>
      </c>
      <c r="G21" s="796">
        <v>2140</v>
      </c>
      <c r="H21" s="796">
        <v>1695</v>
      </c>
      <c r="I21" s="796">
        <v>3835</v>
      </c>
      <c r="J21" s="796">
        <v>2119</v>
      </c>
      <c r="K21" s="796">
        <v>1678</v>
      </c>
      <c r="L21" s="796">
        <v>3797</v>
      </c>
      <c r="M21" s="796">
        <v>2127</v>
      </c>
      <c r="N21" s="796">
        <v>1679</v>
      </c>
      <c r="O21" s="796">
        <v>3806</v>
      </c>
      <c r="P21" s="796">
        <v>2138</v>
      </c>
      <c r="Q21" s="796">
        <v>1681</v>
      </c>
      <c r="R21" s="796">
        <v>3819</v>
      </c>
      <c r="S21" s="796">
        <v>2068</v>
      </c>
      <c r="T21" s="796">
        <v>1675</v>
      </c>
      <c r="U21" s="796">
        <v>3743</v>
      </c>
      <c r="V21" s="796">
        <v>2046</v>
      </c>
      <c r="W21" s="796">
        <v>1666</v>
      </c>
      <c r="X21" s="796">
        <v>3712</v>
      </c>
      <c r="Y21" s="796">
        <v>1860</v>
      </c>
      <c r="Z21" s="796">
        <v>1565</v>
      </c>
      <c r="AA21" s="796">
        <v>3425</v>
      </c>
      <c r="AB21" s="796">
        <v>1899</v>
      </c>
      <c r="AC21" s="796">
        <v>1612</v>
      </c>
      <c r="AD21" s="796">
        <v>3511</v>
      </c>
      <c r="AE21" s="796">
        <v>1898</v>
      </c>
      <c r="AF21" s="796">
        <v>1617</v>
      </c>
      <c r="AG21" s="796">
        <v>3515</v>
      </c>
      <c r="AH21" s="796">
        <v>1886</v>
      </c>
      <c r="AI21" s="796">
        <v>1612</v>
      </c>
      <c r="AJ21" s="796">
        <v>3498</v>
      </c>
    </row>
    <row r="22" spans="2:36" ht="15" customHeight="1">
      <c r="B22" s="797" t="s">
        <v>143</v>
      </c>
      <c r="C22" s="802">
        <v>613</v>
      </c>
      <c r="D22" s="796">
        <v>409</v>
      </c>
      <c r="E22" s="796">
        <v>190</v>
      </c>
      <c r="F22" s="796">
        <v>599</v>
      </c>
      <c r="G22" s="796">
        <v>408</v>
      </c>
      <c r="H22" s="796">
        <v>190</v>
      </c>
      <c r="I22" s="796">
        <v>598</v>
      </c>
      <c r="J22" s="796">
        <v>415</v>
      </c>
      <c r="K22" s="796">
        <v>189</v>
      </c>
      <c r="L22" s="796">
        <v>604</v>
      </c>
      <c r="M22" s="796">
        <v>411</v>
      </c>
      <c r="N22" s="796">
        <v>192</v>
      </c>
      <c r="O22" s="796">
        <v>603</v>
      </c>
      <c r="P22" s="796">
        <v>447</v>
      </c>
      <c r="Q22" s="796">
        <v>232</v>
      </c>
      <c r="R22" s="796">
        <v>679</v>
      </c>
      <c r="S22" s="796">
        <v>446</v>
      </c>
      <c r="T22" s="796">
        <v>233</v>
      </c>
      <c r="U22" s="796">
        <v>679</v>
      </c>
      <c r="V22" s="796">
        <v>449</v>
      </c>
      <c r="W22" s="796">
        <v>234</v>
      </c>
      <c r="X22" s="796">
        <v>683</v>
      </c>
      <c r="Y22" s="796">
        <v>449</v>
      </c>
      <c r="Z22" s="796">
        <v>229</v>
      </c>
      <c r="AA22" s="796">
        <v>678</v>
      </c>
      <c r="AB22" s="796">
        <v>448</v>
      </c>
      <c r="AC22" s="796">
        <v>240</v>
      </c>
      <c r="AD22" s="796">
        <v>688</v>
      </c>
      <c r="AE22" s="796">
        <v>438</v>
      </c>
      <c r="AF22" s="796">
        <v>239</v>
      </c>
      <c r="AG22" s="796">
        <v>677</v>
      </c>
      <c r="AH22" s="796">
        <v>430</v>
      </c>
      <c r="AI22" s="796">
        <v>235</v>
      </c>
      <c r="AJ22" s="796">
        <v>665</v>
      </c>
    </row>
    <row r="23" spans="2:36" ht="15" customHeight="1">
      <c r="B23" s="797" t="s">
        <v>145</v>
      </c>
      <c r="C23" s="802">
        <v>619</v>
      </c>
      <c r="D23" s="796">
        <v>6896</v>
      </c>
      <c r="E23" s="796">
        <v>3416</v>
      </c>
      <c r="F23" s="796">
        <v>10312</v>
      </c>
      <c r="G23" s="796">
        <v>6896</v>
      </c>
      <c r="H23" s="796">
        <v>3421</v>
      </c>
      <c r="I23" s="796">
        <v>10317</v>
      </c>
      <c r="J23" s="796">
        <v>6906</v>
      </c>
      <c r="K23" s="796">
        <v>3417</v>
      </c>
      <c r="L23" s="796">
        <v>10323</v>
      </c>
      <c r="M23" s="796">
        <v>6900</v>
      </c>
      <c r="N23" s="796">
        <v>3426</v>
      </c>
      <c r="O23" s="796">
        <v>10326</v>
      </c>
      <c r="P23" s="796">
        <v>6849</v>
      </c>
      <c r="Q23" s="796">
        <v>3374</v>
      </c>
      <c r="R23" s="796">
        <v>10223</v>
      </c>
      <c r="S23" s="796">
        <v>6819</v>
      </c>
      <c r="T23" s="796">
        <v>3330</v>
      </c>
      <c r="U23" s="796">
        <v>10149</v>
      </c>
      <c r="V23" s="796">
        <v>6749</v>
      </c>
      <c r="W23" s="796">
        <v>3244</v>
      </c>
      <c r="X23" s="796">
        <v>9993</v>
      </c>
      <c r="Y23" s="796">
        <v>6721</v>
      </c>
      <c r="Z23" s="796">
        <v>3265</v>
      </c>
      <c r="AA23" s="796">
        <v>9986</v>
      </c>
      <c r="AB23" s="796">
        <v>6568</v>
      </c>
      <c r="AC23" s="796">
        <v>3200</v>
      </c>
      <c r="AD23" s="796">
        <v>9768</v>
      </c>
      <c r="AE23" s="796">
        <v>6342</v>
      </c>
      <c r="AF23" s="796">
        <v>3124</v>
      </c>
      <c r="AG23" s="796">
        <v>9466</v>
      </c>
      <c r="AH23" s="796">
        <v>6039</v>
      </c>
      <c r="AI23" s="796">
        <v>3037</v>
      </c>
      <c r="AJ23" s="796">
        <v>9076</v>
      </c>
    </row>
    <row r="24" spans="2:36" ht="15" customHeight="1">
      <c r="B24" s="797" t="s">
        <v>147</v>
      </c>
      <c r="C24" s="802">
        <v>620</v>
      </c>
      <c r="D24" s="796">
        <v>99489</v>
      </c>
      <c r="E24" s="796">
        <v>45556</v>
      </c>
      <c r="F24" s="796">
        <v>145045</v>
      </c>
      <c r="G24" s="796">
        <v>99572</v>
      </c>
      <c r="H24" s="796">
        <v>45593</v>
      </c>
      <c r="I24" s="796">
        <v>145165</v>
      </c>
      <c r="J24" s="796">
        <v>98529</v>
      </c>
      <c r="K24" s="796">
        <v>45031</v>
      </c>
      <c r="L24" s="796">
        <v>143560</v>
      </c>
      <c r="M24" s="796">
        <v>98210</v>
      </c>
      <c r="N24" s="796">
        <v>44980</v>
      </c>
      <c r="O24" s="796">
        <v>143190</v>
      </c>
      <c r="P24" s="796">
        <v>98016</v>
      </c>
      <c r="Q24" s="796">
        <v>44841</v>
      </c>
      <c r="R24" s="796">
        <v>142857</v>
      </c>
      <c r="S24" s="796">
        <v>98909</v>
      </c>
      <c r="T24" s="796">
        <v>45183</v>
      </c>
      <c r="U24" s="796">
        <v>144092</v>
      </c>
      <c r="V24" s="796">
        <v>99531</v>
      </c>
      <c r="W24" s="796">
        <v>45458</v>
      </c>
      <c r="X24" s="796">
        <v>144989</v>
      </c>
      <c r="Y24" s="796">
        <v>99424</v>
      </c>
      <c r="Z24" s="796">
        <v>45489</v>
      </c>
      <c r="AA24" s="796">
        <v>144913</v>
      </c>
      <c r="AB24" s="796">
        <v>98146</v>
      </c>
      <c r="AC24" s="796">
        <v>44575</v>
      </c>
      <c r="AD24" s="796">
        <v>142721</v>
      </c>
      <c r="AE24" s="796">
        <v>97395</v>
      </c>
      <c r="AF24" s="796">
        <v>44708</v>
      </c>
      <c r="AG24" s="796">
        <v>142103</v>
      </c>
      <c r="AH24" s="796">
        <v>95122</v>
      </c>
      <c r="AI24" s="796">
        <v>44175</v>
      </c>
      <c r="AJ24" s="796">
        <v>139297</v>
      </c>
    </row>
    <row r="25" spans="2:36" ht="15" customHeight="1">
      <c r="B25" s="797" t="s">
        <v>149</v>
      </c>
      <c r="C25" s="802">
        <v>631</v>
      </c>
      <c r="D25" s="796">
        <v>2574</v>
      </c>
      <c r="E25" s="796">
        <v>1820</v>
      </c>
      <c r="F25" s="796">
        <v>4394</v>
      </c>
      <c r="G25" s="796">
        <v>2574</v>
      </c>
      <c r="H25" s="796">
        <v>1821</v>
      </c>
      <c r="I25" s="796">
        <v>4395</v>
      </c>
      <c r="J25" s="796">
        <v>2570</v>
      </c>
      <c r="K25" s="796">
        <v>1793</v>
      </c>
      <c r="L25" s="796">
        <v>4363</v>
      </c>
      <c r="M25" s="796">
        <v>2582</v>
      </c>
      <c r="N25" s="796">
        <v>1774</v>
      </c>
      <c r="O25" s="796">
        <v>4356</v>
      </c>
      <c r="P25" s="796">
        <v>2578</v>
      </c>
      <c r="Q25" s="796">
        <v>1761</v>
      </c>
      <c r="R25" s="796">
        <v>4339</v>
      </c>
      <c r="S25" s="796">
        <v>2586</v>
      </c>
      <c r="T25" s="796">
        <v>1772</v>
      </c>
      <c r="U25" s="796">
        <v>4358</v>
      </c>
      <c r="V25" s="796">
        <v>2617</v>
      </c>
      <c r="W25" s="796">
        <v>1821</v>
      </c>
      <c r="X25" s="796">
        <v>4438</v>
      </c>
      <c r="Y25" s="796">
        <v>2646</v>
      </c>
      <c r="Z25" s="796">
        <v>1861</v>
      </c>
      <c r="AA25" s="796">
        <v>4507</v>
      </c>
      <c r="AB25" s="796">
        <v>2641</v>
      </c>
      <c r="AC25" s="796">
        <v>1811</v>
      </c>
      <c r="AD25" s="796">
        <v>4452</v>
      </c>
      <c r="AE25" s="796">
        <v>2621</v>
      </c>
      <c r="AF25" s="796">
        <v>1787</v>
      </c>
      <c r="AG25" s="796">
        <v>4408</v>
      </c>
      <c r="AH25" s="796">
        <v>2606</v>
      </c>
      <c r="AI25" s="796">
        <v>1799</v>
      </c>
      <c r="AJ25" s="796">
        <v>4405</v>
      </c>
    </row>
    <row r="26" spans="2:36" ht="15" customHeight="1">
      <c r="B26" s="799" t="s">
        <v>1383</v>
      </c>
      <c r="C26" s="800"/>
      <c r="D26" s="801">
        <v>144198</v>
      </c>
      <c r="E26" s="801">
        <v>73408</v>
      </c>
      <c r="F26" s="801">
        <v>217606</v>
      </c>
      <c r="G26" s="801">
        <v>144306</v>
      </c>
      <c r="H26" s="801">
        <v>73455</v>
      </c>
      <c r="I26" s="801">
        <v>217761</v>
      </c>
      <c r="J26" s="801">
        <v>143045</v>
      </c>
      <c r="K26" s="801">
        <v>72798</v>
      </c>
      <c r="L26" s="801">
        <v>215843</v>
      </c>
      <c r="M26" s="801">
        <v>142238</v>
      </c>
      <c r="N26" s="801">
        <v>72276</v>
      </c>
      <c r="O26" s="801">
        <v>214514</v>
      </c>
      <c r="P26" s="801">
        <v>141935</v>
      </c>
      <c r="Q26" s="801">
        <v>71916</v>
      </c>
      <c r="R26" s="801">
        <v>213851</v>
      </c>
      <c r="S26" s="801">
        <v>141979</v>
      </c>
      <c r="T26" s="801">
        <v>71770</v>
      </c>
      <c r="U26" s="801">
        <v>213749</v>
      </c>
      <c r="V26" s="801">
        <v>142567</v>
      </c>
      <c r="W26" s="801">
        <v>71997</v>
      </c>
      <c r="X26" s="801">
        <v>214564</v>
      </c>
      <c r="Y26" s="801">
        <v>143493</v>
      </c>
      <c r="Z26" s="801">
        <v>72837</v>
      </c>
      <c r="AA26" s="801">
        <v>216330</v>
      </c>
      <c r="AB26" s="801">
        <v>142911</v>
      </c>
      <c r="AC26" s="801">
        <v>72708</v>
      </c>
      <c r="AD26" s="801">
        <v>215619</v>
      </c>
      <c r="AE26" s="801">
        <v>142455</v>
      </c>
      <c r="AF26" s="801">
        <v>72970</v>
      </c>
      <c r="AG26" s="801">
        <v>215425</v>
      </c>
      <c r="AH26" s="801">
        <v>139486</v>
      </c>
      <c r="AI26" s="801">
        <v>72225</v>
      </c>
      <c r="AJ26" s="801">
        <v>211711</v>
      </c>
    </row>
    <row r="27" spans="2:36">
      <c r="B27" s="132"/>
      <c r="C27" s="104"/>
      <c r="D27" s="104"/>
      <c r="E27" s="104"/>
      <c r="F27" s="104"/>
      <c r="G27" s="104"/>
      <c r="H27" s="104"/>
      <c r="I27" s="260"/>
      <c r="J27" s="104"/>
      <c r="K27" s="104"/>
      <c r="L27" s="104"/>
      <c r="M27" s="104"/>
      <c r="N27" s="104"/>
      <c r="O27" s="104"/>
      <c r="P27" s="260"/>
      <c r="Q27" s="104"/>
      <c r="R27" s="104"/>
      <c r="S27" s="104"/>
      <c r="T27" s="104"/>
      <c r="U27" s="104"/>
      <c r="V27" s="104"/>
      <c r="W27" s="260"/>
      <c r="X27" s="104"/>
      <c r="Y27" s="104"/>
      <c r="Z27" s="104"/>
      <c r="AA27" s="104"/>
      <c r="AB27" s="104"/>
      <c r="AC27" s="104"/>
      <c r="AD27" s="260"/>
    </row>
    <row r="28" spans="2:36">
      <c r="B28" s="132"/>
      <c r="C28" s="104"/>
      <c r="D28" s="104"/>
      <c r="E28" s="104"/>
      <c r="F28" s="104"/>
      <c r="G28" s="104"/>
      <c r="H28" s="104"/>
      <c r="I28" s="260"/>
      <c r="J28" s="104"/>
      <c r="K28" s="104"/>
      <c r="L28" s="104"/>
      <c r="M28" s="104"/>
      <c r="N28" s="104"/>
      <c r="O28" s="104"/>
      <c r="P28" s="260"/>
      <c r="Q28" s="104"/>
      <c r="R28" s="104"/>
      <c r="S28" s="104"/>
      <c r="T28" s="104"/>
      <c r="U28" s="104"/>
      <c r="V28" s="104"/>
      <c r="W28" s="260"/>
      <c r="X28" s="104"/>
      <c r="Y28" s="104"/>
      <c r="Z28" s="104"/>
      <c r="AA28" s="104"/>
      <c r="AB28" s="104"/>
      <c r="AC28" s="104"/>
      <c r="AD28" s="260"/>
    </row>
    <row r="29" spans="2:36">
      <c r="B29" s="132"/>
      <c r="C29" s="104"/>
      <c r="D29" s="104"/>
      <c r="E29" s="104"/>
      <c r="F29" s="104"/>
      <c r="G29" s="104"/>
      <c r="H29" s="104"/>
      <c r="I29" s="260"/>
      <c r="J29" s="104"/>
      <c r="K29" s="104"/>
      <c r="L29" s="104"/>
      <c r="M29" s="104"/>
      <c r="N29" s="104"/>
      <c r="O29" s="104"/>
      <c r="P29" s="260"/>
      <c r="Q29" s="104"/>
      <c r="R29" s="104"/>
      <c r="S29" s="104"/>
      <c r="T29" s="104"/>
      <c r="U29" s="104"/>
      <c r="V29" s="104"/>
      <c r="W29" s="260"/>
      <c r="X29" s="104"/>
      <c r="Y29" s="104"/>
      <c r="Z29" s="104"/>
      <c r="AA29" s="104"/>
      <c r="AB29" s="104"/>
      <c r="AC29" s="104"/>
      <c r="AD29" s="260"/>
    </row>
    <row r="30" spans="2:36" ht="18" customHeight="1">
      <c r="B30" s="619" t="s">
        <v>1755</v>
      </c>
    </row>
    <row r="31" spans="2:36" ht="18" customHeight="1">
      <c r="B31" s="1084" t="s">
        <v>293</v>
      </c>
      <c r="C31" s="1027">
        <v>2019</v>
      </c>
      <c r="D31" s="1028"/>
      <c r="E31" s="1028"/>
      <c r="F31" s="1029"/>
      <c r="G31" s="1086">
        <v>2020</v>
      </c>
      <c r="H31" s="1089"/>
      <c r="I31" s="1089"/>
      <c r="J31" s="1089"/>
      <c r="K31" s="1089"/>
      <c r="L31" s="1089"/>
      <c r="M31" s="1082"/>
      <c r="N31" s="1086" t="s">
        <v>1388</v>
      </c>
    </row>
    <row r="32" spans="2:36" ht="18" customHeight="1">
      <c r="B32" s="1085"/>
      <c r="C32" s="707" t="s">
        <v>1199</v>
      </c>
      <c r="D32" s="707" t="s">
        <v>1195</v>
      </c>
      <c r="E32" s="707" t="s">
        <v>1204</v>
      </c>
      <c r="F32" s="707" t="s">
        <v>1202</v>
      </c>
      <c r="G32" s="707" t="s">
        <v>1199</v>
      </c>
      <c r="H32" s="707" t="s">
        <v>1197</v>
      </c>
      <c r="I32" s="707" t="s">
        <v>1196</v>
      </c>
      <c r="J32" s="707" t="s">
        <v>1195</v>
      </c>
      <c r="K32" s="707" t="s">
        <v>1194</v>
      </c>
      <c r="L32" s="707" t="s">
        <v>1205</v>
      </c>
      <c r="M32" s="707" t="s">
        <v>1204</v>
      </c>
      <c r="N32" s="1087"/>
    </row>
    <row r="33" spans="2:14" ht="15" customHeight="1">
      <c r="B33" s="451" t="s">
        <v>1389</v>
      </c>
      <c r="C33" s="796">
        <v>211711</v>
      </c>
      <c r="D33" s="796">
        <v>215425</v>
      </c>
      <c r="E33" s="796">
        <v>215619</v>
      </c>
      <c r="F33" s="796">
        <v>216330</v>
      </c>
      <c r="G33" s="796">
        <v>214564</v>
      </c>
      <c r="H33" s="796">
        <v>213749</v>
      </c>
      <c r="I33" s="796">
        <v>213851</v>
      </c>
      <c r="J33" s="796">
        <v>214514</v>
      </c>
      <c r="K33" s="796">
        <v>215843</v>
      </c>
      <c r="L33" s="796">
        <v>217761</v>
      </c>
      <c r="M33" s="796">
        <v>217606</v>
      </c>
      <c r="N33" s="474">
        <v>9.2153288903111807E-3</v>
      </c>
    </row>
    <row r="34" spans="2:14" ht="15" customHeight="1">
      <c r="B34" s="451" t="s">
        <v>222</v>
      </c>
      <c r="C34" s="796">
        <v>3250897</v>
      </c>
      <c r="D34" s="796">
        <v>3265011</v>
      </c>
      <c r="E34" s="796">
        <v>3245722</v>
      </c>
      <c r="F34" s="796">
        <v>3314130</v>
      </c>
      <c r="G34" s="796">
        <v>3177701</v>
      </c>
      <c r="H34" s="796">
        <v>3160493</v>
      </c>
      <c r="I34" s="796">
        <v>3139719</v>
      </c>
      <c r="J34" s="796">
        <v>3147739</v>
      </c>
      <c r="K34" s="796">
        <v>3144260</v>
      </c>
      <c r="L34" s="796">
        <v>3197532</v>
      </c>
      <c r="M34" s="796">
        <v>3194573</v>
      </c>
      <c r="N34" s="474">
        <v>-1.5758897404029026E-2</v>
      </c>
    </row>
  </sheetData>
  <mergeCells count="24">
    <mergeCell ref="N31:N32"/>
    <mergeCell ref="C12:C14"/>
    <mergeCell ref="F2:G2"/>
    <mergeCell ref="F3:G3"/>
    <mergeCell ref="B12:B14"/>
    <mergeCell ref="B31:B32"/>
    <mergeCell ref="C31:F31"/>
    <mergeCell ref="G31:M31"/>
    <mergeCell ref="Y13:AA13"/>
    <mergeCell ref="AB13:AD13"/>
    <mergeCell ref="AE13:AG13"/>
    <mergeCell ref="D12:F12"/>
    <mergeCell ref="G12:L12"/>
    <mergeCell ref="M12:R12"/>
    <mergeCell ref="S12:X12"/>
    <mergeCell ref="Y12:AJ12"/>
    <mergeCell ref="D13:F13"/>
    <mergeCell ref="G13:I13"/>
    <mergeCell ref="J13:L13"/>
    <mergeCell ref="M13:O13"/>
    <mergeCell ref="P13:R13"/>
    <mergeCell ref="AH13:AJ13"/>
    <mergeCell ref="S13:U13"/>
    <mergeCell ref="V13:X13"/>
  </mergeCells>
  <hyperlinks>
    <hyperlink ref="F3" r:id="rId1" location="'Índice Digitalizacion Acelerada'!A1"/>
    <hyperlink ref="F2" r:id="rId2" location="'Índice ámbitos y subámbitos'!A1"/>
    <hyperlink ref="F2:G2" location="'Índice sectores estratégicos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B1:AL31"/>
  <sheetViews>
    <sheetView showGridLines="0" zoomScaleNormal="100" workbookViewId="0">
      <selection activeCell="B2" sqref="B2"/>
    </sheetView>
  </sheetViews>
  <sheetFormatPr baseColWidth="10" defaultColWidth="11.54296875" defaultRowHeight="12.5"/>
  <cols>
    <col min="1" max="1" width="1.81640625" style="57" customWidth="1"/>
    <col min="2" max="2" width="70.81640625" style="57" customWidth="1"/>
    <col min="3" max="4" width="20.81640625" style="57" customWidth="1"/>
    <col min="5" max="5" width="21.453125" style="57" customWidth="1"/>
    <col min="6" max="6" width="22.54296875" style="57" customWidth="1"/>
    <col min="7" max="7" width="22" style="57" customWidth="1"/>
    <col min="8" max="38" width="22.81640625" style="57" customWidth="1"/>
    <col min="39" max="16384" width="11.54296875" style="57"/>
  </cols>
  <sheetData>
    <row r="1" spans="2:38" ht="15" customHeight="1"/>
    <row r="2" spans="2:38" ht="15" customHeight="1">
      <c r="F2" s="893" t="s">
        <v>245</v>
      </c>
      <c r="G2" s="893"/>
    </row>
    <row r="3" spans="2:38" ht="15" customHeight="1">
      <c r="F3" s="893" t="s">
        <v>248</v>
      </c>
      <c r="G3" s="893"/>
    </row>
    <row r="4" spans="2:38" s="405" customFormat="1" ht="13.4" customHeight="1">
      <c r="B4" s="403"/>
      <c r="C4" s="403"/>
      <c r="D4" s="404"/>
      <c r="E4" s="403"/>
    </row>
    <row r="5" spans="2:38" s="411" customFormat="1" ht="15.5">
      <c r="B5" s="414" t="s">
        <v>246</v>
      </c>
      <c r="C5" s="411" t="s">
        <v>1376</v>
      </c>
      <c r="H5" s="413"/>
      <c r="I5" s="413"/>
    </row>
    <row r="6" spans="2:38" s="415" customFormat="1" ht="15.5">
      <c r="B6" s="416" t="s">
        <v>247</v>
      </c>
      <c r="C6" s="415" t="s">
        <v>1586</v>
      </c>
    </row>
    <row r="7" spans="2:38" s="415" customFormat="1" ht="15.5">
      <c r="B7" s="416" t="s">
        <v>84</v>
      </c>
      <c r="C7" s="417" t="s">
        <v>1372</v>
      </c>
    </row>
    <row r="8" spans="2:38" s="415" customFormat="1" ht="15.5">
      <c r="B8" s="416" t="s">
        <v>220</v>
      </c>
      <c r="C8" s="415" t="s">
        <v>62</v>
      </c>
    </row>
    <row r="9" spans="2:38" s="415" customFormat="1" ht="15.5">
      <c r="B9" s="416" t="s">
        <v>127</v>
      </c>
      <c r="C9" s="417" t="s">
        <v>6</v>
      </c>
    </row>
    <row r="10" spans="2:38" s="415" customFormat="1" ht="15.5">
      <c r="B10" s="416" t="s">
        <v>244</v>
      </c>
      <c r="C10" s="415" t="s">
        <v>1390</v>
      </c>
    </row>
    <row r="12" spans="2:38" s="628" customFormat="1" ht="18" customHeight="1">
      <c r="B12" s="613"/>
      <c r="C12" s="613" t="s">
        <v>1378</v>
      </c>
      <c r="D12" s="803" t="s">
        <v>1536</v>
      </c>
      <c r="E12" s="706" t="s">
        <v>585</v>
      </c>
      <c r="F12" s="707" t="s">
        <v>586</v>
      </c>
      <c r="G12" s="707" t="s">
        <v>587</v>
      </c>
      <c r="H12" s="707" t="s">
        <v>588</v>
      </c>
      <c r="I12" s="707" t="s">
        <v>589</v>
      </c>
      <c r="O12" s="662"/>
      <c r="P12" s="662"/>
      <c r="Q12" s="662"/>
      <c r="R12" s="662"/>
      <c r="S12" s="662"/>
      <c r="T12" s="662"/>
      <c r="U12" s="662"/>
      <c r="V12" s="662"/>
      <c r="W12" s="662"/>
      <c r="X12" s="662"/>
      <c r="Y12" s="662"/>
      <c r="Z12" s="662"/>
      <c r="AA12" s="662"/>
      <c r="AB12" s="662"/>
      <c r="AC12" s="662"/>
      <c r="AD12" s="662"/>
      <c r="AE12" s="694"/>
      <c r="AF12" s="694"/>
      <c r="AG12" s="694"/>
      <c r="AH12" s="694"/>
      <c r="AI12" s="694"/>
      <c r="AJ12" s="694"/>
      <c r="AK12" s="694"/>
      <c r="AL12" s="694"/>
    </row>
    <row r="13" spans="2:38" ht="15" customHeight="1">
      <c r="B13" s="797" t="s">
        <v>1391</v>
      </c>
      <c r="C13" s="802" t="s">
        <v>128</v>
      </c>
      <c r="D13" s="796">
        <v>1754.71</v>
      </c>
      <c r="E13" s="796">
        <v>1643.46</v>
      </c>
      <c r="F13" s="796">
        <v>1601.59</v>
      </c>
      <c r="G13" s="796">
        <v>1472.26</v>
      </c>
      <c r="H13" s="796">
        <v>672.84</v>
      </c>
      <c r="I13" s="796">
        <v>0</v>
      </c>
      <c r="O13" s="104"/>
      <c r="P13" s="260"/>
      <c r="Q13" s="104"/>
      <c r="R13" s="104"/>
      <c r="S13" s="104"/>
      <c r="T13" s="104"/>
      <c r="U13" s="104"/>
      <c r="V13" s="104"/>
      <c r="W13" s="260"/>
      <c r="X13" s="104"/>
      <c r="Y13" s="104"/>
      <c r="Z13" s="104"/>
      <c r="AA13" s="104"/>
      <c r="AB13" s="104"/>
      <c r="AC13" s="104"/>
      <c r="AD13" s="260"/>
    </row>
    <row r="14" spans="2:38" ht="25">
      <c r="B14" s="797" t="s">
        <v>1392</v>
      </c>
      <c r="C14" s="802" t="s">
        <v>130</v>
      </c>
      <c r="D14" s="796">
        <v>8212.01</v>
      </c>
      <c r="E14" s="796">
        <v>7590.42</v>
      </c>
      <c r="F14" s="796">
        <v>10797.59</v>
      </c>
      <c r="G14" s="796">
        <v>14112.810000000003</v>
      </c>
      <c r="H14" s="796">
        <v>10839.410000000002</v>
      </c>
      <c r="I14" s="796">
        <v>13028.7</v>
      </c>
      <c r="O14" s="104"/>
      <c r="P14" s="260"/>
      <c r="Q14" s="104"/>
      <c r="R14" s="104"/>
      <c r="S14" s="104"/>
      <c r="T14" s="104"/>
      <c r="U14" s="104"/>
      <c r="V14" s="104"/>
      <c r="W14" s="260"/>
      <c r="X14" s="104"/>
      <c r="Y14" s="104"/>
      <c r="Z14" s="104"/>
      <c r="AA14" s="104"/>
      <c r="AB14" s="104"/>
      <c r="AC14" s="104"/>
      <c r="AD14" s="260"/>
    </row>
    <row r="15" spans="2:38" ht="15" customHeight="1">
      <c r="B15" s="797" t="s">
        <v>1393</v>
      </c>
      <c r="C15" s="802" t="s">
        <v>132</v>
      </c>
      <c r="D15" s="796">
        <v>1083.58</v>
      </c>
      <c r="E15" s="796">
        <v>1147.24</v>
      </c>
      <c r="F15" s="796">
        <v>1044.47</v>
      </c>
      <c r="G15" s="796">
        <v>1014.48</v>
      </c>
      <c r="H15" s="796">
        <v>994.15</v>
      </c>
      <c r="I15" s="796">
        <v>1785.3300000000002</v>
      </c>
      <c r="O15" s="104"/>
      <c r="P15" s="260"/>
      <c r="Q15" s="104"/>
      <c r="R15" s="104"/>
      <c r="S15" s="104"/>
      <c r="T15" s="104"/>
      <c r="U15" s="104"/>
      <c r="V15" s="104"/>
      <c r="W15" s="260"/>
      <c r="X15" s="104"/>
      <c r="Y15" s="104"/>
      <c r="Z15" s="104"/>
      <c r="AA15" s="104"/>
      <c r="AB15" s="104"/>
      <c r="AC15" s="104"/>
      <c r="AD15" s="260"/>
    </row>
    <row r="16" spans="2:38" ht="15" customHeight="1">
      <c r="B16" s="797" t="s">
        <v>1394</v>
      </c>
      <c r="C16" s="802" t="s">
        <v>134</v>
      </c>
      <c r="D16" s="796">
        <v>10420.39</v>
      </c>
      <c r="E16" s="796">
        <v>11477.57</v>
      </c>
      <c r="F16" s="796">
        <v>12074.43</v>
      </c>
      <c r="G16" s="796">
        <v>13508.330000000002</v>
      </c>
      <c r="H16" s="796">
        <v>12149.999999999998</v>
      </c>
      <c r="I16" s="796">
        <v>17674.009999999998</v>
      </c>
      <c r="O16" s="104"/>
      <c r="P16" s="260"/>
      <c r="Q16" s="104"/>
      <c r="R16" s="104"/>
      <c r="S16" s="104"/>
      <c r="T16" s="104"/>
      <c r="U16" s="104"/>
      <c r="V16" s="104"/>
      <c r="W16" s="260"/>
      <c r="X16" s="104"/>
      <c r="Y16" s="104"/>
      <c r="Z16" s="104"/>
      <c r="AA16" s="104"/>
      <c r="AB16" s="104"/>
      <c r="AC16" s="104"/>
      <c r="AD16" s="260"/>
    </row>
    <row r="17" spans="2:30" ht="15" customHeight="1">
      <c r="B17" s="797" t="s">
        <v>1395</v>
      </c>
      <c r="C17" s="802" t="s">
        <v>136</v>
      </c>
      <c r="D17" s="796">
        <v>11293.859999999999</v>
      </c>
      <c r="E17" s="796">
        <v>12130.150000000001</v>
      </c>
      <c r="F17" s="796">
        <v>11281.7</v>
      </c>
      <c r="G17" s="796">
        <v>11984.64</v>
      </c>
      <c r="H17" s="796">
        <v>14789.09</v>
      </c>
      <c r="I17" s="796">
        <v>15285.090000000002</v>
      </c>
      <c r="O17" s="104"/>
      <c r="P17" s="260"/>
      <c r="Q17" s="104"/>
      <c r="R17" s="104"/>
      <c r="S17" s="104"/>
      <c r="T17" s="104"/>
      <c r="U17" s="104"/>
      <c r="V17" s="104"/>
      <c r="W17" s="260"/>
      <c r="X17" s="104"/>
      <c r="Y17" s="104"/>
      <c r="Z17" s="104"/>
      <c r="AA17" s="104"/>
      <c r="AB17" s="104"/>
      <c r="AC17" s="104"/>
      <c r="AD17" s="260"/>
    </row>
    <row r="18" spans="2:30" ht="15" customHeight="1">
      <c r="B18" s="797" t="s">
        <v>139</v>
      </c>
      <c r="C18" s="802" t="s">
        <v>138</v>
      </c>
      <c r="D18" s="796">
        <v>16282.44</v>
      </c>
      <c r="E18" s="796">
        <v>15889.139999999998</v>
      </c>
      <c r="F18" s="796">
        <v>18402.39</v>
      </c>
      <c r="G18" s="796">
        <v>15491.569999999998</v>
      </c>
      <c r="H18" s="796">
        <v>13197.489999999998</v>
      </c>
      <c r="I18" s="796">
        <v>16303.239999999998</v>
      </c>
      <c r="O18" s="104"/>
      <c r="P18" s="260"/>
      <c r="Q18" s="104"/>
      <c r="R18" s="104"/>
      <c r="S18" s="104"/>
      <c r="T18" s="104"/>
      <c r="U18" s="104"/>
      <c r="V18" s="104"/>
      <c r="W18" s="260"/>
      <c r="X18" s="104"/>
      <c r="Y18" s="104"/>
      <c r="Z18" s="104"/>
      <c r="AA18" s="104"/>
      <c r="AB18" s="104"/>
      <c r="AC18" s="104"/>
      <c r="AD18" s="260"/>
    </row>
    <row r="19" spans="2:30" ht="15" customHeight="1">
      <c r="B19" s="797" t="s">
        <v>1396</v>
      </c>
      <c r="C19" s="802" t="s">
        <v>140</v>
      </c>
      <c r="D19" s="796">
        <v>15255.069999999996</v>
      </c>
      <c r="E19" s="796">
        <v>12773.82</v>
      </c>
      <c r="F19" s="796">
        <v>15300.559999999996</v>
      </c>
      <c r="G19" s="796">
        <v>14986.45</v>
      </c>
      <c r="H19" s="796">
        <v>8495.18</v>
      </c>
      <c r="I19" s="796">
        <v>7231.6399999999994</v>
      </c>
      <c r="O19" s="104"/>
      <c r="P19" s="260"/>
      <c r="Q19" s="104"/>
      <c r="R19" s="104"/>
      <c r="S19" s="104"/>
      <c r="T19" s="104"/>
      <c r="U19" s="104"/>
      <c r="V19" s="104"/>
      <c r="W19" s="260"/>
      <c r="X19" s="104"/>
      <c r="Y19" s="104"/>
      <c r="Z19" s="104"/>
      <c r="AA19" s="104"/>
      <c r="AB19" s="104"/>
      <c r="AC19" s="104"/>
      <c r="AD19" s="260"/>
    </row>
    <row r="20" spans="2:30" ht="15" customHeight="1">
      <c r="B20" s="797" t="s">
        <v>1397</v>
      </c>
      <c r="C20" s="802" t="s">
        <v>142</v>
      </c>
      <c r="D20" s="796">
        <v>3971.5300000000007</v>
      </c>
      <c r="E20" s="796">
        <v>5209.53</v>
      </c>
      <c r="F20" s="796">
        <v>6399.5100000000011</v>
      </c>
      <c r="G20" s="796">
        <v>5770.8100000000013</v>
      </c>
      <c r="H20" s="796">
        <v>6567.52</v>
      </c>
      <c r="I20" s="796">
        <v>7658.38</v>
      </c>
      <c r="O20" s="104"/>
      <c r="P20" s="260"/>
      <c r="Q20" s="104"/>
      <c r="R20" s="104"/>
      <c r="S20" s="104"/>
      <c r="T20" s="104"/>
      <c r="U20" s="104"/>
      <c r="V20" s="104"/>
      <c r="W20" s="260"/>
      <c r="X20" s="104"/>
      <c r="Y20" s="104"/>
      <c r="Z20" s="104"/>
      <c r="AA20" s="104"/>
      <c r="AB20" s="104"/>
      <c r="AC20" s="104"/>
      <c r="AD20" s="260"/>
    </row>
    <row r="21" spans="2:30" ht="15" customHeight="1">
      <c r="B21" s="797" t="s">
        <v>145</v>
      </c>
      <c r="C21" s="802" t="s">
        <v>144</v>
      </c>
      <c r="D21" s="796">
        <v>15147.449999999999</v>
      </c>
      <c r="E21" s="796">
        <v>13320.149999999996</v>
      </c>
      <c r="F21" s="796">
        <v>12290.509999999998</v>
      </c>
      <c r="G21" s="796">
        <v>9401.68</v>
      </c>
      <c r="H21" s="796">
        <v>13088.75</v>
      </c>
      <c r="I21" s="796">
        <v>14731.98</v>
      </c>
      <c r="O21" s="104"/>
      <c r="P21" s="260"/>
      <c r="Q21" s="104"/>
      <c r="R21" s="104"/>
      <c r="S21" s="104"/>
      <c r="T21" s="104"/>
      <c r="U21" s="104"/>
      <c r="V21" s="104"/>
      <c r="W21" s="260"/>
      <c r="X21" s="104"/>
      <c r="Y21" s="104"/>
      <c r="Z21" s="104"/>
      <c r="AA21" s="104"/>
      <c r="AB21" s="104"/>
      <c r="AC21" s="104"/>
      <c r="AD21" s="260"/>
    </row>
    <row r="22" spans="2:30" ht="15" customHeight="1">
      <c r="B22" s="797" t="s">
        <v>1398</v>
      </c>
      <c r="C22" s="802" t="s">
        <v>146</v>
      </c>
      <c r="D22" s="796">
        <v>118940.7</v>
      </c>
      <c r="E22" s="796">
        <v>132769.27000000008</v>
      </c>
      <c r="F22" s="796">
        <v>124541.68999999994</v>
      </c>
      <c r="G22" s="796">
        <v>137186.19</v>
      </c>
      <c r="H22" s="796">
        <v>134498.47</v>
      </c>
      <c r="I22" s="796">
        <v>132619.5400000001</v>
      </c>
      <c r="O22" s="104"/>
      <c r="P22" s="260"/>
      <c r="Q22" s="104"/>
      <c r="R22" s="104"/>
      <c r="S22" s="104"/>
      <c r="T22" s="104"/>
      <c r="U22" s="104"/>
      <c r="V22" s="104"/>
      <c r="W22" s="260"/>
      <c r="X22" s="104"/>
      <c r="Y22" s="104"/>
      <c r="Z22" s="104"/>
      <c r="AA22" s="104"/>
      <c r="AB22" s="104"/>
      <c r="AC22" s="104"/>
      <c r="AD22" s="260"/>
    </row>
    <row r="23" spans="2:30" ht="15" customHeight="1">
      <c r="B23" s="797" t="s">
        <v>149</v>
      </c>
      <c r="C23" s="802" t="s">
        <v>148</v>
      </c>
      <c r="D23" s="796">
        <v>536.25</v>
      </c>
      <c r="E23" s="796">
        <v>542.76</v>
      </c>
      <c r="F23" s="796">
        <v>605.16999999999996</v>
      </c>
      <c r="G23" s="796">
        <v>0</v>
      </c>
      <c r="H23" s="796">
        <v>769.83</v>
      </c>
      <c r="I23" s="796">
        <v>0</v>
      </c>
      <c r="O23" s="104"/>
      <c r="P23" s="260"/>
      <c r="Q23" s="104"/>
      <c r="R23" s="104"/>
      <c r="S23" s="104"/>
      <c r="T23" s="104"/>
      <c r="U23" s="104"/>
      <c r="V23" s="104"/>
      <c r="W23" s="260"/>
      <c r="X23" s="104"/>
      <c r="Y23" s="104"/>
      <c r="Z23" s="104"/>
      <c r="AA23" s="104"/>
      <c r="AB23" s="104"/>
      <c r="AC23" s="104"/>
      <c r="AD23" s="260"/>
    </row>
    <row r="24" spans="2:30" ht="15" customHeight="1">
      <c r="B24" s="554" t="s">
        <v>1383</v>
      </c>
      <c r="C24" s="798"/>
      <c r="D24" s="801">
        <v>202897.99</v>
      </c>
      <c r="E24" s="801">
        <v>214493.51000000007</v>
      </c>
      <c r="F24" s="801">
        <v>214339.60999999996</v>
      </c>
      <c r="G24" s="801">
        <v>224929.22</v>
      </c>
      <c r="H24" s="801">
        <v>216062.73</v>
      </c>
      <c r="I24" s="801">
        <v>226317.91000000009</v>
      </c>
      <c r="O24" s="104"/>
      <c r="P24" s="260"/>
      <c r="Q24" s="104"/>
      <c r="R24" s="104"/>
      <c r="S24" s="104"/>
      <c r="T24" s="104"/>
      <c r="U24" s="104"/>
      <c r="V24" s="104"/>
      <c r="W24" s="260"/>
      <c r="X24" s="104"/>
      <c r="Y24" s="104"/>
      <c r="Z24" s="104"/>
      <c r="AA24" s="104"/>
      <c r="AB24" s="104"/>
      <c r="AC24" s="104"/>
      <c r="AD24" s="260"/>
    </row>
    <row r="25" spans="2:30">
      <c r="B25" s="114"/>
      <c r="C25" s="104"/>
      <c r="D25" s="260"/>
      <c r="E25" s="104"/>
      <c r="F25" s="104"/>
      <c r="G25" s="104"/>
      <c r="H25" s="104"/>
      <c r="I25" s="104"/>
      <c r="O25" s="104"/>
      <c r="P25" s="260"/>
      <c r="Q25" s="104"/>
      <c r="R25" s="104"/>
      <c r="S25" s="104"/>
      <c r="T25" s="104"/>
      <c r="U25" s="104"/>
      <c r="V25" s="104"/>
      <c r="W25" s="260"/>
      <c r="X25" s="104"/>
      <c r="Y25" s="104"/>
      <c r="Z25" s="104"/>
      <c r="AA25" s="104"/>
      <c r="AB25" s="104"/>
      <c r="AC25" s="104"/>
      <c r="AD25" s="260"/>
    </row>
    <row r="28" spans="2:30" ht="18" customHeight="1">
      <c r="B28" s="619" t="s">
        <v>1822</v>
      </c>
    </row>
    <row r="29" spans="2:30" s="421" customFormat="1" ht="18" customHeight="1">
      <c r="B29" s="611" t="s">
        <v>293</v>
      </c>
      <c r="C29" s="489" t="s">
        <v>589</v>
      </c>
      <c r="D29" s="489" t="s">
        <v>588</v>
      </c>
      <c r="E29" s="489" t="s">
        <v>587</v>
      </c>
      <c r="F29" s="489" t="s">
        <v>586</v>
      </c>
      <c r="G29" s="612" t="s">
        <v>585</v>
      </c>
      <c r="H29" s="612" t="s">
        <v>1536</v>
      </c>
      <c r="I29" s="612" t="s">
        <v>1399</v>
      </c>
      <c r="J29" s="612" t="s">
        <v>1537</v>
      </c>
    </row>
    <row r="30" spans="2:30" ht="15" customHeight="1">
      <c r="B30" s="103" t="s">
        <v>1544</v>
      </c>
      <c r="C30" s="262">
        <v>226317.91000000009</v>
      </c>
      <c r="D30" s="262">
        <v>216062.73</v>
      </c>
      <c r="E30" s="262">
        <v>224929.22</v>
      </c>
      <c r="F30" s="262">
        <v>214339.60999999996</v>
      </c>
      <c r="G30" s="262">
        <v>214493.51000000007</v>
      </c>
      <c r="H30" s="262">
        <v>202897.99</v>
      </c>
      <c r="I30" s="13">
        <v>-5.2246859296288251E-2</v>
      </c>
      <c r="J30" s="13">
        <v>-6.0930175231980188E-2</v>
      </c>
    </row>
    <row r="31" spans="2:30" ht="15" customHeight="1">
      <c r="B31" s="103" t="s">
        <v>1540</v>
      </c>
      <c r="C31" s="262">
        <v>3093092.0999999819</v>
      </c>
      <c r="D31" s="262">
        <v>3096153.4899999979</v>
      </c>
      <c r="E31" s="262">
        <v>3174527.2700000023</v>
      </c>
      <c r="F31" s="262">
        <v>3147004.6800000044</v>
      </c>
      <c r="G31" s="262">
        <v>2962616.7999999993</v>
      </c>
      <c r="H31" s="262">
        <v>3005326.7100000009</v>
      </c>
      <c r="I31" s="13">
        <v>-4.218280470859026E-2</v>
      </c>
      <c r="J31" s="13">
        <v>-2.9335360890004547E-2</v>
      </c>
    </row>
  </sheetData>
  <mergeCells count="2">
    <mergeCell ref="F2:G2"/>
    <mergeCell ref="F3:G3"/>
  </mergeCells>
  <hyperlinks>
    <hyperlink ref="F3" r:id="rId1" location="'Índice Digitalizacion Acelerada'!A1"/>
    <hyperlink ref="F2" r:id="rId2" location="'Índice ámbitos y subámbitos'!A1"/>
    <hyperlink ref="F2:G2" location="'Índice sectores estratégicos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B1:AL48"/>
  <sheetViews>
    <sheetView showGridLines="0" zoomScaleNormal="100" workbookViewId="0">
      <selection activeCell="B3" sqref="B3"/>
    </sheetView>
  </sheetViews>
  <sheetFormatPr baseColWidth="10" defaultColWidth="11.54296875" defaultRowHeight="12.5"/>
  <cols>
    <col min="1" max="1" width="1.81640625" style="57" customWidth="1"/>
    <col min="2" max="2" width="40.453125" style="57" customWidth="1"/>
    <col min="3" max="14" width="12.1796875" style="57" customWidth="1"/>
    <col min="15" max="22" width="13.453125" style="57" customWidth="1"/>
    <col min="23" max="38" width="22.81640625" style="57" customWidth="1"/>
    <col min="39" max="16384" width="11.54296875" style="57"/>
  </cols>
  <sheetData>
    <row r="1" spans="2:38" ht="15" customHeight="1"/>
    <row r="2" spans="2:38" ht="15" customHeight="1">
      <c r="F2" s="893" t="s">
        <v>245</v>
      </c>
      <c r="G2" s="893"/>
    </row>
    <row r="3" spans="2:38" ht="15" customHeight="1">
      <c r="F3" s="893" t="s">
        <v>248</v>
      </c>
      <c r="G3" s="893"/>
    </row>
    <row r="4" spans="2:38" s="405" customFormat="1" ht="13.4" customHeight="1">
      <c r="B4" s="403"/>
      <c r="C4" s="403"/>
      <c r="D4" s="404"/>
      <c r="E4" s="403"/>
    </row>
    <row r="5" spans="2:38" s="411" customFormat="1" ht="15.5">
      <c r="B5" s="414" t="s">
        <v>246</v>
      </c>
      <c r="C5" s="411" t="s">
        <v>1376</v>
      </c>
      <c r="H5" s="413"/>
      <c r="I5" s="413"/>
    </row>
    <row r="6" spans="2:38" s="415" customFormat="1" ht="15.5">
      <c r="B6" s="416" t="s">
        <v>247</v>
      </c>
      <c r="C6" s="415" t="s">
        <v>1586</v>
      </c>
    </row>
    <row r="7" spans="2:38" s="415" customFormat="1" ht="15.5">
      <c r="B7" s="416" t="s">
        <v>84</v>
      </c>
      <c r="C7" s="417" t="s">
        <v>1373</v>
      </c>
    </row>
    <row r="8" spans="2:38" s="415" customFormat="1" ht="15.5">
      <c r="B8" s="416" t="s">
        <v>220</v>
      </c>
      <c r="C8" s="415" t="s">
        <v>1074</v>
      </c>
    </row>
    <row r="9" spans="2:38" s="415" customFormat="1" ht="15.5">
      <c r="B9" s="416" t="s">
        <v>127</v>
      </c>
      <c r="C9" s="417" t="s">
        <v>1075</v>
      </c>
    </row>
    <row r="10" spans="2:38" s="415" customFormat="1" ht="15.5">
      <c r="B10" s="416" t="s">
        <v>244</v>
      </c>
      <c r="C10" s="415" t="s">
        <v>1287</v>
      </c>
    </row>
    <row r="12" spans="2:38" s="421" customFormat="1" ht="25.5" customHeight="1">
      <c r="B12" s="489" t="s">
        <v>1313</v>
      </c>
      <c r="C12" s="489" t="s">
        <v>1400</v>
      </c>
      <c r="D12" s="489" t="s">
        <v>1401</v>
      </c>
      <c r="E12" s="489" t="s">
        <v>1402</v>
      </c>
      <c r="F12" s="489" t="s">
        <v>1403</v>
      </c>
      <c r="G12" s="489" t="s">
        <v>1404</v>
      </c>
      <c r="H12" s="489" t="s">
        <v>1405</v>
      </c>
      <c r="I12" s="489" t="s">
        <v>1406</v>
      </c>
      <c r="J12" s="489" t="s">
        <v>1407</v>
      </c>
      <c r="K12" s="489" t="s">
        <v>1408</v>
      </c>
      <c r="L12" s="489" t="s">
        <v>1409</v>
      </c>
      <c r="M12" s="489" t="s">
        <v>1410</v>
      </c>
      <c r="N12" s="489" t="s">
        <v>1411</v>
      </c>
      <c r="O12" s="489" t="s">
        <v>1412</v>
      </c>
      <c r="P12" s="489" t="s">
        <v>1413</v>
      </c>
      <c r="Q12" s="489" t="s">
        <v>1414</v>
      </c>
      <c r="R12" s="489" t="s">
        <v>1415</v>
      </c>
      <c r="S12" s="489" t="s">
        <v>1416</v>
      </c>
      <c r="T12" s="489" t="s">
        <v>1417</v>
      </c>
      <c r="U12" s="489" t="s">
        <v>1418</v>
      </c>
      <c r="V12" s="489" t="s">
        <v>1419</v>
      </c>
      <c r="W12" s="608"/>
      <c r="X12" s="608"/>
      <c r="Y12" s="608"/>
      <c r="Z12" s="608"/>
      <c r="AA12" s="608"/>
      <c r="AB12" s="608"/>
      <c r="AC12" s="608"/>
      <c r="AD12" s="608"/>
      <c r="AE12" s="598"/>
      <c r="AF12" s="598"/>
      <c r="AG12" s="598"/>
      <c r="AH12" s="598"/>
      <c r="AI12" s="598"/>
      <c r="AJ12" s="598"/>
      <c r="AK12" s="598"/>
      <c r="AL12" s="598"/>
    </row>
    <row r="13" spans="2:38" ht="15" customHeight="1">
      <c r="B13" s="261" t="s">
        <v>1420</v>
      </c>
      <c r="C13" s="267">
        <v>2122331.9734699996</v>
      </c>
      <c r="D13" s="267">
        <v>2907472.2226800006</v>
      </c>
      <c r="E13" s="267">
        <v>2684563.7858000007</v>
      </c>
      <c r="F13" s="267">
        <v>1954397.2505400006</v>
      </c>
      <c r="G13" s="267">
        <v>1598829.3899899998</v>
      </c>
      <c r="H13" s="267">
        <v>2268912.7146999994</v>
      </c>
      <c r="I13" s="267">
        <v>2578699.1434800019</v>
      </c>
      <c r="J13" s="267">
        <v>2303493.5645999992</v>
      </c>
      <c r="K13" s="267">
        <v>2459156.9177699988</v>
      </c>
      <c r="L13" s="267">
        <v>2770875.1374800005</v>
      </c>
      <c r="M13" s="267">
        <v>2918989.8487800006</v>
      </c>
      <c r="N13" s="267">
        <v>2471869.03553</v>
      </c>
      <c r="O13" s="267">
        <v>2178217.1629700004</v>
      </c>
      <c r="P13" s="267">
        <v>3001113.1493199994</v>
      </c>
      <c r="Q13" s="267">
        <v>2838497.8594300007</v>
      </c>
      <c r="R13" s="267">
        <v>2747155.3741699993</v>
      </c>
      <c r="S13" s="267">
        <v>2309499.9905799995</v>
      </c>
      <c r="T13" s="267">
        <v>2816339.0040499996</v>
      </c>
      <c r="U13" s="267">
        <v>2378454.4522100003</v>
      </c>
      <c r="V13" s="267">
        <v>2288741.5644000005</v>
      </c>
      <c r="W13" s="127"/>
      <c r="X13" s="130"/>
      <c r="Y13" s="130"/>
      <c r="Z13" s="130"/>
      <c r="AA13" s="130"/>
      <c r="AB13" s="127"/>
      <c r="AC13" s="127"/>
      <c r="AD13" s="127"/>
      <c r="AE13" s="102"/>
      <c r="AF13" s="102"/>
      <c r="AG13" s="102"/>
      <c r="AH13" s="102"/>
      <c r="AI13" s="102"/>
      <c r="AJ13" s="102"/>
      <c r="AK13" s="102"/>
      <c r="AL13" s="102"/>
    </row>
    <row r="14" spans="2:38" ht="25">
      <c r="B14" s="261" t="s">
        <v>1421</v>
      </c>
      <c r="C14" s="267">
        <v>44868.421899999965</v>
      </c>
      <c r="D14" s="267">
        <v>47575.89112</v>
      </c>
      <c r="E14" s="267">
        <v>53180.12625000003</v>
      </c>
      <c r="F14" s="267">
        <v>48975.506489999978</v>
      </c>
      <c r="G14" s="267">
        <v>40822.870759999969</v>
      </c>
      <c r="H14" s="267">
        <v>40193.300639999987</v>
      </c>
      <c r="I14" s="267">
        <v>45793.784299999985</v>
      </c>
      <c r="J14" s="267">
        <v>49187.247099999986</v>
      </c>
      <c r="K14" s="267">
        <v>51646.189570000017</v>
      </c>
      <c r="L14" s="267">
        <v>62325.796450000031</v>
      </c>
      <c r="M14" s="267">
        <v>57521.705639999986</v>
      </c>
      <c r="N14" s="267">
        <v>45751.134879999991</v>
      </c>
      <c r="O14" s="267">
        <v>43695.361709999983</v>
      </c>
      <c r="P14" s="267">
        <v>39419.802920000009</v>
      </c>
      <c r="Q14" s="267">
        <v>41254.50728000002</v>
      </c>
      <c r="R14" s="267">
        <v>46131.580670000068</v>
      </c>
      <c r="S14" s="267">
        <v>43924.291859999947</v>
      </c>
      <c r="T14" s="267">
        <v>44561.356429999963</v>
      </c>
      <c r="U14" s="267">
        <v>40606.809699999991</v>
      </c>
      <c r="V14" s="267">
        <v>41624.180360000013</v>
      </c>
      <c r="W14" s="260"/>
      <c r="X14" s="104"/>
      <c r="Y14" s="104"/>
      <c r="Z14" s="104"/>
      <c r="AA14" s="104"/>
      <c r="AB14" s="104"/>
      <c r="AC14" s="104"/>
      <c r="AD14" s="260"/>
    </row>
    <row r="15" spans="2:38" ht="15" customHeight="1">
      <c r="B15" s="261" t="s">
        <v>1422</v>
      </c>
      <c r="C15" s="267">
        <v>1536.9901100000002</v>
      </c>
      <c r="D15" s="267">
        <v>1395.0050399999993</v>
      </c>
      <c r="E15" s="267">
        <v>857.61619999999982</v>
      </c>
      <c r="F15" s="267">
        <v>1041.5929499999995</v>
      </c>
      <c r="G15" s="267">
        <v>653.58903999999973</v>
      </c>
      <c r="H15" s="267">
        <v>813.69692000000009</v>
      </c>
      <c r="I15" s="267">
        <v>781.6969399999997</v>
      </c>
      <c r="J15" s="267">
        <v>1620.68047</v>
      </c>
      <c r="K15" s="267">
        <v>1761.05126</v>
      </c>
      <c r="L15" s="267">
        <v>2559.0260200000007</v>
      </c>
      <c r="M15" s="267">
        <v>1496.68119</v>
      </c>
      <c r="N15" s="267">
        <v>3288.5438300000001</v>
      </c>
      <c r="O15" s="267">
        <v>565.48477000000003</v>
      </c>
      <c r="P15" s="267">
        <v>819.48282999999992</v>
      </c>
      <c r="Q15" s="267">
        <v>447.05136000000005</v>
      </c>
      <c r="R15" s="267">
        <v>791.42041000000006</v>
      </c>
      <c r="S15" s="267">
        <v>566.82400999999993</v>
      </c>
      <c r="T15" s="267">
        <v>443.47944000000012</v>
      </c>
      <c r="U15" s="267">
        <v>515.10275999999999</v>
      </c>
      <c r="V15" s="267">
        <v>851.21337000000005</v>
      </c>
      <c r="W15" s="260"/>
      <c r="X15" s="104"/>
      <c r="Y15" s="104"/>
      <c r="Z15" s="104"/>
      <c r="AA15" s="104"/>
      <c r="AB15" s="104"/>
      <c r="AC15" s="104"/>
      <c r="AD15" s="260"/>
    </row>
    <row r="16" spans="2:38" ht="25">
      <c r="B16" s="261" t="s">
        <v>1423</v>
      </c>
      <c r="C16" s="267">
        <v>4221.5770500000008</v>
      </c>
      <c r="D16" s="267">
        <v>4608.2505700000029</v>
      </c>
      <c r="E16" s="267">
        <v>4904.9549000000025</v>
      </c>
      <c r="F16" s="267">
        <v>4427.2431599999973</v>
      </c>
      <c r="G16" s="267">
        <v>3694.6175999999996</v>
      </c>
      <c r="H16" s="267">
        <v>4930.5713800000003</v>
      </c>
      <c r="I16" s="267">
        <v>3244.5329899999979</v>
      </c>
      <c r="J16" s="267">
        <v>4102.812429999999</v>
      </c>
      <c r="K16" s="267">
        <v>6715.1522200000018</v>
      </c>
      <c r="L16" s="267">
        <v>5560.0849799999969</v>
      </c>
      <c r="M16" s="267">
        <v>6201.4511199999943</v>
      </c>
      <c r="N16" s="267">
        <v>4132.9162799999995</v>
      </c>
      <c r="O16" s="267">
        <v>2733.8364000000001</v>
      </c>
      <c r="P16" s="267">
        <v>2527.2300799999989</v>
      </c>
      <c r="Q16" s="267">
        <v>3898.3991299999998</v>
      </c>
      <c r="R16" s="267">
        <v>3757.2378799999988</v>
      </c>
      <c r="S16" s="267">
        <v>4504.1071300000003</v>
      </c>
      <c r="T16" s="267">
        <v>4430.3786299999992</v>
      </c>
      <c r="U16" s="267">
        <v>4277.4908500000001</v>
      </c>
      <c r="V16" s="267">
        <v>3753.3181899999977</v>
      </c>
      <c r="W16" s="260"/>
      <c r="X16" s="104"/>
      <c r="Y16" s="104"/>
      <c r="Z16" s="104"/>
      <c r="AA16" s="104"/>
      <c r="AB16" s="104"/>
      <c r="AC16" s="104"/>
      <c r="AD16" s="260"/>
    </row>
    <row r="17" spans="2:30" ht="15" customHeight="1">
      <c r="B17" s="261" t="s">
        <v>1544</v>
      </c>
      <c r="C17" s="267">
        <v>50626.989059999964</v>
      </c>
      <c r="D17" s="267">
        <v>53579.14673</v>
      </c>
      <c r="E17" s="267">
        <v>58942.697350000031</v>
      </c>
      <c r="F17" s="267">
        <v>54444.342599999974</v>
      </c>
      <c r="G17" s="267">
        <v>45171.077399999966</v>
      </c>
      <c r="H17" s="267">
        <v>45937.56893999999</v>
      </c>
      <c r="I17" s="267">
        <v>49820.014229999986</v>
      </c>
      <c r="J17" s="267">
        <v>54910.739999999983</v>
      </c>
      <c r="K17" s="267">
        <v>60122.393050000021</v>
      </c>
      <c r="L17" s="267">
        <v>70444.907450000028</v>
      </c>
      <c r="M17" s="267">
        <v>65219.837949999986</v>
      </c>
      <c r="N17" s="267">
        <v>53172.594989999991</v>
      </c>
      <c r="O17" s="267">
        <v>46994.682879999986</v>
      </c>
      <c r="P17" s="267">
        <v>42766.515830000011</v>
      </c>
      <c r="Q17" s="267">
        <v>45599.957770000015</v>
      </c>
      <c r="R17" s="267">
        <v>50680.238960000068</v>
      </c>
      <c r="S17" s="267">
        <v>48995.22299999994</v>
      </c>
      <c r="T17" s="267">
        <v>49435.214499999965</v>
      </c>
      <c r="U17" s="267">
        <v>45399.403309999994</v>
      </c>
      <c r="V17" s="267">
        <v>46228.711920000009</v>
      </c>
      <c r="W17" s="260"/>
      <c r="X17" s="104"/>
      <c r="Y17" s="104"/>
      <c r="Z17" s="104"/>
      <c r="AA17" s="104"/>
      <c r="AB17" s="104"/>
      <c r="AC17" s="104"/>
      <c r="AD17" s="260"/>
    </row>
    <row r="18" spans="2:30" ht="15" customHeight="1">
      <c r="B18" s="261" t="s">
        <v>1553</v>
      </c>
      <c r="C18" s="268">
        <v>2.3854415658274775E-2</v>
      </c>
      <c r="D18" s="268">
        <v>1.8428085507421536E-2</v>
      </c>
      <c r="E18" s="268">
        <v>2.1956154538691691E-2</v>
      </c>
      <c r="F18" s="268">
        <v>2.7857357343783095E-2</v>
      </c>
      <c r="G18" s="268">
        <v>2.8252593855734975E-2</v>
      </c>
      <c r="H18" s="268">
        <v>2.0246512191666198E-2</v>
      </c>
      <c r="I18" s="268">
        <v>1.9319824243927485E-2</v>
      </c>
      <c r="J18" s="268">
        <v>2.3838026224108515E-2</v>
      </c>
      <c r="K18" s="268">
        <v>2.44483760330837E-2</v>
      </c>
      <c r="L18" s="268">
        <v>2.5423342429665322E-2</v>
      </c>
      <c r="M18" s="268">
        <v>2.2343290428796382E-2</v>
      </c>
      <c r="N18" s="268">
        <v>2.1511089068923555E-2</v>
      </c>
      <c r="O18" s="268">
        <v>2.1574838211228999E-2</v>
      </c>
      <c r="P18" s="268">
        <v>1.4250217736605555E-2</v>
      </c>
      <c r="Q18" s="268">
        <v>1.6064820207106638E-2</v>
      </c>
      <c r="R18" s="268">
        <v>1.8448260857947336E-2</v>
      </c>
      <c r="S18" s="268">
        <v>2.1214645247820702E-2</v>
      </c>
      <c r="T18" s="268">
        <v>1.7553005667609724E-2</v>
      </c>
      <c r="U18" s="268">
        <v>1.9087774948902639E-2</v>
      </c>
      <c r="V18" s="268">
        <v>2.0198310127739993E-2</v>
      </c>
      <c r="W18" s="260"/>
      <c r="X18" s="104"/>
      <c r="Y18" s="104"/>
      <c r="Z18" s="104"/>
      <c r="AA18" s="104"/>
      <c r="AB18" s="104"/>
      <c r="AC18" s="104"/>
      <c r="AD18" s="260"/>
    </row>
    <row r="19" spans="2:30" s="421" customFormat="1" ht="25.5" customHeight="1">
      <c r="B19" s="489" t="s">
        <v>1310</v>
      </c>
      <c r="C19" s="489" t="s">
        <v>1400</v>
      </c>
      <c r="D19" s="489" t="s">
        <v>1401</v>
      </c>
      <c r="E19" s="489" t="s">
        <v>1402</v>
      </c>
      <c r="F19" s="489" t="s">
        <v>1403</v>
      </c>
      <c r="G19" s="489" t="s">
        <v>1404</v>
      </c>
      <c r="H19" s="489" t="s">
        <v>1405</v>
      </c>
      <c r="I19" s="489" t="s">
        <v>1406</v>
      </c>
      <c r="J19" s="489" t="s">
        <v>1407</v>
      </c>
      <c r="K19" s="489" t="s">
        <v>1408</v>
      </c>
      <c r="L19" s="489" t="s">
        <v>1409</v>
      </c>
      <c r="M19" s="489" t="s">
        <v>1410</v>
      </c>
      <c r="N19" s="489" t="s">
        <v>1411</v>
      </c>
      <c r="O19" s="489" t="s">
        <v>1412</v>
      </c>
      <c r="P19" s="489" t="s">
        <v>1413</v>
      </c>
      <c r="Q19" s="489" t="s">
        <v>1414</v>
      </c>
      <c r="R19" s="489" t="s">
        <v>1415</v>
      </c>
      <c r="S19" s="489" t="s">
        <v>1416</v>
      </c>
      <c r="T19" s="489" t="s">
        <v>1417</v>
      </c>
      <c r="U19" s="489" t="s">
        <v>1418</v>
      </c>
      <c r="V19" s="489" t="s">
        <v>1419</v>
      </c>
      <c r="W19" s="794"/>
      <c r="X19" s="793"/>
      <c r="Y19" s="793"/>
      <c r="Z19" s="793"/>
      <c r="AA19" s="793"/>
      <c r="AB19" s="793"/>
      <c r="AC19" s="793"/>
      <c r="AD19" s="794"/>
    </row>
    <row r="20" spans="2:30" ht="15" customHeight="1">
      <c r="B20" s="261" t="s">
        <v>1420</v>
      </c>
      <c r="C20" s="267">
        <v>4505771.9731000019</v>
      </c>
      <c r="D20" s="267">
        <v>5343849.5845900038</v>
      </c>
      <c r="E20" s="267">
        <v>5139985.1357700014</v>
      </c>
      <c r="F20" s="267">
        <v>4332509.665479999</v>
      </c>
      <c r="G20" s="267">
        <v>3859576.8330299999</v>
      </c>
      <c r="H20" s="267">
        <v>5324700.4533700012</v>
      </c>
      <c r="I20" s="267">
        <v>5261678.9648199994</v>
      </c>
      <c r="J20" s="267">
        <v>5276122.3513300009</v>
      </c>
      <c r="K20" s="267">
        <v>5255851.4643099979</v>
      </c>
      <c r="L20" s="267">
        <v>5554909.7341000019</v>
      </c>
      <c r="M20" s="267">
        <v>6160829.5034599984</v>
      </c>
      <c r="N20" s="267">
        <v>5734670.0822500018</v>
      </c>
      <c r="O20" s="267">
        <v>4839923.8737400016</v>
      </c>
      <c r="P20" s="267">
        <v>5532710.8236199999</v>
      </c>
      <c r="Q20" s="267">
        <v>5094160.727470004</v>
      </c>
      <c r="R20" s="267">
        <v>5482159.0142800035</v>
      </c>
      <c r="S20" s="267">
        <v>5178910.22535</v>
      </c>
      <c r="T20" s="267">
        <v>5489418.7993900022</v>
      </c>
      <c r="U20" s="267">
        <v>4955923.2755499985</v>
      </c>
      <c r="V20" s="267">
        <v>5132067.2287600012</v>
      </c>
      <c r="W20" s="260"/>
      <c r="X20" s="104"/>
      <c r="Y20" s="104"/>
      <c r="Z20" s="104"/>
      <c r="AA20" s="104"/>
      <c r="AB20" s="104"/>
      <c r="AC20" s="104"/>
      <c r="AD20" s="260"/>
    </row>
    <row r="21" spans="2:30" ht="15" customHeight="1">
      <c r="B21" s="261" t="s">
        <v>1424</v>
      </c>
      <c r="C21" s="267">
        <v>283774.82899999979</v>
      </c>
      <c r="D21" s="267">
        <v>313149.06186000025</v>
      </c>
      <c r="E21" s="267">
        <v>252878.41096000004</v>
      </c>
      <c r="F21" s="267">
        <v>215241.04181000002</v>
      </c>
      <c r="G21" s="267">
        <v>197288.17910000001</v>
      </c>
      <c r="H21" s="267">
        <v>257544.69799999995</v>
      </c>
      <c r="I21" s="267">
        <v>161995.10478999987</v>
      </c>
      <c r="J21" s="267">
        <v>230392.65764000008</v>
      </c>
      <c r="K21" s="267">
        <v>300342.59002999973</v>
      </c>
      <c r="L21" s="267">
        <v>308300.94239999971</v>
      </c>
      <c r="M21" s="267">
        <v>331309.79941000009</v>
      </c>
      <c r="N21" s="267">
        <v>231952.76534999986</v>
      </c>
      <c r="O21" s="267">
        <v>195398.81711999993</v>
      </c>
      <c r="P21" s="267">
        <v>220694.2293399999</v>
      </c>
      <c r="Q21" s="267">
        <v>207508.67261999994</v>
      </c>
      <c r="R21" s="267">
        <v>181172.95561999994</v>
      </c>
      <c r="S21" s="267">
        <v>220199.63782</v>
      </c>
      <c r="T21" s="267">
        <v>210000.51542999982</v>
      </c>
      <c r="U21" s="267">
        <v>205519.70383000004</v>
      </c>
      <c r="V21" s="267">
        <v>271850.16450000019</v>
      </c>
      <c r="W21" s="260"/>
      <c r="X21" s="104"/>
      <c r="Y21" s="104"/>
      <c r="Z21" s="104"/>
      <c r="AA21" s="104"/>
      <c r="AB21" s="104"/>
      <c r="AC21" s="104"/>
      <c r="AD21" s="260"/>
    </row>
    <row r="22" spans="2:30" ht="15" customHeight="1">
      <c r="B22" s="261" t="s">
        <v>1425</v>
      </c>
      <c r="C22" s="267">
        <v>5683.650169999999</v>
      </c>
      <c r="D22" s="267">
        <v>2832.1390000000001</v>
      </c>
      <c r="E22" s="267">
        <v>3601.9645</v>
      </c>
      <c r="F22" s="267">
        <v>3437.5178799999999</v>
      </c>
      <c r="G22" s="267">
        <v>3254.91399</v>
      </c>
      <c r="H22" s="267">
        <v>2615.3548800000008</v>
      </c>
      <c r="I22" s="267">
        <v>1835.8414599999999</v>
      </c>
      <c r="J22" s="267">
        <v>3016.6030600000004</v>
      </c>
      <c r="K22" s="267">
        <v>3436.65148</v>
      </c>
      <c r="L22" s="267">
        <v>3156.8496299999997</v>
      </c>
      <c r="M22" s="267">
        <v>2536.6316500000003</v>
      </c>
      <c r="N22" s="267">
        <v>3300.3377599999976</v>
      </c>
      <c r="O22" s="267">
        <v>1839.7931799999988</v>
      </c>
      <c r="P22" s="267">
        <v>2195.2339099999999</v>
      </c>
      <c r="Q22" s="267">
        <v>2057.0133799999999</v>
      </c>
      <c r="R22" s="267">
        <v>2300.9508900000001</v>
      </c>
      <c r="S22" s="267">
        <v>1672.74035</v>
      </c>
      <c r="T22" s="267">
        <v>2823.5285899999999</v>
      </c>
      <c r="U22" s="267">
        <v>2281.6396300000015</v>
      </c>
      <c r="V22" s="267">
        <v>2965.4848799999991</v>
      </c>
      <c r="W22" s="260"/>
      <c r="X22" s="104"/>
      <c r="Y22" s="104"/>
      <c r="Z22" s="104"/>
      <c r="AA22" s="104"/>
      <c r="AB22" s="104"/>
      <c r="AC22" s="104"/>
      <c r="AD22" s="260"/>
    </row>
    <row r="23" spans="2:30" ht="15" customHeight="1">
      <c r="B23" s="261" t="s">
        <v>1426</v>
      </c>
      <c r="C23" s="267">
        <v>9937.0161700000044</v>
      </c>
      <c r="D23" s="267">
        <v>10680.499060000002</v>
      </c>
      <c r="E23" s="267">
        <v>18139.260439999995</v>
      </c>
      <c r="F23" s="267">
        <v>7195.9677899999951</v>
      </c>
      <c r="G23" s="267">
        <v>7369.0961399999997</v>
      </c>
      <c r="H23" s="267">
        <v>12886.108599999994</v>
      </c>
      <c r="I23" s="267">
        <v>8369.3556400000016</v>
      </c>
      <c r="J23" s="267">
        <v>9212.0404099999996</v>
      </c>
      <c r="K23" s="267">
        <v>21578.542970000002</v>
      </c>
      <c r="L23" s="267">
        <v>24444.923790000001</v>
      </c>
      <c r="M23" s="267">
        <v>21936.974439999998</v>
      </c>
      <c r="N23" s="267">
        <v>18295.544349999996</v>
      </c>
      <c r="O23" s="267">
        <v>12428.368259999997</v>
      </c>
      <c r="P23" s="267">
        <v>7416.7719400000005</v>
      </c>
      <c r="Q23" s="267">
        <v>8166.8020499999993</v>
      </c>
      <c r="R23" s="267">
        <v>9241.1173399999989</v>
      </c>
      <c r="S23" s="267">
        <v>11586.464810000001</v>
      </c>
      <c r="T23" s="267">
        <v>9298.597459999999</v>
      </c>
      <c r="U23" s="267">
        <v>13301.472420000006</v>
      </c>
      <c r="V23" s="267">
        <v>15580.005150000003</v>
      </c>
      <c r="W23" s="260"/>
      <c r="X23" s="104"/>
      <c r="Y23" s="104"/>
      <c r="Z23" s="104"/>
      <c r="AA23" s="104"/>
      <c r="AB23" s="104"/>
      <c r="AC23" s="104"/>
      <c r="AD23" s="260"/>
    </row>
    <row r="24" spans="2:30" ht="15" customHeight="1">
      <c r="B24" s="261" t="s">
        <v>1544</v>
      </c>
      <c r="C24" s="267">
        <v>299395.49533999979</v>
      </c>
      <c r="D24" s="267">
        <v>326661.69992000028</v>
      </c>
      <c r="E24" s="267">
        <v>274619.63590000005</v>
      </c>
      <c r="F24" s="267">
        <v>225874.52748000002</v>
      </c>
      <c r="G24" s="267">
        <v>207912.18923000002</v>
      </c>
      <c r="H24" s="267">
        <v>273046.16147999995</v>
      </c>
      <c r="I24" s="267">
        <v>172200.30188999986</v>
      </c>
      <c r="J24" s="267">
        <v>242621.30111000006</v>
      </c>
      <c r="K24" s="267">
        <v>325357.78447999974</v>
      </c>
      <c r="L24" s="267">
        <v>335902.71581999969</v>
      </c>
      <c r="M24" s="267">
        <v>355783.40550000011</v>
      </c>
      <c r="N24" s="267">
        <v>253548.64745999983</v>
      </c>
      <c r="O24" s="267">
        <v>209666.97855999993</v>
      </c>
      <c r="P24" s="267">
        <v>230306.23518999992</v>
      </c>
      <c r="Q24" s="267">
        <v>217732.48804999993</v>
      </c>
      <c r="R24" s="267">
        <v>192715.02384999994</v>
      </c>
      <c r="S24" s="267">
        <v>233458.84298000002</v>
      </c>
      <c r="T24" s="267">
        <v>222122.64147999982</v>
      </c>
      <c r="U24" s="267">
        <v>221102.81588000004</v>
      </c>
      <c r="V24" s="267">
        <v>290395.65453000017</v>
      </c>
      <c r="W24" s="260"/>
      <c r="X24" s="104"/>
      <c r="Y24" s="104"/>
      <c r="Z24" s="104"/>
      <c r="AA24" s="104"/>
      <c r="AB24" s="104"/>
      <c r="AC24" s="104"/>
      <c r="AD24" s="260"/>
    </row>
    <row r="25" spans="2:30" ht="15" customHeight="1">
      <c r="B25" s="261" t="s">
        <v>1553</v>
      </c>
      <c r="C25" s="268">
        <v>6.6447103210598921E-2</v>
      </c>
      <c r="D25" s="268">
        <v>6.1128535664999026E-2</v>
      </c>
      <c r="E25" s="268">
        <v>5.3428099234932969E-2</v>
      </c>
      <c r="F25" s="268">
        <v>5.2134800593682085E-2</v>
      </c>
      <c r="G25" s="268">
        <v>5.3869167067928651E-2</v>
      </c>
      <c r="H25" s="268">
        <v>5.1279159057142663E-2</v>
      </c>
      <c r="I25" s="268">
        <v>3.2727253608847033E-2</v>
      </c>
      <c r="J25" s="268">
        <v>4.5984775362315142E-2</v>
      </c>
      <c r="K25" s="268">
        <v>6.1903915414914329E-2</v>
      </c>
      <c r="L25" s="268">
        <v>6.0469518299818448E-2</v>
      </c>
      <c r="M25" s="268">
        <v>5.7749269850786766E-2</v>
      </c>
      <c r="N25" s="268">
        <v>4.4213292800362777E-2</v>
      </c>
      <c r="O25" s="268">
        <v>4.3320305035703367E-2</v>
      </c>
      <c r="P25" s="268">
        <v>4.162629180017631E-2</v>
      </c>
      <c r="Q25" s="268">
        <v>4.2741581920626985E-2</v>
      </c>
      <c r="R25" s="268">
        <v>3.5153125501834803E-2</v>
      </c>
      <c r="S25" s="268">
        <v>4.5078758430152639E-2</v>
      </c>
      <c r="T25" s="268">
        <v>4.0463781248514442E-2</v>
      </c>
      <c r="U25" s="268">
        <v>4.4613849647513457E-2</v>
      </c>
      <c r="V25" s="268">
        <v>5.6584538273900385E-2</v>
      </c>
      <c r="W25" s="260"/>
      <c r="X25" s="104"/>
      <c r="Y25" s="104"/>
      <c r="Z25" s="104"/>
      <c r="AA25" s="104"/>
      <c r="AB25" s="104"/>
      <c r="AC25" s="104"/>
      <c r="AD25" s="260"/>
    </row>
    <row r="26" spans="2:30" s="421" customFormat="1" ht="25.5" customHeight="1">
      <c r="B26" s="489" t="s">
        <v>1427</v>
      </c>
      <c r="C26" s="489" t="s">
        <v>1400</v>
      </c>
      <c r="D26" s="489" t="s">
        <v>1401</v>
      </c>
      <c r="E26" s="489" t="s">
        <v>1402</v>
      </c>
      <c r="F26" s="489" t="s">
        <v>1403</v>
      </c>
      <c r="G26" s="489" t="s">
        <v>1404</v>
      </c>
      <c r="H26" s="489" t="s">
        <v>1405</v>
      </c>
      <c r="I26" s="489" t="s">
        <v>1406</v>
      </c>
      <c r="J26" s="489" t="s">
        <v>1407</v>
      </c>
      <c r="K26" s="489" t="s">
        <v>1408</v>
      </c>
      <c r="L26" s="489" t="s">
        <v>1409</v>
      </c>
      <c r="M26" s="489" t="s">
        <v>1410</v>
      </c>
      <c r="N26" s="489" t="s">
        <v>1411</v>
      </c>
      <c r="O26" s="489" t="s">
        <v>1412</v>
      </c>
      <c r="P26" s="489" t="s">
        <v>1413</v>
      </c>
      <c r="Q26" s="489" t="s">
        <v>1414</v>
      </c>
      <c r="R26" s="489" t="s">
        <v>1415</v>
      </c>
      <c r="S26" s="489" t="s">
        <v>1416</v>
      </c>
      <c r="T26" s="489" t="s">
        <v>1417</v>
      </c>
      <c r="U26" s="489" t="s">
        <v>1418</v>
      </c>
      <c r="V26" s="489" t="s">
        <v>1419</v>
      </c>
      <c r="W26" s="794"/>
      <c r="X26" s="793"/>
      <c r="Y26" s="793"/>
      <c r="Z26" s="793"/>
      <c r="AA26" s="793"/>
      <c r="AB26" s="793"/>
      <c r="AC26" s="793"/>
      <c r="AD26" s="794"/>
    </row>
    <row r="27" spans="2:30" ht="15" customHeight="1">
      <c r="B27" s="261" t="s">
        <v>1420</v>
      </c>
      <c r="C27" s="104">
        <v>-2383439.9996300023</v>
      </c>
      <c r="D27" s="104">
        <v>-2436377.3619100032</v>
      </c>
      <c r="E27" s="104">
        <v>-2455421.3499700008</v>
      </c>
      <c r="F27" s="104">
        <v>-2378112.4149399986</v>
      </c>
      <c r="G27" s="104">
        <v>-2260747.4430400003</v>
      </c>
      <c r="H27" s="104">
        <v>-3055787.7386700017</v>
      </c>
      <c r="I27" s="104">
        <v>-2682979.8213399975</v>
      </c>
      <c r="J27" s="104">
        <v>-2972628.7867300017</v>
      </c>
      <c r="K27" s="104">
        <v>-2796694.5465399991</v>
      </c>
      <c r="L27" s="104">
        <v>-2784034.5966200014</v>
      </c>
      <c r="M27" s="104">
        <v>-3241839.6546799978</v>
      </c>
      <c r="N27" s="104">
        <v>-3262801.0467200018</v>
      </c>
      <c r="O27" s="104">
        <v>-2661706.7107700012</v>
      </c>
      <c r="P27" s="104">
        <v>-2531597.6743000005</v>
      </c>
      <c r="Q27" s="104">
        <v>-2255662.8680400033</v>
      </c>
      <c r="R27" s="104">
        <v>-2735003.6401100042</v>
      </c>
      <c r="S27" s="104">
        <v>-2869410.2347700004</v>
      </c>
      <c r="T27" s="104">
        <v>-2673079.7953400025</v>
      </c>
      <c r="U27" s="104">
        <v>-2577468.8233399983</v>
      </c>
      <c r="V27" s="104">
        <v>-2843325.6643600008</v>
      </c>
      <c r="W27" s="260"/>
      <c r="X27" s="104"/>
      <c r="Y27" s="104"/>
      <c r="Z27" s="104"/>
      <c r="AA27" s="104"/>
      <c r="AB27" s="104"/>
      <c r="AC27" s="104"/>
      <c r="AD27" s="260"/>
    </row>
    <row r="28" spans="2:30" ht="15" customHeight="1">
      <c r="B28" s="261" t="s">
        <v>1424</v>
      </c>
      <c r="C28" s="104">
        <v>-238906.40709999984</v>
      </c>
      <c r="D28" s="104">
        <v>-265573.17074000026</v>
      </c>
      <c r="E28" s="104">
        <v>-199698.28471000001</v>
      </c>
      <c r="F28" s="104">
        <v>-166265.53532000005</v>
      </c>
      <c r="G28" s="104">
        <v>-156465.30834000005</v>
      </c>
      <c r="H28" s="104">
        <v>-217351.39735999994</v>
      </c>
      <c r="I28" s="104">
        <v>-116201.32048999988</v>
      </c>
      <c r="J28" s="104">
        <v>-181205.4105400001</v>
      </c>
      <c r="K28" s="104">
        <v>-248696.40045999971</v>
      </c>
      <c r="L28" s="104">
        <v>-245975.14594999969</v>
      </c>
      <c r="M28" s="104">
        <v>-273788.09377000009</v>
      </c>
      <c r="N28" s="104">
        <v>-186201.63046999986</v>
      </c>
      <c r="O28" s="104">
        <v>-151703.45540999994</v>
      </c>
      <c r="P28" s="104">
        <v>-181274.42641999989</v>
      </c>
      <c r="Q28" s="104">
        <v>-166254.16533999992</v>
      </c>
      <c r="R28" s="104">
        <v>-135041.37494999985</v>
      </c>
      <c r="S28" s="104">
        <v>-176275.34596000006</v>
      </c>
      <c r="T28" s="104">
        <v>-165439.15899999987</v>
      </c>
      <c r="U28" s="104">
        <v>-164912.89413000006</v>
      </c>
      <c r="V28" s="104">
        <v>-230225.98414000019</v>
      </c>
      <c r="W28" s="260"/>
      <c r="X28" s="104"/>
      <c r="Y28" s="104"/>
      <c r="Z28" s="104"/>
      <c r="AA28" s="104"/>
      <c r="AB28" s="104"/>
      <c r="AC28" s="104"/>
      <c r="AD28" s="260"/>
    </row>
    <row r="29" spans="2:30" ht="15" customHeight="1">
      <c r="B29" s="261" t="s">
        <v>1425</v>
      </c>
      <c r="C29" s="104">
        <v>-4146.6600599999983</v>
      </c>
      <c r="D29" s="104">
        <v>-1437.1339600000008</v>
      </c>
      <c r="E29" s="104">
        <v>-2744.3483000000001</v>
      </c>
      <c r="F29" s="104">
        <v>-2395.9249300000001</v>
      </c>
      <c r="G29" s="104">
        <v>-2601.3249500000002</v>
      </c>
      <c r="H29" s="104">
        <v>-1801.6579600000007</v>
      </c>
      <c r="I29" s="104">
        <v>-1054.1445200000003</v>
      </c>
      <c r="J29" s="104">
        <v>-1395.9225900000004</v>
      </c>
      <c r="K29" s="104">
        <v>-1675.60022</v>
      </c>
      <c r="L29" s="104">
        <v>-597.82360999999901</v>
      </c>
      <c r="M29" s="104">
        <v>-1039.9504600000002</v>
      </c>
      <c r="N29" s="104">
        <v>-11.793929999997545</v>
      </c>
      <c r="O29" s="104">
        <v>-1274.3084099999987</v>
      </c>
      <c r="P29" s="104">
        <v>-1375.75108</v>
      </c>
      <c r="Q29" s="104">
        <v>-1609.9620199999999</v>
      </c>
      <c r="R29" s="104">
        <v>-1509.5304799999999</v>
      </c>
      <c r="S29" s="104">
        <v>-1105.9163400000002</v>
      </c>
      <c r="T29" s="104">
        <v>-2380.0491499999998</v>
      </c>
      <c r="U29" s="104">
        <v>-1766.5368700000015</v>
      </c>
      <c r="V29" s="104">
        <v>-2114.2715099999991</v>
      </c>
      <c r="W29" s="260"/>
      <c r="X29" s="104"/>
      <c r="Y29" s="104"/>
      <c r="Z29" s="104"/>
      <c r="AA29" s="104"/>
      <c r="AB29" s="104"/>
      <c r="AC29" s="104"/>
      <c r="AD29" s="260"/>
    </row>
    <row r="30" spans="2:30" ht="15" customHeight="1">
      <c r="B30" s="261" t="s">
        <v>1426</v>
      </c>
      <c r="C30" s="104">
        <v>-5715.4391200000036</v>
      </c>
      <c r="D30" s="104">
        <v>-6072.248489999999</v>
      </c>
      <c r="E30" s="104">
        <v>-13234.305539999992</v>
      </c>
      <c r="F30" s="104">
        <v>-2768.7246299999979</v>
      </c>
      <c r="G30" s="104">
        <v>-3674.4785400000001</v>
      </c>
      <c r="H30" s="104">
        <v>-7955.5372199999938</v>
      </c>
      <c r="I30" s="104">
        <v>-5124.8226500000037</v>
      </c>
      <c r="J30" s="104">
        <v>-5109.2279800000006</v>
      </c>
      <c r="K30" s="104">
        <v>-14863.39075</v>
      </c>
      <c r="L30" s="104">
        <v>-18884.838810000005</v>
      </c>
      <c r="M30" s="104">
        <v>-15735.523320000004</v>
      </c>
      <c r="N30" s="104">
        <v>-14162.628069999997</v>
      </c>
      <c r="O30" s="104">
        <v>-9694.5318599999973</v>
      </c>
      <c r="P30" s="104">
        <v>-4889.5418600000012</v>
      </c>
      <c r="Q30" s="104">
        <v>-4268.4029199999995</v>
      </c>
      <c r="R30" s="104">
        <v>-5483.8794600000001</v>
      </c>
      <c r="S30" s="104">
        <v>-7082.357680000001</v>
      </c>
      <c r="T30" s="104">
        <v>-4868.2188299999998</v>
      </c>
      <c r="U30" s="104">
        <v>-9023.9815700000054</v>
      </c>
      <c r="V30" s="104">
        <v>-11826.686960000005</v>
      </c>
      <c r="W30" s="260"/>
      <c r="X30" s="104"/>
      <c r="Y30" s="104"/>
      <c r="Z30" s="104"/>
      <c r="AA30" s="104"/>
      <c r="AB30" s="104"/>
      <c r="AC30" s="104"/>
      <c r="AD30" s="260"/>
    </row>
    <row r="31" spans="2:30" ht="15" customHeight="1">
      <c r="B31" s="261" t="s">
        <v>1544</v>
      </c>
      <c r="C31" s="104">
        <v>-248768.50627999983</v>
      </c>
      <c r="D31" s="104">
        <v>-273082.5531900003</v>
      </c>
      <c r="E31" s="104">
        <v>-215676.93855000002</v>
      </c>
      <c r="F31" s="104">
        <v>-171430.18488000004</v>
      </c>
      <c r="G31" s="104">
        <v>-162741.11183000007</v>
      </c>
      <c r="H31" s="104">
        <v>-227108.59253999995</v>
      </c>
      <c r="I31" s="104">
        <v>-122380.28765999987</v>
      </c>
      <c r="J31" s="104">
        <v>-187710.56111000007</v>
      </c>
      <c r="K31" s="104">
        <v>-265235.39142999973</v>
      </c>
      <c r="L31" s="104">
        <v>-265457.80836999964</v>
      </c>
      <c r="M31" s="104">
        <v>-290563.56755000015</v>
      </c>
      <c r="N31" s="104">
        <v>-200376.05246999985</v>
      </c>
      <c r="O31" s="104">
        <v>-162672.29567999995</v>
      </c>
      <c r="P31" s="104">
        <v>-187539.7193599999</v>
      </c>
      <c r="Q31" s="104">
        <v>-172132.53027999992</v>
      </c>
      <c r="R31" s="104">
        <v>-142034.78488999986</v>
      </c>
      <c r="S31" s="104">
        <v>-184463.61998000008</v>
      </c>
      <c r="T31" s="104">
        <v>-172687.42697999984</v>
      </c>
      <c r="U31" s="104">
        <v>-175703.41257000004</v>
      </c>
      <c r="V31" s="104">
        <v>-244166.94261000017</v>
      </c>
      <c r="W31" s="260"/>
      <c r="X31" s="104"/>
      <c r="Y31" s="104"/>
      <c r="Z31" s="104"/>
      <c r="AA31" s="104"/>
      <c r="AB31" s="104"/>
      <c r="AC31" s="104"/>
      <c r="AD31" s="260"/>
    </row>
    <row r="32" spans="2:30" ht="15" customHeight="1">
      <c r="B32" s="261" t="s">
        <v>1553</v>
      </c>
      <c r="C32" s="268">
        <v>0.1043737229880416</v>
      </c>
      <c r="D32" s="268">
        <v>0.1120854911309456</v>
      </c>
      <c r="E32" s="268">
        <v>8.7837038051589419E-2</v>
      </c>
      <c r="F32" s="268">
        <v>7.2086661590522558E-2</v>
      </c>
      <c r="G32" s="268">
        <v>7.1985533957372977E-2</v>
      </c>
      <c r="H32" s="268">
        <v>7.4320801037982595E-2</v>
      </c>
      <c r="I32" s="268">
        <v>4.5613569914542927E-2</v>
      </c>
      <c r="J32" s="268">
        <v>6.3146317477631789E-2</v>
      </c>
      <c r="K32" s="268">
        <v>9.4838884624759021E-2</v>
      </c>
      <c r="L32" s="268">
        <v>9.535003936096291E-2</v>
      </c>
      <c r="M32" s="268">
        <v>8.9629222447981216E-2</v>
      </c>
      <c r="N32" s="268">
        <v>6.141228030787596E-2</v>
      </c>
      <c r="O32" s="268">
        <v>6.1115785229748594E-2</v>
      </c>
      <c r="P32" s="268">
        <v>7.4079590633158401E-2</v>
      </c>
      <c r="Q32" s="268">
        <v>7.6311284243274255E-2</v>
      </c>
      <c r="R32" s="268">
        <v>5.1932210548826581E-2</v>
      </c>
      <c r="S32" s="268">
        <v>6.4286248701829793E-2</v>
      </c>
      <c r="T32" s="268">
        <v>6.4602421252462031E-2</v>
      </c>
      <c r="U32" s="268">
        <v>6.8168976857813465E-2</v>
      </c>
      <c r="V32" s="268">
        <v>8.5873716708057532E-2</v>
      </c>
      <c r="W32" s="260"/>
      <c r="X32" s="104"/>
      <c r="Y32" s="104"/>
      <c r="Z32" s="104"/>
      <c r="AA32" s="104"/>
      <c r="AB32" s="104"/>
      <c r="AC32" s="104"/>
      <c r="AD32" s="260"/>
    </row>
    <row r="33" spans="2:30" ht="13">
      <c r="B33" s="10"/>
      <c r="C33" s="104"/>
      <c r="D33" s="104"/>
      <c r="E33" s="104"/>
      <c r="F33" s="104"/>
      <c r="G33" s="104"/>
      <c r="H33" s="104"/>
      <c r="I33" s="260"/>
      <c r="J33" s="104"/>
      <c r="K33" s="104"/>
      <c r="L33" s="104"/>
      <c r="M33" s="104"/>
      <c r="N33" s="104"/>
      <c r="O33" s="104"/>
      <c r="P33" s="260"/>
      <c r="Q33" s="104"/>
      <c r="R33" s="104"/>
      <c r="S33" s="104"/>
      <c r="T33" s="104"/>
      <c r="U33" s="104"/>
      <c r="V33" s="104"/>
      <c r="W33" s="260"/>
      <c r="X33" s="104"/>
      <c r="Y33" s="104"/>
      <c r="Z33" s="104"/>
      <c r="AA33" s="104"/>
      <c r="AB33" s="104"/>
      <c r="AC33" s="104"/>
      <c r="AD33" s="260"/>
    </row>
    <row r="34" spans="2:30" ht="13">
      <c r="B34" s="10"/>
      <c r="C34" s="104"/>
      <c r="D34" s="104"/>
      <c r="E34" s="104"/>
      <c r="F34" s="104"/>
      <c r="G34" s="104"/>
      <c r="H34" s="104"/>
      <c r="I34" s="260"/>
      <c r="J34" s="104"/>
      <c r="K34" s="104"/>
      <c r="L34" s="104"/>
      <c r="M34" s="104"/>
      <c r="N34" s="104"/>
      <c r="O34" s="104"/>
      <c r="P34" s="260"/>
      <c r="Q34" s="104"/>
      <c r="R34" s="104"/>
      <c r="S34" s="104"/>
      <c r="T34" s="104"/>
      <c r="U34" s="104"/>
      <c r="V34" s="104"/>
      <c r="W34" s="260"/>
      <c r="X34" s="104"/>
      <c r="Y34" s="104"/>
      <c r="Z34" s="104"/>
      <c r="AA34" s="104"/>
      <c r="AB34" s="104"/>
      <c r="AC34" s="104"/>
      <c r="AD34" s="260"/>
    </row>
    <row r="35" spans="2:30" ht="13">
      <c r="B35" s="10"/>
      <c r="C35" s="104"/>
      <c r="D35" s="104"/>
      <c r="E35" s="104"/>
      <c r="F35" s="104"/>
      <c r="G35" s="104"/>
      <c r="H35" s="104"/>
      <c r="I35" s="260"/>
      <c r="J35" s="104"/>
      <c r="K35" s="104"/>
      <c r="L35" s="104"/>
      <c r="M35" s="104"/>
      <c r="N35" s="104"/>
      <c r="O35" s="104"/>
      <c r="P35" s="260"/>
      <c r="Q35" s="104"/>
      <c r="R35" s="104"/>
      <c r="S35" s="104"/>
      <c r="T35" s="104"/>
      <c r="U35" s="104"/>
      <c r="V35" s="104"/>
      <c r="W35" s="260"/>
      <c r="X35" s="104"/>
      <c r="Y35" s="104"/>
      <c r="Z35" s="104"/>
      <c r="AA35" s="104"/>
      <c r="AB35" s="104"/>
      <c r="AC35" s="104"/>
      <c r="AD35" s="260"/>
    </row>
    <row r="36" spans="2:30" ht="18" customHeight="1">
      <c r="B36" s="619" t="s">
        <v>1823</v>
      </c>
    </row>
    <row r="37" spans="2:30" ht="18" customHeight="1">
      <c r="B37" s="1031" t="s">
        <v>293</v>
      </c>
      <c r="C37" s="1036">
        <v>2019</v>
      </c>
      <c r="D37" s="1036"/>
      <c r="E37" s="1036"/>
      <c r="F37" s="1036"/>
      <c r="G37" s="1036"/>
      <c r="H37" s="1036"/>
      <c r="I37" s="1036"/>
      <c r="J37" s="1036"/>
      <c r="K37" s="1036"/>
      <c r="L37" s="1036"/>
      <c r="M37" s="1036"/>
      <c r="N37" s="1036"/>
      <c r="O37" s="1090">
        <v>2020</v>
      </c>
      <c r="P37" s="1090"/>
      <c r="Q37" s="1090"/>
      <c r="R37" s="1090"/>
      <c r="S37" s="1090"/>
      <c r="T37" s="1090"/>
      <c r="U37" s="1090"/>
      <c r="V37" s="1090"/>
    </row>
    <row r="38" spans="2:30" ht="18" customHeight="1">
      <c r="B38" s="1031"/>
      <c r="C38" s="649" t="s">
        <v>1295</v>
      </c>
      <c r="D38" s="649" t="s">
        <v>1294</v>
      </c>
      <c r="E38" s="649" t="s">
        <v>1293</v>
      </c>
      <c r="F38" s="649" t="s">
        <v>1292</v>
      </c>
      <c r="G38" s="649" t="s">
        <v>1291</v>
      </c>
      <c r="H38" s="649" t="s">
        <v>1290</v>
      </c>
      <c r="I38" s="649" t="s">
        <v>1289</v>
      </c>
      <c r="J38" s="649" t="s">
        <v>1288</v>
      </c>
      <c r="K38" s="649" t="s">
        <v>1299</v>
      </c>
      <c r="L38" s="649" t="s">
        <v>1298</v>
      </c>
      <c r="M38" s="649" t="s">
        <v>1297</v>
      </c>
      <c r="N38" s="649" t="s">
        <v>1296</v>
      </c>
      <c r="O38" s="649" t="s">
        <v>1295</v>
      </c>
      <c r="P38" s="649" t="s">
        <v>1294</v>
      </c>
      <c r="Q38" s="649" t="s">
        <v>1293</v>
      </c>
      <c r="R38" s="649" t="s">
        <v>1292</v>
      </c>
      <c r="S38" s="649" t="s">
        <v>1291</v>
      </c>
      <c r="T38" s="649" t="s">
        <v>1290</v>
      </c>
      <c r="U38" s="649" t="s">
        <v>1289</v>
      </c>
      <c r="V38" s="649" t="s">
        <v>1288</v>
      </c>
    </row>
    <row r="39" spans="2:30" ht="15" customHeight="1">
      <c r="B39" s="103" t="s">
        <v>1428</v>
      </c>
      <c r="C39" s="104">
        <v>46228.711920000009</v>
      </c>
      <c r="D39" s="104">
        <v>45399.403309999994</v>
      </c>
      <c r="E39" s="104">
        <v>49435.214499999965</v>
      </c>
      <c r="F39" s="104">
        <v>48995.22299999994</v>
      </c>
      <c r="G39" s="104">
        <v>50680.238960000068</v>
      </c>
      <c r="H39" s="104">
        <v>45599.957770000015</v>
      </c>
      <c r="I39" s="104">
        <v>42766.515830000011</v>
      </c>
      <c r="J39" s="104">
        <v>46994.682879999986</v>
      </c>
      <c r="K39" s="104">
        <v>53172.594989999991</v>
      </c>
      <c r="L39" s="104">
        <v>65219.837949999986</v>
      </c>
      <c r="M39" s="104">
        <v>70444.907450000028</v>
      </c>
      <c r="N39" s="104">
        <v>60122.393050000021</v>
      </c>
      <c r="O39" s="104">
        <v>54910.739999999983</v>
      </c>
      <c r="P39" s="104">
        <v>49820.014229999986</v>
      </c>
      <c r="Q39" s="104">
        <v>45937.56893999999</v>
      </c>
      <c r="R39" s="104">
        <v>45171.077399999966</v>
      </c>
      <c r="S39" s="104">
        <v>54444.342599999974</v>
      </c>
      <c r="T39" s="104">
        <v>58942.697350000031</v>
      </c>
      <c r="U39" s="104">
        <v>53579.14673</v>
      </c>
      <c r="V39" s="104">
        <v>50626.989059999964</v>
      </c>
    </row>
    <row r="40" spans="2:30" ht="15" customHeight="1">
      <c r="B40" s="103" t="s">
        <v>1429</v>
      </c>
      <c r="C40" s="104">
        <v>290395.65453000017</v>
      </c>
      <c r="D40" s="104">
        <v>221102.81588000004</v>
      </c>
      <c r="E40" s="104">
        <v>222122.64147999982</v>
      </c>
      <c r="F40" s="104">
        <v>233458.84298000002</v>
      </c>
      <c r="G40" s="104">
        <v>192715.02384999994</v>
      </c>
      <c r="H40" s="104">
        <v>217732.48804999993</v>
      </c>
      <c r="I40" s="104">
        <v>230306.23518999992</v>
      </c>
      <c r="J40" s="104">
        <v>209666.97855999993</v>
      </c>
      <c r="K40" s="104">
        <v>253548.64745999983</v>
      </c>
      <c r="L40" s="104">
        <v>355783.40550000011</v>
      </c>
      <c r="M40" s="104">
        <v>335902.71581999969</v>
      </c>
      <c r="N40" s="104">
        <v>325357.78447999974</v>
      </c>
      <c r="O40" s="104">
        <v>242621.30111000006</v>
      </c>
      <c r="P40" s="104">
        <v>172200.30188999986</v>
      </c>
      <c r="Q40" s="104">
        <v>273046.16147999995</v>
      </c>
      <c r="R40" s="104">
        <v>207912.18923000002</v>
      </c>
      <c r="S40" s="104">
        <v>225874.52748000002</v>
      </c>
      <c r="T40" s="104">
        <v>274619.63590000005</v>
      </c>
      <c r="U40" s="104">
        <v>326661.69992000028</v>
      </c>
      <c r="V40" s="104">
        <v>299395.49533999979</v>
      </c>
    </row>
    <row r="41" spans="2:30" ht="15" customHeight="1">
      <c r="B41" s="103" t="s">
        <v>1430</v>
      </c>
      <c r="C41" s="137">
        <v>-244166.94261000017</v>
      </c>
      <c r="D41" s="104">
        <v>-175703.41257000004</v>
      </c>
      <c r="E41" s="104">
        <v>-172687.42697999984</v>
      </c>
      <c r="F41" s="104">
        <v>-184463.61998000008</v>
      </c>
      <c r="G41" s="104">
        <v>-142034.78488999986</v>
      </c>
      <c r="H41" s="104">
        <v>-172132.53027999992</v>
      </c>
      <c r="I41" s="104">
        <v>-187539.7193599999</v>
      </c>
      <c r="J41" s="104">
        <v>-162672.29567999995</v>
      </c>
      <c r="K41" s="104">
        <v>-200376.05246999985</v>
      </c>
      <c r="L41" s="104">
        <v>-290563.56755000015</v>
      </c>
      <c r="M41" s="104">
        <v>-265457.80836999964</v>
      </c>
      <c r="N41" s="104">
        <v>-265235.39142999973</v>
      </c>
      <c r="O41" s="104">
        <v>-187710.56111000007</v>
      </c>
      <c r="P41" s="104">
        <v>-122380.28765999987</v>
      </c>
      <c r="Q41" s="104">
        <v>-227108.59253999995</v>
      </c>
      <c r="R41" s="104">
        <v>-162741.11183000007</v>
      </c>
      <c r="S41" s="104">
        <v>-171430.18488000004</v>
      </c>
      <c r="T41" s="104">
        <v>-215676.93855000002</v>
      </c>
      <c r="U41" s="104">
        <v>-273082.5531900003</v>
      </c>
      <c r="V41" s="104">
        <v>-248768.50627999983</v>
      </c>
    </row>
    <row r="43" spans="2:30">
      <c r="B43" s="57" t="s">
        <v>925</v>
      </c>
    </row>
    <row r="44" spans="2:30" ht="18" customHeight="1">
      <c r="B44" s="1091"/>
      <c r="C44" s="1090">
        <v>2020</v>
      </c>
      <c r="D44" s="1090"/>
      <c r="E44" s="1090"/>
      <c r="F44" s="1090"/>
      <c r="G44" s="1090"/>
      <c r="H44" s="1090"/>
      <c r="I44" s="1090"/>
      <c r="J44" s="1090"/>
    </row>
    <row r="45" spans="2:30" ht="18" customHeight="1">
      <c r="B45" s="1092"/>
      <c r="C45" s="649" t="s">
        <v>1295</v>
      </c>
      <c r="D45" s="649" t="s">
        <v>1294</v>
      </c>
      <c r="E45" s="649" t="s">
        <v>1293</v>
      </c>
      <c r="F45" s="649" t="s">
        <v>1292</v>
      </c>
      <c r="G45" s="649" t="s">
        <v>1291</v>
      </c>
      <c r="H45" s="649" t="s">
        <v>1290</v>
      </c>
      <c r="I45" s="649" t="s">
        <v>1289</v>
      </c>
      <c r="J45" s="649" t="s">
        <v>1288</v>
      </c>
    </row>
    <row r="46" spans="2:30" s="81" customFormat="1" ht="15" customHeight="1">
      <c r="B46" s="451" t="s">
        <v>1428</v>
      </c>
      <c r="C46" s="642">
        <v>18.780596991377241</v>
      </c>
      <c r="D46" s="642">
        <v>9.7371564331249196</v>
      </c>
      <c r="E46" s="642">
        <v>-7.0752106476648908</v>
      </c>
      <c r="F46" s="642">
        <v>-7.8051396969863349</v>
      </c>
      <c r="G46" s="642">
        <v>7.4271623757945697</v>
      </c>
      <c r="H46" s="642">
        <v>29.260420913762637</v>
      </c>
      <c r="I46" s="642">
        <v>25.282936171328469</v>
      </c>
      <c r="J46" s="642">
        <v>7.7291854256682644</v>
      </c>
    </row>
    <row r="47" spans="2:30" s="81" customFormat="1" ht="15" customHeight="1">
      <c r="B47" s="451" t="s">
        <v>1429</v>
      </c>
      <c r="C47" s="642">
        <v>-16.451469804987955</v>
      </c>
      <c r="D47" s="642">
        <v>-22.117544634321266</v>
      </c>
      <c r="E47" s="642">
        <v>22.925857382524125</v>
      </c>
      <c r="F47" s="642">
        <v>-10.942679841940507</v>
      </c>
      <c r="G47" s="642">
        <v>17.206496394287264</v>
      </c>
      <c r="H47" s="642">
        <v>26.127082990452301</v>
      </c>
      <c r="I47" s="642">
        <v>41.837974838374755</v>
      </c>
      <c r="J47" s="642">
        <v>42.795731305071705</v>
      </c>
    </row>
    <row r="48" spans="2:30" s="81" customFormat="1" ht="15" customHeight="1">
      <c r="B48" s="451" t="s">
        <v>1430</v>
      </c>
      <c r="C48" s="642">
        <v>-23.122041377311273</v>
      </c>
      <c r="D48" s="642">
        <v>-30.348371798843861</v>
      </c>
      <c r="E48" s="642">
        <v>31.51426048307675</v>
      </c>
      <c r="F48" s="642">
        <v>-11.776039173662106</v>
      </c>
      <c r="G48" s="642">
        <v>20.69591615375467</v>
      </c>
      <c r="H48" s="642">
        <v>25.297024449224356</v>
      </c>
      <c r="I48" s="642">
        <v>45.613182168515991</v>
      </c>
      <c r="J48" s="642">
        <v>52.926166831359922</v>
      </c>
    </row>
  </sheetData>
  <mergeCells count="7">
    <mergeCell ref="C44:J44"/>
    <mergeCell ref="B44:B45"/>
    <mergeCell ref="C37:N37"/>
    <mergeCell ref="O37:V37"/>
    <mergeCell ref="F2:G2"/>
    <mergeCell ref="F3:G3"/>
    <mergeCell ref="B37:B38"/>
  </mergeCells>
  <hyperlinks>
    <hyperlink ref="F3" r:id="rId1" location="'Índice Digitalizacion Acelerada'!A1"/>
    <hyperlink ref="F2" r:id="rId2" location="'Índice ámbitos y subámbitos'!A1"/>
    <hyperlink ref="F2:G2" location="'Índice sectores estratégicos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B1:AL16"/>
  <sheetViews>
    <sheetView showGridLines="0" zoomScaleNormal="100" workbookViewId="0">
      <selection activeCell="C3" sqref="C3"/>
    </sheetView>
  </sheetViews>
  <sheetFormatPr baseColWidth="10" defaultColWidth="11.54296875" defaultRowHeight="12.5"/>
  <cols>
    <col min="1" max="1" width="1.81640625" style="57" customWidth="1"/>
    <col min="2" max="2" width="40.453125" style="57" customWidth="1"/>
    <col min="3" max="4" width="20.81640625" style="57" customWidth="1"/>
    <col min="5" max="5" width="21.453125" style="57" customWidth="1"/>
    <col min="6" max="6" width="22.54296875" style="57" customWidth="1"/>
    <col min="7" max="7" width="22" style="57" customWidth="1"/>
    <col min="8" max="38" width="22.81640625" style="57" customWidth="1"/>
    <col min="39" max="16384" width="11.54296875" style="57"/>
  </cols>
  <sheetData>
    <row r="1" spans="2:38" ht="15" customHeight="1"/>
    <row r="2" spans="2:38" ht="15" customHeight="1">
      <c r="F2" s="893" t="s">
        <v>245</v>
      </c>
      <c r="G2" s="893"/>
    </row>
    <row r="3" spans="2:38" ht="15" customHeight="1">
      <c r="F3" s="893" t="s">
        <v>248</v>
      </c>
      <c r="G3" s="893"/>
    </row>
    <row r="4" spans="2:38" s="405" customFormat="1" ht="13.4" customHeight="1">
      <c r="B4" s="403"/>
      <c r="C4" s="403"/>
      <c r="D4" s="404"/>
      <c r="E4" s="403"/>
    </row>
    <row r="5" spans="2:38" s="411" customFormat="1" ht="15.5">
      <c r="B5" s="414" t="s">
        <v>246</v>
      </c>
      <c r="C5" s="411" t="s">
        <v>1376</v>
      </c>
      <c r="H5" s="413"/>
      <c r="I5" s="413"/>
    </row>
    <row r="6" spans="2:38" s="415" customFormat="1" ht="15.5">
      <c r="B6" s="416" t="s">
        <v>247</v>
      </c>
      <c r="C6" s="415" t="s">
        <v>1587</v>
      </c>
    </row>
    <row r="7" spans="2:38" s="415" customFormat="1" ht="15.5">
      <c r="B7" s="416" t="s">
        <v>84</v>
      </c>
      <c r="C7" s="417" t="s">
        <v>1507</v>
      </c>
    </row>
    <row r="8" spans="2:38" s="415" customFormat="1" ht="15.5">
      <c r="B8" s="416" t="s">
        <v>220</v>
      </c>
      <c r="C8" s="415" t="s">
        <v>1366</v>
      </c>
    </row>
    <row r="9" spans="2:38" s="415" customFormat="1" ht="15.5">
      <c r="B9" s="416" t="s">
        <v>127</v>
      </c>
      <c r="C9" s="417" t="s">
        <v>1367</v>
      </c>
    </row>
    <row r="10" spans="2:38" s="415" customFormat="1" ht="15.5">
      <c r="B10" s="416" t="s">
        <v>244</v>
      </c>
    </row>
    <row r="12" spans="2:38" ht="18" customHeight="1">
      <c r="B12" s="1078"/>
      <c r="C12" s="227"/>
      <c r="D12" s="257"/>
      <c r="E12" s="257"/>
      <c r="F12" s="257"/>
      <c r="G12" s="257"/>
      <c r="H12" s="80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25"/>
      <c r="AD12" s="125"/>
      <c r="AE12" s="102"/>
      <c r="AF12" s="102"/>
      <c r="AG12" s="102"/>
      <c r="AH12" s="102"/>
      <c r="AI12" s="102"/>
      <c r="AJ12" s="102"/>
      <c r="AK12" s="102"/>
      <c r="AL12" s="102"/>
    </row>
    <row r="13" spans="2:38" ht="18" customHeight="1">
      <c r="B13" s="1079"/>
      <c r="C13" s="247"/>
      <c r="D13" s="247"/>
      <c r="E13" s="247"/>
      <c r="F13" s="247"/>
      <c r="G13" s="258"/>
      <c r="H13" s="806"/>
      <c r="I13" s="127"/>
      <c r="J13" s="130"/>
      <c r="K13" s="130"/>
      <c r="L13" s="130"/>
      <c r="M13" s="130"/>
      <c r="N13" s="127"/>
      <c r="O13" s="127"/>
      <c r="P13" s="127"/>
      <c r="Q13" s="130"/>
      <c r="R13" s="130"/>
      <c r="S13" s="130"/>
      <c r="T13" s="130"/>
      <c r="U13" s="127"/>
      <c r="V13" s="127"/>
      <c r="W13" s="127"/>
      <c r="X13" s="130"/>
      <c r="Y13" s="130"/>
      <c r="Z13" s="130"/>
      <c r="AA13" s="130"/>
      <c r="AB13" s="127"/>
      <c r="AC13" s="127"/>
      <c r="AD13" s="127"/>
      <c r="AE13" s="102"/>
      <c r="AF13" s="102"/>
      <c r="AG13" s="102"/>
      <c r="AH13" s="102"/>
      <c r="AI13" s="102"/>
      <c r="AJ13" s="102"/>
      <c r="AK13" s="102"/>
      <c r="AL13" s="102"/>
    </row>
    <row r="14" spans="2:38">
      <c r="B14" s="103"/>
      <c r="C14" s="104"/>
      <c r="D14" s="104"/>
      <c r="E14" s="104"/>
      <c r="F14" s="104"/>
      <c r="G14" s="104"/>
      <c r="H14" s="104"/>
      <c r="I14" s="260"/>
      <c r="J14" s="104"/>
      <c r="K14" s="104"/>
      <c r="L14" s="104"/>
      <c r="M14" s="104"/>
      <c r="N14" s="104"/>
      <c r="O14" s="104"/>
      <c r="P14" s="260"/>
      <c r="Q14" s="104"/>
      <c r="R14" s="104"/>
      <c r="S14" s="104"/>
      <c r="T14" s="104"/>
      <c r="U14" s="104"/>
      <c r="V14" s="104"/>
      <c r="W14" s="260"/>
      <c r="X14" s="104"/>
      <c r="Y14" s="104"/>
      <c r="Z14" s="104"/>
      <c r="AA14" s="104"/>
      <c r="AB14" s="104"/>
      <c r="AC14" s="104"/>
      <c r="AD14" s="260"/>
    </row>
    <row r="15" spans="2:38">
      <c r="B15" s="103"/>
      <c r="C15" s="272" t="s">
        <v>1505</v>
      </c>
      <c r="D15" s="104"/>
      <c r="E15" s="104"/>
      <c r="F15" s="104"/>
      <c r="G15" s="104"/>
      <c r="H15" s="104"/>
      <c r="I15" s="260"/>
      <c r="J15" s="104"/>
      <c r="K15" s="104"/>
      <c r="L15" s="104"/>
      <c r="M15" s="104"/>
      <c r="N15" s="104"/>
      <c r="O15" s="104"/>
      <c r="P15" s="260"/>
      <c r="Q15" s="104"/>
      <c r="R15" s="104"/>
      <c r="S15" s="104"/>
      <c r="T15" s="104"/>
      <c r="U15" s="104"/>
      <c r="V15" s="104"/>
      <c r="W15" s="260"/>
      <c r="X15" s="104"/>
      <c r="Y15" s="104"/>
      <c r="Z15" s="104"/>
      <c r="AA15" s="104"/>
      <c r="AB15" s="104"/>
      <c r="AC15" s="104"/>
      <c r="AD15" s="260"/>
    </row>
    <row r="16" spans="2:38">
      <c r="B16" s="103"/>
      <c r="C16" s="104"/>
      <c r="D16" s="104"/>
      <c r="E16" s="104"/>
      <c r="F16" s="104"/>
      <c r="G16" s="104"/>
      <c r="H16" s="104"/>
      <c r="I16" s="260"/>
      <c r="J16" s="104"/>
      <c r="K16" s="104"/>
      <c r="L16" s="104"/>
      <c r="M16" s="104"/>
      <c r="N16" s="104"/>
      <c r="O16" s="104"/>
      <c r="P16" s="260"/>
      <c r="Q16" s="104"/>
      <c r="R16" s="104"/>
      <c r="S16" s="104"/>
      <c r="T16" s="104"/>
      <c r="U16" s="104"/>
      <c r="V16" s="104"/>
      <c r="W16" s="260"/>
      <c r="X16" s="104"/>
      <c r="Y16" s="104"/>
      <c r="Z16" s="104"/>
      <c r="AA16" s="104"/>
      <c r="AB16" s="104"/>
      <c r="AC16" s="104"/>
      <c r="AD16" s="260"/>
    </row>
  </sheetData>
  <mergeCells count="3">
    <mergeCell ref="F2:G2"/>
    <mergeCell ref="F3:G3"/>
    <mergeCell ref="B12:B13"/>
  </mergeCells>
  <hyperlinks>
    <hyperlink ref="F3" r:id="rId1" location="'Índice Digitalizacion Acelerada'!A1"/>
    <hyperlink ref="F2" r:id="rId2" location="'Índice ámbitos y subámbitos'!A1"/>
    <hyperlink ref="F2:G2" location="'Índice sectores estratégicos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B1:AL26"/>
  <sheetViews>
    <sheetView showGridLines="0" zoomScaleNormal="100" workbookViewId="0">
      <selection activeCell="B3" sqref="B3"/>
    </sheetView>
  </sheetViews>
  <sheetFormatPr baseColWidth="10" defaultColWidth="11.54296875" defaultRowHeight="12.5"/>
  <cols>
    <col min="1" max="1" width="1.81640625" style="57" customWidth="1"/>
    <col min="2" max="2" width="70.81640625" style="57" customWidth="1"/>
    <col min="3" max="4" width="20.81640625" style="57" customWidth="1"/>
    <col min="5" max="5" width="21.453125" style="57" customWidth="1"/>
    <col min="6" max="6" width="22.54296875" style="57" customWidth="1"/>
    <col min="7" max="7" width="22" style="57" customWidth="1"/>
    <col min="8" max="38" width="22.81640625" style="57" customWidth="1"/>
    <col min="39" max="16384" width="11.54296875" style="57"/>
  </cols>
  <sheetData>
    <row r="1" spans="2:38" ht="15" customHeight="1"/>
    <row r="2" spans="2:38" ht="15" customHeight="1">
      <c r="F2" s="893" t="s">
        <v>245</v>
      </c>
      <c r="G2" s="893"/>
    </row>
    <row r="3" spans="2:38" ht="15" customHeight="1">
      <c r="F3" s="893" t="s">
        <v>248</v>
      </c>
      <c r="G3" s="893"/>
    </row>
    <row r="4" spans="2:38" s="405" customFormat="1" ht="13.4" customHeight="1">
      <c r="B4" s="403"/>
      <c r="C4" s="403"/>
      <c r="D4" s="404"/>
      <c r="E4" s="403"/>
    </row>
    <row r="5" spans="2:38" s="411" customFormat="1" ht="15.5">
      <c r="B5" s="414" t="s">
        <v>246</v>
      </c>
      <c r="C5" s="411" t="s">
        <v>1376</v>
      </c>
      <c r="H5" s="413"/>
      <c r="I5" s="413"/>
    </row>
    <row r="6" spans="2:38" s="415" customFormat="1" ht="15.5">
      <c r="B6" s="416" t="s">
        <v>247</v>
      </c>
      <c r="C6" s="415" t="s">
        <v>1587</v>
      </c>
    </row>
    <row r="7" spans="2:38" s="415" customFormat="1" ht="15.5">
      <c r="B7" s="416" t="s">
        <v>84</v>
      </c>
      <c r="C7" s="417" t="s">
        <v>1368</v>
      </c>
    </row>
    <row r="8" spans="2:38" s="415" customFormat="1" ht="15.5">
      <c r="B8" s="416" t="s">
        <v>220</v>
      </c>
      <c r="C8" s="415" t="s">
        <v>1369</v>
      </c>
    </row>
    <row r="9" spans="2:38" s="415" customFormat="1" ht="15.5">
      <c r="B9" s="416" t="s">
        <v>127</v>
      </c>
      <c r="C9" s="417" t="s">
        <v>61</v>
      </c>
    </row>
    <row r="10" spans="2:38" s="415" customFormat="1" ht="15.5">
      <c r="B10" s="416" t="s">
        <v>244</v>
      </c>
      <c r="C10" s="415" t="s">
        <v>1377</v>
      </c>
    </row>
    <row r="12" spans="2:38" s="628" customFormat="1" ht="18" customHeight="1">
      <c r="B12" s="1080"/>
      <c r="C12" s="1080" t="s">
        <v>1378</v>
      </c>
      <c r="D12" s="1027">
        <v>2020</v>
      </c>
      <c r="E12" s="1029"/>
      <c r="F12" s="1027">
        <v>2019</v>
      </c>
      <c r="G12" s="1028"/>
      <c r="H12" s="1028"/>
      <c r="I12" s="1029"/>
      <c r="J12" s="659"/>
      <c r="K12" s="659"/>
      <c r="L12" s="659"/>
      <c r="M12" s="659"/>
      <c r="N12" s="659"/>
      <c r="O12" s="659"/>
      <c r="P12" s="659"/>
      <c r="Q12" s="659"/>
      <c r="R12" s="659"/>
      <c r="S12" s="659"/>
      <c r="T12" s="659"/>
      <c r="U12" s="659"/>
      <c r="V12" s="659"/>
      <c r="W12" s="659"/>
      <c r="X12" s="659"/>
      <c r="Y12" s="659"/>
      <c r="Z12" s="659"/>
      <c r="AA12" s="659"/>
      <c r="AB12" s="659"/>
      <c r="AC12" s="659"/>
      <c r="AD12" s="659"/>
      <c r="AE12" s="694"/>
      <c r="AF12" s="694"/>
      <c r="AG12" s="694"/>
      <c r="AH12" s="694"/>
      <c r="AI12" s="694"/>
      <c r="AJ12" s="694"/>
      <c r="AK12" s="694"/>
      <c r="AL12" s="694"/>
    </row>
    <row r="13" spans="2:38" s="628" customFormat="1" ht="18" customHeight="1">
      <c r="B13" s="1081"/>
      <c r="C13" s="1081"/>
      <c r="D13" s="707" t="s">
        <v>1379</v>
      </c>
      <c r="E13" s="707" t="s">
        <v>1380</v>
      </c>
      <c r="F13" s="707" t="s">
        <v>1381</v>
      </c>
      <c r="G13" s="707" t="s">
        <v>1382</v>
      </c>
      <c r="H13" s="707" t="s">
        <v>1379</v>
      </c>
      <c r="I13" s="707" t="s">
        <v>1380</v>
      </c>
      <c r="J13" s="662"/>
      <c r="K13" s="662"/>
      <c r="L13" s="662"/>
      <c r="M13" s="662"/>
      <c r="N13" s="662"/>
      <c r="O13" s="662"/>
      <c r="P13" s="662"/>
      <c r="Q13" s="662"/>
      <c r="R13" s="662"/>
      <c r="S13" s="662"/>
      <c r="T13" s="662"/>
      <c r="U13" s="662"/>
      <c r="V13" s="662"/>
      <c r="W13" s="662"/>
      <c r="X13" s="662"/>
      <c r="Y13" s="662"/>
      <c r="Z13" s="662"/>
      <c r="AA13" s="662"/>
      <c r="AB13" s="662"/>
      <c r="AC13" s="662"/>
      <c r="AD13" s="662"/>
      <c r="AE13" s="694"/>
      <c r="AF13" s="694"/>
      <c r="AG13" s="694"/>
      <c r="AH13" s="694"/>
      <c r="AI13" s="694"/>
      <c r="AJ13" s="694"/>
      <c r="AK13" s="694"/>
      <c r="AL13" s="694"/>
    </row>
    <row r="14" spans="2:38" ht="15" customHeight="1">
      <c r="B14" s="261" t="s">
        <v>151</v>
      </c>
      <c r="C14" s="791" t="s">
        <v>150</v>
      </c>
      <c r="D14" s="262">
        <v>511</v>
      </c>
      <c r="E14" s="262">
        <v>518</v>
      </c>
      <c r="F14" s="262">
        <v>536</v>
      </c>
      <c r="G14" s="262">
        <v>533</v>
      </c>
      <c r="H14" s="262">
        <v>552</v>
      </c>
      <c r="I14" s="262">
        <v>551</v>
      </c>
      <c r="J14" s="104"/>
      <c r="K14" s="104"/>
      <c r="L14" s="104"/>
      <c r="M14" s="104"/>
      <c r="N14" s="104"/>
      <c r="O14" s="104"/>
      <c r="P14" s="260"/>
      <c r="Q14" s="104"/>
      <c r="R14" s="104"/>
      <c r="S14" s="104"/>
      <c r="T14" s="104"/>
      <c r="U14" s="104"/>
      <c r="V14" s="104"/>
      <c r="W14" s="260"/>
      <c r="X14" s="104"/>
      <c r="Y14" s="104"/>
      <c r="Z14" s="104"/>
      <c r="AA14" s="104"/>
      <c r="AB14" s="104"/>
      <c r="AC14" s="104"/>
      <c r="AD14" s="260"/>
    </row>
    <row r="15" spans="2:38" ht="15" customHeight="1">
      <c r="B15" s="261" t="s">
        <v>217</v>
      </c>
      <c r="C15" s="791" t="s">
        <v>152</v>
      </c>
      <c r="D15" s="262">
        <v>435</v>
      </c>
      <c r="E15" s="262">
        <v>430</v>
      </c>
      <c r="F15" s="262">
        <v>425</v>
      </c>
      <c r="G15" s="262">
        <v>429</v>
      </c>
      <c r="H15" s="262">
        <v>429</v>
      </c>
      <c r="I15" s="262">
        <v>429</v>
      </c>
      <c r="J15" s="104"/>
      <c r="K15" s="104"/>
      <c r="L15" s="104"/>
      <c r="M15" s="104"/>
      <c r="N15" s="104"/>
      <c r="O15" s="104"/>
      <c r="P15" s="260"/>
      <c r="Q15" s="104"/>
      <c r="R15" s="104"/>
      <c r="S15" s="104"/>
      <c r="T15" s="104"/>
      <c r="U15" s="104"/>
      <c r="V15" s="104"/>
      <c r="W15" s="260"/>
      <c r="X15" s="104"/>
      <c r="Y15" s="104"/>
      <c r="Z15" s="104"/>
      <c r="AA15" s="104"/>
      <c r="AB15" s="104"/>
      <c r="AC15" s="104"/>
      <c r="AD15" s="260"/>
    </row>
    <row r="16" spans="2:38" ht="15" customHeight="1">
      <c r="B16" s="261" t="s">
        <v>154</v>
      </c>
      <c r="C16" s="791" t="s">
        <v>153</v>
      </c>
      <c r="D16" s="262">
        <v>180</v>
      </c>
      <c r="E16" s="262">
        <v>180</v>
      </c>
      <c r="F16" s="262">
        <v>193</v>
      </c>
      <c r="G16" s="262">
        <v>188</v>
      </c>
      <c r="H16" s="262">
        <v>191</v>
      </c>
      <c r="I16" s="262">
        <v>187</v>
      </c>
      <c r="J16" s="104"/>
      <c r="K16" s="104"/>
      <c r="L16" s="104"/>
      <c r="M16" s="104"/>
      <c r="N16" s="104"/>
      <c r="O16" s="104"/>
      <c r="P16" s="260"/>
      <c r="Q16" s="104"/>
      <c r="R16" s="104"/>
      <c r="S16" s="104"/>
      <c r="T16" s="104"/>
      <c r="U16" s="104"/>
      <c r="V16" s="104"/>
      <c r="W16" s="260"/>
      <c r="X16" s="104"/>
      <c r="Y16" s="104"/>
      <c r="Z16" s="104"/>
      <c r="AA16" s="104"/>
      <c r="AB16" s="104"/>
      <c r="AC16" s="104"/>
      <c r="AD16" s="260"/>
    </row>
    <row r="17" spans="2:30" ht="15" customHeight="1">
      <c r="B17" s="261" t="s">
        <v>156</v>
      </c>
      <c r="C17" s="791" t="s">
        <v>155</v>
      </c>
      <c r="D17" s="262">
        <v>36</v>
      </c>
      <c r="E17" s="262">
        <v>37</v>
      </c>
      <c r="F17" s="262">
        <v>36</v>
      </c>
      <c r="G17" s="262">
        <v>33</v>
      </c>
      <c r="H17" s="262">
        <v>33</v>
      </c>
      <c r="I17" s="262">
        <v>32</v>
      </c>
      <c r="J17" s="104"/>
      <c r="K17" s="104"/>
      <c r="L17" s="104"/>
      <c r="M17" s="104"/>
      <c r="N17" s="104"/>
      <c r="O17" s="104"/>
      <c r="P17" s="260"/>
      <c r="Q17" s="104"/>
      <c r="R17" s="104"/>
      <c r="S17" s="104"/>
      <c r="T17" s="104"/>
      <c r="U17" s="104"/>
      <c r="V17" s="104"/>
      <c r="W17" s="260"/>
      <c r="X17" s="104"/>
      <c r="Y17" s="104"/>
      <c r="Z17" s="104"/>
      <c r="AA17" s="104"/>
      <c r="AB17" s="104"/>
      <c r="AC17" s="104"/>
      <c r="AD17" s="260"/>
    </row>
    <row r="18" spans="2:30" ht="15" customHeight="1">
      <c r="B18" s="264" t="s">
        <v>1383</v>
      </c>
      <c r="C18" s="265"/>
      <c r="D18" s="266">
        <v>1162</v>
      </c>
      <c r="E18" s="266">
        <v>1165</v>
      </c>
      <c r="F18" s="266">
        <v>1190</v>
      </c>
      <c r="G18" s="266">
        <v>1183</v>
      </c>
      <c r="H18" s="266">
        <v>1205</v>
      </c>
      <c r="I18" s="266">
        <v>1199</v>
      </c>
      <c r="J18" s="104"/>
      <c r="K18" s="104"/>
      <c r="L18" s="104"/>
      <c r="M18" s="104"/>
      <c r="N18" s="104"/>
      <c r="O18" s="104"/>
      <c r="P18" s="55"/>
      <c r="Q18" s="104"/>
      <c r="R18" s="104"/>
      <c r="S18" s="104"/>
      <c r="T18" s="104"/>
      <c r="U18" s="104"/>
      <c r="V18" s="104"/>
      <c r="W18" s="55"/>
      <c r="X18" s="104"/>
      <c r="Y18" s="104"/>
      <c r="Z18" s="104"/>
      <c r="AA18" s="104"/>
      <c r="AB18" s="104"/>
      <c r="AC18" s="104"/>
      <c r="AD18" s="55"/>
    </row>
    <row r="19" spans="2:30" ht="14.5">
      <c r="B19" s="167"/>
      <c r="C19" s="269"/>
      <c r="D19" s="270"/>
      <c r="E19" s="271"/>
      <c r="F19" s="271"/>
      <c r="G19" s="271"/>
      <c r="H19" s="271"/>
      <c r="I19" s="271"/>
      <c r="J19" s="104"/>
      <c r="K19" s="104"/>
      <c r="L19" s="104"/>
      <c r="M19" s="104"/>
      <c r="N19" s="104"/>
      <c r="O19" s="104"/>
      <c r="P19" s="55"/>
      <c r="Q19" s="104"/>
      <c r="R19" s="104"/>
      <c r="S19" s="104"/>
      <c r="T19" s="104"/>
      <c r="U19" s="104"/>
      <c r="V19" s="104"/>
      <c r="W19" s="55"/>
      <c r="X19" s="104"/>
      <c r="Y19" s="104"/>
      <c r="Z19" s="104"/>
      <c r="AA19" s="104"/>
      <c r="AB19" s="104"/>
      <c r="AC19" s="104"/>
      <c r="AD19" s="55"/>
    </row>
    <row r="20" spans="2:30" ht="14.5">
      <c r="B20" s="167"/>
      <c r="C20" s="269"/>
      <c r="D20" s="270"/>
      <c r="E20" s="271"/>
      <c r="F20" s="271"/>
      <c r="G20" s="271"/>
      <c r="H20" s="271"/>
      <c r="I20" s="271"/>
      <c r="J20" s="104"/>
      <c r="K20" s="104"/>
      <c r="L20" s="104"/>
      <c r="M20" s="104"/>
      <c r="N20" s="104"/>
      <c r="O20" s="104"/>
      <c r="P20" s="55"/>
      <c r="Q20" s="104"/>
      <c r="R20" s="104"/>
      <c r="S20" s="104"/>
      <c r="T20" s="104"/>
      <c r="U20" s="104"/>
      <c r="V20" s="104"/>
      <c r="W20" s="55"/>
      <c r="X20" s="104"/>
      <c r="Y20" s="104"/>
      <c r="Z20" s="104"/>
      <c r="AA20" s="104"/>
      <c r="AB20" s="104"/>
      <c r="AC20" s="104"/>
      <c r="AD20" s="55"/>
    </row>
    <row r="21" spans="2:30" ht="14.5">
      <c r="B21" s="167"/>
      <c r="C21" s="269"/>
      <c r="D21" s="270"/>
      <c r="E21" s="271"/>
      <c r="F21" s="271"/>
      <c r="G21" s="271"/>
      <c r="H21" s="271"/>
      <c r="I21" s="271"/>
      <c r="J21" s="104"/>
      <c r="K21" s="104"/>
      <c r="L21" s="104"/>
      <c r="M21" s="104"/>
      <c r="N21" s="104"/>
      <c r="O21" s="104"/>
      <c r="P21" s="55"/>
      <c r="Q21" s="104"/>
      <c r="R21" s="104"/>
      <c r="S21" s="104"/>
      <c r="T21" s="104"/>
      <c r="U21" s="104"/>
      <c r="V21" s="104"/>
      <c r="W21" s="55"/>
      <c r="X21" s="104"/>
      <c r="Y21" s="104"/>
      <c r="Z21" s="104"/>
      <c r="AA21" s="104"/>
      <c r="AB21" s="104"/>
      <c r="AC21" s="104"/>
      <c r="AD21" s="55"/>
    </row>
    <row r="22" spans="2:30" ht="18" customHeight="1">
      <c r="B22" s="619" t="s">
        <v>1824</v>
      </c>
    </row>
    <row r="23" spans="2:30" s="628" customFormat="1" ht="18" customHeight="1">
      <c r="B23" s="1031"/>
      <c r="C23" s="1027">
        <v>2019</v>
      </c>
      <c r="D23" s="1028"/>
      <c r="E23" s="1028"/>
      <c r="F23" s="1029"/>
      <c r="G23" s="1027">
        <v>2020</v>
      </c>
      <c r="H23" s="1029"/>
    </row>
    <row r="24" spans="2:30" s="628" customFormat="1" ht="18" customHeight="1">
      <c r="B24" s="1031" t="s">
        <v>293</v>
      </c>
      <c r="C24" s="707" t="s">
        <v>1380</v>
      </c>
      <c r="D24" s="707" t="s">
        <v>1379</v>
      </c>
      <c r="E24" s="707" t="s">
        <v>1382</v>
      </c>
      <c r="F24" s="707" t="s">
        <v>1381</v>
      </c>
      <c r="G24" s="707" t="s">
        <v>1380</v>
      </c>
      <c r="H24" s="707" t="s">
        <v>1379</v>
      </c>
    </row>
    <row r="25" spans="2:30" ht="15" customHeight="1">
      <c r="B25" s="103" t="s">
        <v>1383</v>
      </c>
      <c r="C25" s="270">
        <v>1199</v>
      </c>
      <c r="D25" s="270">
        <v>1205</v>
      </c>
      <c r="E25" s="270">
        <v>1183</v>
      </c>
      <c r="F25" s="270">
        <v>1190</v>
      </c>
      <c r="G25" s="270">
        <v>1165</v>
      </c>
      <c r="H25" s="270">
        <v>1162</v>
      </c>
    </row>
    <row r="26" spans="2:30">
      <c r="B26" s="132"/>
      <c r="C26" s="104"/>
      <c r="D26" s="104"/>
      <c r="E26" s="104"/>
    </row>
  </sheetData>
  <mergeCells count="9">
    <mergeCell ref="F2:G2"/>
    <mergeCell ref="F3:G3"/>
    <mergeCell ref="B12:B13"/>
    <mergeCell ref="C12:C13"/>
    <mergeCell ref="B23:B24"/>
    <mergeCell ref="D12:E12"/>
    <mergeCell ref="F12:I12"/>
    <mergeCell ref="C23:F23"/>
    <mergeCell ref="G23:H23"/>
  </mergeCells>
  <hyperlinks>
    <hyperlink ref="F3" r:id="rId1" location="'Índice Digitalizacion Acelerada'!A1"/>
    <hyperlink ref="F2" r:id="rId2" location="'Índice ámbitos y subámbitos'!A1"/>
    <hyperlink ref="F2:G2" location="'Índice sectores estratégicos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ignoredErrors>
    <ignoredError sqref="C14:C18" numberStoredAsText="1"/>
  </ignoredErrors>
  <drawing r:id="rId4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B1:AL27"/>
  <sheetViews>
    <sheetView showGridLines="0" zoomScaleNormal="100" workbookViewId="0">
      <selection activeCell="B2" sqref="B2"/>
    </sheetView>
  </sheetViews>
  <sheetFormatPr baseColWidth="10" defaultColWidth="11.54296875" defaultRowHeight="12.5"/>
  <cols>
    <col min="1" max="1" width="1.81640625" style="57" customWidth="1"/>
    <col min="2" max="2" width="70.81640625" style="57" customWidth="1"/>
    <col min="3" max="4" width="20.81640625" style="57" customWidth="1"/>
    <col min="5" max="5" width="21.453125" style="57" customWidth="1"/>
    <col min="6" max="6" width="22.54296875" style="57" customWidth="1"/>
    <col min="7" max="7" width="22" style="57" customWidth="1"/>
    <col min="8" max="38" width="22.81640625" style="57" customWidth="1"/>
    <col min="39" max="16384" width="11.54296875" style="57"/>
  </cols>
  <sheetData>
    <row r="1" spans="2:38" ht="15" customHeight="1"/>
    <row r="2" spans="2:38" ht="15" customHeight="1">
      <c r="F2" s="893" t="s">
        <v>245</v>
      </c>
      <c r="G2" s="893"/>
    </row>
    <row r="3" spans="2:38" ht="15" customHeight="1">
      <c r="F3" s="893" t="s">
        <v>248</v>
      </c>
      <c r="G3" s="893"/>
    </row>
    <row r="4" spans="2:38" s="405" customFormat="1" ht="13.4" customHeight="1">
      <c r="B4" s="403"/>
      <c r="C4" s="403"/>
      <c r="D4" s="404"/>
      <c r="E4" s="403"/>
    </row>
    <row r="5" spans="2:38" s="411" customFormat="1" ht="15.5">
      <c r="B5" s="414" t="s">
        <v>246</v>
      </c>
      <c r="C5" s="411" t="s">
        <v>1376</v>
      </c>
      <c r="H5" s="413"/>
      <c r="I5" s="413"/>
    </row>
    <row r="6" spans="2:38" s="415" customFormat="1" ht="15.5">
      <c r="B6" s="416" t="s">
        <v>247</v>
      </c>
      <c r="C6" s="415" t="s">
        <v>1587</v>
      </c>
    </row>
    <row r="7" spans="2:38" s="415" customFormat="1" ht="15.5">
      <c r="B7" s="416" t="s">
        <v>84</v>
      </c>
      <c r="C7" s="417" t="s">
        <v>1385</v>
      </c>
    </row>
    <row r="8" spans="2:38" s="415" customFormat="1" ht="15.5">
      <c r="B8" s="416" t="s">
        <v>220</v>
      </c>
      <c r="C8" s="415" t="s">
        <v>1371</v>
      </c>
    </row>
    <row r="9" spans="2:38" s="415" customFormat="1" ht="15.5">
      <c r="B9" s="416" t="s">
        <v>127</v>
      </c>
      <c r="C9" s="417" t="s">
        <v>61</v>
      </c>
    </row>
    <row r="10" spans="2:38" s="415" customFormat="1" ht="15.5">
      <c r="B10" s="416" t="s">
        <v>244</v>
      </c>
      <c r="C10" s="415" t="s">
        <v>1431</v>
      </c>
    </row>
    <row r="12" spans="2:38" s="628" customFormat="1" ht="18" customHeight="1">
      <c r="B12" s="1080"/>
      <c r="C12" s="1080" t="s">
        <v>1378</v>
      </c>
      <c r="D12" s="1027">
        <v>2020</v>
      </c>
      <c r="E12" s="1028"/>
      <c r="F12" s="1029"/>
      <c r="G12" s="1027">
        <v>2020</v>
      </c>
      <c r="H12" s="1028"/>
      <c r="I12" s="1028"/>
      <c r="J12" s="1028"/>
      <c r="K12" s="1028"/>
      <c r="L12" s="1029"/>
      <c r="M12" s="1027">
        <v>2020</v>
      </c>
      <c r="N12" s="1028"/>
      <c r="O12" s="1028"/>
      <c r="P12" s="1028"/>
      <c r="Q12" s="1028"/>
      <c r="R12" s="1029"/>
      <c r="S12" s="1027">
        <v>2020</v>
      </c>
      <c r="T12" s="1028"/>
      <c r="U12" s="1028"/>
      <c r="V12" s="1028"/>
      <c r="W12" s="1028"/>
      <c r="X12" s="1029"/>
      <c r="Y12" s="1027">
        <v>2019</v>
      </c>
      <c r="Z12" s="1028"/>
      <c r="AA12" s="1028"/>
      <c r="AB12" s="1028"/>
      <c r="AC12" s="1028"/>
      <c r="AD12" s="1028"/>
      <c r="AE12" s="1028"/>
      <c r="AF12" s="1028"/>
      <c r="AG12" s="1028"/>
      <c r="AH12" s="1028"/>
      <c r="AI12" s="1028"/>
      <c r="AJ12" s="1029"/>
    </row>
    <row r="13" spans="2:38" s="628" customFormat="1" ht="18" customHeight="1">
      <c r="B13" s="1088"/>
      <c r="C13" s="1088"/>
      <c r="D13" s="1027" t="s">
        <v>917</v>
      </c>
      <c r="E13" s="1028"/>
      <c r="F13" s="1029"/>
      <c r="G13" s="1027" t="s">
        <v>916</v>
      </c>
      <c r="H13" s="1028"/>
      <c r="I13" s="1029"/>
      <c r="J13" s="1027" t="s">
        <v>876</v>
      </c>
      <c r="K13" s="1028"/>
      <c r="L13" s="1029"/>
      <c r="M13" s="1027" t="s">
        <v>915</v>
      </c>
      <c r="N13" s="1028"/>
      <c r="O13" s="1029"/>
      <c r="P13" s="1027" t="s">
        <v>914</v>
      </c>
      <c r="Q13" s="1028"/>
      <c r="R13" s="1029"/>
      <c r="S13" s="1027" t="s">
        <v>913</v>
      </c>
      <c r="T13" s="1028"/>
      <c r="U13" s="1029"/>
      <c r="V13" s="1027" t="s">
        <v>875</v>
      </c>
      <c r="W13" s="1028"/>
      <c r="X13" s="1029"/>
      <c r="Y13" s="1027" t="s">
        <v>920</v>
      </c>
      <c r="Z13" s="1028"/>
      <c r="AA13" s="1029"/>
      <c r="AB13" s="1027" t="s">
        <v>917</v>
      </c>
      <c r="AC13" s="1028"/>
      <c r="AD13" s="1029"/>
      <c r="AE13" s="1027" t="s">
        <v>915</v>
      </c>
      <c r="AF13" s="1028"/>
      <c r="AG13" s="1029"/>
      <c r="AH13" s="1027" t="s">
        <v>875</v>
      </c>
      <c r="AI13" s="1028"/>
      <c r="AJ13" s="1029"/>
      <c r="AK13" s="694"/>
      <c r="AL13" s="694"/>
    </row>
    <row r="14" spans="2:38" s="628" customFormat="1" ht="18" customHeight="1">
      <c r="B14" s="1081"/>
      <c r="C14" s="1081"/>
      <c r="D14" s="707" t="s">
        <v>461</v>
      </c>
      <c r="E14" s="707" t="s">
        <v>462</v>
      </c>
      <c r="F14" s="707" t="s">
        <v>222</v>
      </c>
      <c r="G14" s="707" t="s">
        <v>461</v>
      </c>
      <c r="H14" s="707" t="s">
        <v>462</v>
      </c>
      <c r="I14" s="707" t="s">
        <v>222</v>
      </c>
      <c r="J14" s="707" t="s">
        <v>461</v>
      </c>
      <c r="K14" s="707" t="s">
        <v>462</v>
      </c>
      <c r="L14" s="707" t="s">
        <v>222</v>
      </c>
      <c r="M14" s="707" t="s">
        <v>461</v>
      </c>
      <c r="N14" s="707" t="s">
        <v>462</v>
      </c>
      <c r="O14" s="707" t="s">
        <v>222</v>
      </c>
      <c r="P14" s="707" t="s">
        <v>461</v>
      </c>
      <c r="Q14" s="707" t="s">
        <v>462</v>
      </c>
      <c r="R14" s="707" t="s">
        <v>222</v>
      </c>
      <c r="S14" s="707" t="s">
        <v>461</v>
      </c>
      <c r="T14" s="707" t="s">
        <v>462</v>
      </c>
      <c r="U14" s="707" t="s">
        <v>222</v>
      </c>
      <c r="V14" s="707" t="s">
        <v>461</v>
      </c>
      <c r="W14" s="707" t="s">
        <v>462</v>
      </c>
      <c r="X14" s="707" t="s">
        <v>222</v>
      </c>
      <c r="Y14" s="707" t="s">
        <v>461</v>
      </c>
      <c r="Z14" s="707" t="s">
        <v>462</v>
      </c>
      <c r="AA14" s="707" t="s">
        <v>222</v>
      </c>
      <c r="AB14" s="707" t="s">
        <v>461</v>
      </c>
      <c r="AC14" s="707" t="s">
        <v>462</v>
      </c>
      <c r="AD14" s="707" t="s">
        <v>222</v>
      </c>
      <c r="AE14" s="707" t="s">
        <v>461</v>
      </c>
      <c r="AF14" s="707" t="s">
        <v>462</v>
      </c>
      <c r="AG14" s="707" t="s">
        <v>222</v>
      </c>
      <c r="AH14" s="707" t="s">
        <v>461</v>
      </c>
      <c r="AI14" s="707" t="s">
        <v>462</v>
      </c>
      <c r="AJ14" s="707" t="s">
        <v>222</v>
      </c>
      <c r="AK14" s="694"/>
      <c r="AL14" s="694"/>
    </row>
    <row r="15" spans="2:38" ht="15" customHeight="1">
      <c r="B15" s="261" t="s">
        <v>151</v>
      </c>
      <c r="C15" s="804">
        <v>712</v>
      </c>
      <c r="D15" s="262">
        <v>4320</v>
      </c>
      <c r="E15" s="262">
        <v>3028</v>
      </c>
      <c r="F15" s="262">
        <v>7348</v>
      </c>
      <c r="G15" s="262">
        <v>4317</v>
      </c>
      <c r="H15" s="262">
        <v>3030</v>
      </c>
      <c r="I15" s="262">
        <v>7347</v>
      </c>
      <c r="J15" s="262">
        <v>4342</v>
      </c>
      <c r="K15" s="262">
        <v>3004</v>
      </c>
      <c r="L15" s="262">
        <v>7346</v>
      </c>
      <c r="M15" s="262">
        <v>4383</v>
      </c>
      <c r="N15" s="262">
        <v>3028</v>
      </c>
      <c r="O15" s="262">
        <v>7411</v>
      </c>
      <c r="P15" s="262">
        <v>4312</v>
      </c>
      <c r="Q15" s="262">
        <v>3022</v>
      </c>
      <c r="R15" s="262">
        <v>7334</v>
      </c>
      <c r="S15" s="262">
        <v>4283</v>
      </c>
      <c r="T15" s="262">
        <v>2998</v>
      </c>
      <c r="U15" s="262">
        <v>7281</v>
      </c>
      <c r="V15" s="262">
        <v>4252</v>
      </c>
      <c r="W15" s="262">
        <v>3020</v>
      </c>
      <c r="X15" s="262">
        <v>7272</v>
      </c>
      <c r="Y15" s="262">
        <v>4308</v>
      </c>
      <c r="Z15" s="262">
        <v>3018</v>
      </c>
      <c r="AA15" s="262">
        <v>7326</v>
      </c>
      <c r="AB15" s="262">
        <v>4328</v>
      </c>
      <c r="AC15" s="262">
        <v>3007</v>
      </c>
      <c r="AD15" s="262">
        <v>7335</v>
      </c>
      <c r="AE15" s="262">
        <v>4352</v>
      </c>
      <c r="AF15" s="262">
        <v>3051</v>
      </c>
      <c r="AG15" s="262">
        <v>7403</v>
      </c>
      <c r="AH15" s="262">
        <v>4248</v>
      </c>
      <c r="AI15" s="262">
        <v>2985</v>
      </c>
      <c r="AJ15" s="262">
        <v>7233</v>
      </c>
    </row>
    <row r="16" spans="2:38" ht="15" customHeight="1">
      <c r="B16" s="261" t="s">
        <v>1432</v>
      </c>
      <c r="C16" s="804">
        <v>721</v>
      </c>
      <c r="D16" s="262">
        <v>8999</v>
      </c>
      <c r="E16" s="262">
        <v>10826</v>
      </c>
      <c r="F16" s="262">
        <v>19825</v>
      </c>
      <c r="G16" s="262">
        <v>9010</v>
      </c>
      <c r="H16" s="262">
        <v>10829</v>
      </c>
      <c r="I16" s="262">
        <v>19839</v>
      </c>
      <c r="J16" s="262">
        <v>8979</v>
      </c>
      <c r="K16" s="262">
        <v>10726</v>
      </c>
      <c r="L16" s="262">
        <v>19705</v>
      </c>
      <c r="M16" s="262">
        <v>9023</v>
      </c>
      <c r="N16" s="262">
        <v>10753</v>
      </c>
      <c r="O16" s="262">
        <v>19776</v>
      </c>
      <c r="P16" s="262">
        <v>8978</v>
      </c>
      <c r="Q16" s="262">
        <v>10701</v>
      </c>
      <c r="R16" s="262">
        <v>19679</v>
      </c>
      <c r="S16" s="262">
        <v>9067</v>
      </c>
      <c r="T16" s="262">
        <v>10822</v>
      </c>
      <c r="U16" s="262">
        <v>19889</v>
      </c>
      <c r="V16" s="262">
        <v>8964</v>
      </c>
      <c r="W16" s="262">
        <v>10672</v>
      </c>
      <c r="X16" s="262">
        <v>19636</v>
      </c>
      <c r="Y16" s="262">
        <v>9125</v>
      </c>
      <c r="Z16" s="262">
        <v>10775</v>
      </c>
      <c r="AA16" s="262">
        <v>19900</v>
      </c>
      <c r="AB16" s="262">
        <v>8810</v>
      </c>
      <c r="AC16" s="262">
        <v>10480</v>
      </c>
      <c r="AD16" s="262">
        <v>19290</v>
      </c>
      <c r="AE16" s="262">
        <v>8878</v>
      </c>
      <c r="AF16" s="262">
        <v>10537</v>
      </c>
      <c r="AG16" s="262">
        <v>19415</v>
      </c>
      <c r="AH16" s="262">
        <v>8821</v>
      </c>
      <c r="AI16" s="262">
        <v>10507</v>
      </c>
      <c r="AJ16" s="262">
        <v>19328</v>
      </c>
    </row>
    <row r="17" spans="2:36" ht="15" customHeight="1">
      <c r="B17" s="261" t="s">
        <v>154</v>
      </c>
      <c r="C17" s="804">
        <v>741</v>
      </c>
      <c r="D17" s="262">
        <v>1637</v>
      </c>
      <c r="E17" s="262">
        <v>1839</v>
      </c>
      <c r="F17" s="262">
        <v>3476</v>
      </c>
      <c r="G17" s="262">
        <v>1638</v>
      </c>
      <c r="H17" s="262">
        <v>1839</v>
      </c>
      <c r="I17" s="262">
        <v>3477</v>
      </c>
      <c r="J17" s="262">
        <v>1624</v>
      </c>
      <c r="K17" s="262">
        <v>1815</v>
      </c>
      <c r="L17" s="262">
        <v>3439</v>
      </c>
      <c r="M17" s="262">
        <v>1613</v>
      </c>
      <c r="N17" s="262">
        <v>1821</v>
      </c>
      <c r="O17" s="262">
        <v>3434</v>
      </c>
      <c r="P17" s="262">
        <v>1619</v>
      </c>
      <c r="Q17" s="262">
        <v>1833</v>
      </c>
      <c r="R17" s="262">
        <v>3452</v>
      </c>
      <c r="S17" s="262">
        <v>1594</v>
      </c>
      <c r="T17" s="262">
        <v>1802</v>
      </c>
      <c r="U17" s="262">
        <v>3396</v>
      </c>
      <c r="V17" s="262">
        <v>1609</v>
      </c>
      <c r="W17" s="262">
        <v>1862</v>
      </c>
      <c r="X17" s="262">
        <v>3471</v>
      </c>
      <c r="Y17" s="262">
        <v>1697</v>
      </c>
      <c r="Z17" s="262">
        <v>1908</v>
      </c>
      <c r="AA17" s="262">
        <v>3605</v>
      </c>
      <c r="AB17" s="262">
        <v>1683</v>
      </c>
      <c r="AC17" s="262">
        <v>1851</v>
      </c>
      <c r="AD17" s="262">
        <v>3534</v>
      </c>
      <c r="AE17" s="262">
        <v>1674</v>
      </c>
      <c r="AF17" s="262">
        <v>1857</v>
      </c>
      <c r="AG17" s="262">
        <v>3531</v>
      </c>
      <c r="AH17" s="262">
        <v>1626</v>
      </c>
      <c r="AI17" s="262">
        <v>1822</v>
      </c>
      <c r="AJ17" s="262">
        <v>3448</v>
      </c>
    </row>
    <row r="18" spans="2:36" ht="15" customHeight="1">
      <c r="B18" s="261" t="s">
        <v>156</v>
      </c>
      <c r="C18" s="804">
        <v>803</v>
      </c>
      <c r="D18" s="262">
        <v>191</v>
      </c>
      <c r="E18" s="262">
        <v>128</v>
      </c>
      <c r="F18" s="262">
        <v>319</v>
      </c>
      <c r="G18" s="262">
        <v>192</v>
      </c>
      <c r="H18" s="262">
        <v>128</v>
      </c>
      <c r="I18" s="262">
        <v>320</v>
      </c>
      <c r="J18" s="262">
        <v>186</v>
      </c>
      <c r="K18" s="262">
        <v>127</v>
      </c>
      <c r="L18" s="262">
        <v>313</v>
      </c>
      <c r="M18" s="262">
        <v>184</v>
      </c>
      <c r="N18" s="262">
        <v>127</v>
      </c>
      <c r="O18" s="262">
        <v>311</v>
      </c>
      <c r="P18" s="262">
        <v>182</v>
      </c>
      <c r="Q18" s="262">
        <v>125</v>
      </c>
      <c r="R18" s="262">
        <v>307</v>
      </c>
      <c r="S18" s="262">
        <v>182</v>
      </c>
      <c r="T18" s="262">
        <v>125</v>
      </c>
      <c r="U18" s="262">
        <v>307</v>
      </c>
      <c r="V18" s="262">
        <v>190</v>
      </c>
      <c r="W18" s="262">
        <v>128</v>
      </c>
      <c r="X18" s="262">
        <v>318</v>
      </c>
      <c r="Y18" s="262">
        <v>182</v>
      </c>
      <c r="Z18" s="262">
        <v>118</v>
      </c>
      <c r="AA18" s="262">
        <v>300</v>
      </c>
      <c r="AB18" s="262">
        <v>172</v>
      </c>
      <c r="AC18" s="262">
        <v>116</v>
      </c>
      <c r="AD18" s="262">
        <v>288</v>
      </c>
      <c r="AE18" s="262">
        <v>169</v>
      </c>
      <c r="AF18" s="262">
        <v>122</v>
      </c>
      <c r="AG18" s="262">
        <v>291</v>
      </c>
      <c r="AH18" s="262">
        <v>178</v>
      </c>
      <c r="AI18" s="262">
        <v>121</v>
      </c>
      <c r="AJ18" s="262">
        <v>299</v>
      </c>
    </row>
    <row r="19" spans="2:36" ht="15" customHeight="1">
      <c r="B19" s="264" t="s">
        <v>1383</v>
      </c>
      <c r="C19" s="265"/>
      <c r="D19" s="266">
        <v>15147</v>
      </c>
      <c r="E19" s="266">
        <v>15821</v>
      </c>
      <c r="F19" s="266">
        <v>30968</v>
      </c>
      <c r="G19" s="266">
        <v>15157</v>
      </c>
      <c r="H19" s="266">
        <v>15826</v>
      </c>
      <c r="I19" s="266">
        <v>30983</v>
      </c>
      <c r="J19" s="266">
        <v>15131</v>
      </c>
      <c r="K19" s="266">
        <v>15672</v>
      </c>
      <c r="L19" s="266">
        <v>30803</v>
      </c>
      <c r="M19" s="266">
        <v>15203</v>
      </c>
      <c r="N19" s="266">
        <v>15729</v>
      </c>
      <c r="O19" s="266">
        <v>30932</v>
      </c>
      <c r="P19" s="266">
        <v>15091</v>
      </c>
      <c r="Q19" s="266">
        <v>15681</v>
      </c>
      <c r="R19" s="266">
        <v>30772</v>
      </c>
      <c r="S19" s="266">
        <v>15126</v>
      </c>
      <c r="T19" s="266">
        <v>15747</v>
      </c>
      <c r="U19" s="266">
        <v>30873</v>
      </c>
      <c r="V19" s="266">
        <v>15015</v>
      </c>
      <c r="W19" s="266">
        <v>15682</v>
      </c>
      <c r="X19" s="266">
        <v>30697</v>
      </c>
      <c r="Y19" s="266">
        <v>15312</v>
      </c>
      <c r="Z19" s="266">
        <v>15819</v>
      </c>
      <c r="AA19" s="266">
        <v>31131</v>
      </c>
      <c r="AB19" s="266">
        <v>14993</v>
      </c>
      <c r="AC19" s="266">
        <v>15454</v>
      </c>
      <c r="AD19" s="266">
        <v>30447</v>
      </c>
      <c r="AE19" s="266">
        <v>15073</v>
      </c>
      <c r="AF19" s="266">
        <v>15567</v>
      </c>
      <c r="AG19" s="266">
        <v>30640</v>
      </c>
      <c r="AH19" s="266">
        <v>14873</v>
      </c>
      <c r="AI19" s="266">
        <v>15435</v>
      </c>
      <c r="AJ19" s="266">
        <v>30308</v>
      </c>
    </row>
    <row r="20" spans="2:36">
      <c r="B20" s="132"/>
      <c r="C20" s="104"/>
      <c r="D20" s="104"/>
      <c r="E20" s="104"/>
      <c r="F20" s="104"/>
      <c r="G20" s="104"/>
      <c r="H20" s="104"/>
      <c r="I20" s="260"/>
      <c r="J20" s="104"/>
      <c r="K20" s="104"/>
      <c r="L20" s="104"/>
      <c r="M20" s="104"/>
      <c r="N20" s="104"/>
      <c r="O20" s="104"/>
      <c r="P20" s="260"/>
      <c r="Q20" s="104"/>
      <c r="R20" s="104"/>
      <c r="S20" s="104"/>
      <c r="T20" s="104"/>
      <c r="U20" s="104"/>
      <c r="V20" s="104"/>
      <c r="W20" s="260"/>
      <c r="X20" s="104"/>
      <c r="Y20" s="104"/>
      <c r="Z20" s="104"/>
      <c r="AA20" s="104"/>
      <c r="AB20" s="104"/>
      <c r="AC20" s="104"/>
      <c r="AD20" s="260"/>
    </row>
    <row r="21" spans="2:36">
      <c r="B21" s="132"/>
      <c r="C21" s="104"/>
      <c r="D21" s="104"/>
      <c r="E21" s="104"/>
      <c r="F21" s="104"/>
      <c r="G21" s="104"/>
      <c r="H21" s="104"/>
      <c r="I21" s="260"/>
      <c r="J21" s="104"/>
      <c r="K21" s="104"/>
      <c r="L21" s="104"/>
      <c r="M21" s="104"/>
      <c r="N21" s="104"/>
      <c r="O21" s="104"/>
      <c r="P21" s="260"/>
      <c r="Q21" s="104"/>
      <c r="R21" s="104"/>
      <c r="S21" s="104"/>
      <c r="T21" s="104"/>
      <c r="U21" s="104"/>
      <c r="V21" s="104"/>
      <c r="W21" s="260"/>
      <c r="X21" s="104"/>
      <c r="Y21" s="104"/>
      <c r="Z21" s="104"/>
      <c r="AA21" s="104"/>
      <c r="AB21" s="104"/>
      <c r="AC21" s="104"/>
      <c r="AD21" s="260"/>
    </row>
    <row r="22" spans="2:36">
      <c r="B22" s="132"/>
      <c r="C22" s="104"/>
      <c r="D22" s="104"/>
      <c r="E22" s="104"/>
      <c r="F22" s="104"/>
      <c r="G22" s="104"/>
      <c r="H22" s="104"/>
      <c r="I22" s="260"/>
      <c r="J22" s="104"/>
      <c r="K22" s="104"/>
      <c r="L22" s="104"/>
      <c r="M22" s="104"/>
      <c r="N22" s="104"/>
      <c r="O22" s="104"/>
      <c r="P22" s="260"/>
      <c r="Q22" s="104"/>
      <c r="R22" s="104"/>
      <c r="S22" s="104"/>
      <c r="T22" s="104"/>
      <c r="U22" s="104"/>
      <c r="V22" s="104"/>
      <c r="W22" s="260"/>
      <c r="X22" s="104"/>
      <c r="Y22" s="104"/>
      <c r="Z22" s="104"/>
      <c r="AA22" s="104"/>
      <c r="AB22" s="104"/>
      <c r="AC22" s="104"/>
      <c r="AD22" s="260"/>
    </row>
    <row r="23" spans="2:36" ht="18.5" customHeight="1">
      <c r="B23" s="619" t="s">
        <v>1755</v>
      </c>
    </row>
    <row r="24" spans="2:36" s="628" customFormat="1" ht="18" customHeight="1">
      <c r="B24" s="1093" t="s">
        <v>293</v>
      </c>
      <c r="C24" s="1094">
        <v>2019</v>
      </c>
      <c r="D24" s="1094"/>
      <c r="E24" s="1094"/>
      <c r="F24" s="1094"/>
      <c r="G24" s="981">
        <v>2020</v>
      </c>
      <c r="H24" s="981"/>
      <c r="I24" s="981"/>
      <c r="J24" s="981"/>
      <c r="K24" s="981"/>
      <c r="L24" s="981"/>
      <c r="M24" s="981"/>
      <c r="N24" s="1069" t="s">
        <v>1388</v>
      </c>
    </row>
    <row r="25" spans="2:36" s="628" customFormat="1" ht="18" customHeight="1">
      <c r="B25" s="1049"/>
      <c r="C25" s="707" t="s">
        <v>1199</v>
      </c>
      <c r="D25" s="707" t="s">
        <v>1195</v>
      </c>
      <c r="E25" s="707" t="s">
        <v>1204</v>
      </c>
      <c r="F25" s="707" t="s">
        <v>1202</v>
      </c>
      <c r="G25" s="707" t="s">
        <v>1199</v>
      </c>
      <c r="H25" s="707" t="s">
        <v>1197</v>
      </c>
      <c r="I25" s="707" t="s">
        <v>1196</v>
      </c>
      <c r="J25" s="707" t="s">
        <v>1195</v>
      </c>
      <c r="K25" s="707" t="s">
        <v>1194</v>
      </c>
      <c r="L25" s="707" t="s">
        <v>1205</v>
      </c>
      <c r="M25" s="707" t="s">
        <v>1204</v>
      </c>
      <c r="N25" s="1069"/>
    </row>
    <row r="26" spans="2:36" s="81" customFormat="1" ht="15" customHeight="1">
      <c r="B26" s="451" t="s">
        <v>1433</v>
      </c>
      <c r="C26" s="796">
        <v>30308</v>
      </c>
      <c r="D26" s="796">
        <v>30640</v>
      </c>
      <c r="E26" s="796">
        <v>30447</v>
      </c>
      <c r="F26" s="796">
        <v>31131</v>
      </c>
      <c r="G26" s="796">
        <v>30697</v>
      </c>
      <c r="H26" s="796">
        <v>30873</v>
      </c>
      <c r="I26" s="796">
        <v>30772</v>
      </c>
      <c r="J26" s="796">
        <v>30932</v>
      </c>
      <c r="K26" s="796">
        <v>30803</v>
      </c>
      <c r="L26" s="796">
        <v>30983</v>
      </c>
      <c r="M26" s="796">
        <v>30968</v>
      </c>
      <c r="N26" s="474">
        <v>1.7111702302361476E-2</v>
      </c>
    </row>
    <row r="27" spans="2:36" s="81" customFormat="1" ht="15" customHeight="1">
      <c r="B27" s="451" t="s">
        <v>222</v>
      </c>
      <c r="C27" s="796">
        <v>3250897</v>
      </c>
      <c r="D27" s="796">
        <v>3265011</v>
      </c>
      <c r="E27" s="796">
        <v>3245722</v>
      </c>
      <c r="F27" s="796">
        <v>3314130</v>
      </c>
      <c r="G27" s="796">
        <v>3177701</v>
      </c>
      <c r="H27" s="796">
        <v>3160493</v>
      </c>
      <c r="I27" s="796">
        <v>3139719</v>
      </c>
      <c r="J27" s="796">
        <v>3147739</v>
      </c>
      <c r="K27" s="796">
        <v>3144260</v>
      </c>
      <c r="L27" s="796">
        <v>3197532</v>
      </c>
      <c r="M27" s="796">
        <v>3194573</v>
      </c>
      <c r="N27" s="474">
        <v>-1.5758897404029026E-2</v>
      </c>
    </row>
  </sheetData>
  <mergeCells count="24">
    <mergeCell ref="B12:B14"/>
    <mergeCell ref="C12:C14"/>
    <mergeCell ref="B24:B25"/>
    <mergeCell ref="C24:F24"/>
    <mergeCell ref="G24:M24"/>
    <mergeCell ref="N24:N25"/>
    <mergeCell ref="S13:U13"/>
    <mergeCell ref="V13:X13"/>
    <mergeCell ref="F2:G2"/>
    <mergeCell ref="F3:G3"/>
    <mergeCell ref="Y13:AA13"/>
    <mergeCell ref="AB13:AD13"/>
    <mergeCell ref="AE13:AG13"/>
    <mergeCell ref="D12:F12"/>
    <mergeCell ref="G12:L12"/>
    <mergeCell ref="M12:R12"/>
    <mergeCell ref="S12:X12"/>
    <mergeCell ref="Y12:AJ12"/>
    <mergeCell ref="D13:F13"/>
    <mergeCell ref="G13:I13"/>
    <mergeCell ref="J13:L13"/>
    <mergeCell ref="M13:O13"/>
    <mergeCell ref="P13:R13"/>
    <mergeCell ref="AH13:AJ13"/>
  </mergeCells>
  <hyperlinks>
    <hyperlink ref="F3" r:id="rId1" location="'Índice Digitalizacion Acelerada'!A1"/>
    <hyperlink ref="F2" r:id="rId2" location="'Índice ámbitos y subámbitos'!A1"/>
    <hyperlink ref="F2:G2" location="'Índice sectores estratégicos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B1:AL24"/>
  <sheetViews>
    <sheetView showGridLines="0" zoomScaleNormal="100" workbookViewId="0">
      <selection activeCell="B2" sqref="B2"/>
    </sheetView>
  </sheetViews>
  <sheetFormatPr baseColWidth="10" defaultColWidth="11.54296875" defaultRowHeight="12.5"/>
  <cols>
    <col min="1" max="1" width="1.81640625" style="57" customWidth="1"/>
    <col min="2" max="2" width="70.81640625" style="57" customWidth="1"/>
    <col min="3" max="4" width="20.81640625" style="57" customWidth="1"/>
    <col min="5" max="5" width="21.453125" style="57" customWidth="1"/>
    <col min="6" max="6" width="22.54296875" style="57" customWidth="1"/>
    <col min="7" max="7" width="22" style="57" customWidth="1"/>
    <col min="8" max="38" width="22.81640625" style="57" customWidth="1"/>
    <col min="39" max="16384" width="11.54296875" style="57"/>
  </cols>
  <sheetData>
    <row r="1" spans="2:38" ht="15" customHeight="1"/>
    <row r="2" spans="2:38" ht="15" customHeight="1">
      <c r="F2" s="893" t="s">
        <v>245</v>
      </c>
      <c r="G2" s="893"/>
    </row>
    <row r="3" spans="2:38" ht="15" customHeight="1">
      <c r="F3" s="893" t="s">
        <v>248</v>
      </c>
      <c r="G3" s="893"/>
    </row>
    <row r="4" spans="2:38" s="405" customFormat="1" ht="13.4" customHeight="1">
      <c r="B4" s="403"/>
      <c r="C4" s="403"/>
      <c r="D4" s="404"/>
      <c r="E4" s="403"/>
    </row>
    <row r="5" spans="2:38" s="411" customFormat="1" ht="15.5">
      <c r="B5" s="414" t="s">
        <v>246</v>
      </c>
      <c r="C5" s="411" t="s">
        <v>1376</v>
      </c>
      <c r="H5" s="413"/>
      <c r="I5" s="413"/>
    </row>
    <row r="6" spans="2:38" s="415" customFormat="1" ht="15.5">
      <c r="B6" s="416" t="s">
        <v>247</v>
      </c>
      <c r="C6" s="415" t="s">
        <v>1587</v>
      </c>
    </row>
    <row r="7" spans="2:38" s="415" customFormat="1" ht="15.5">
      <c r="B7" s="416" t="s">
        <v>84</v>
      </c>
      <c r="C7" s="417" t="s">
        <v>1372</v>
      </c>
    </row>
    <row r="8" spans="2:38" s="415" customFormat="1" ht="15.5">
      <c r="B8" s="416" t="s">
        <v>220</v>
      </c>
      <c r="C8" s="415" t="s">
        <v>62</v>
      </c>
    </row>
    <row r="9" spans="2:38" s="415" customFormat="1" ht="15.5">
      <c r="B9" s="416" t="s">
        <v>127</v>
      </c>
      <c r="C9" s="417" t="s">
        <v>6</v>
      </c>
    </row>
    <row r="10" spans="2:38" s="415" customFormat="1" ht="15.5">
      <c r="B10" s="416" t="s">
        <v>244</v>
      </c>
      <c r="C10" s="415" t="s">
        <v>1390</v>
      </c>
    </row>
    <row r="12" spans="2:38" s="421" customFormat="1" ht="18" customHeight="1">
      <c r="B12" s="549"/>
      <c r="C12" s="489" t="s">
        <v>1378</v>
      </c>
      <c r="D12" s="612" t="s">
        <v>1536</v>
      </c>
      <c r="E12" s="612" t="s">
        <v>585</v>
      </c>
      <c r="F12" s="489" t="s">
        <v>586</v>
      </c>
      <c r="G12" s="489" t="s">
        <v>587</v>
      </c>
      <c r="H12" s="489" t="s">
        <v>588</v>
      </c>
      <c r="I12" s="489" t="s">
        <v>589</v>
      </c>
      <c r="O12" s="447"/>
      <c r="P12" s="447"/>
      <c r="Q12" s="447"/>
      <c r="R12" s="447"/>
      <c r="S12" s="447"/>
      <c r="T12" s="447"/>
      <c r="U12" s="447"/>
      <c r="V12" s="447"/>
      <c r="W12" s="447"/>
      <c r="X12" s="447"/>
      <c r="Y12" s="447"/>
      <c r="Z12" s="447"/>
      <c r="AA12" s="447"/>
      <c r="AB12" s="447"/>
      <c r="AC12" s="447"/>
      <c r="AD12" s="447"/>
      <c r="AE12" s="598"/>
      <c r="AF12" s="598"/>
      <c r="AG12" s="598"/>
      <c r="AH12" s="598"/>
      <c r="AI12" s="598"/>
      <c r="AJ12" s="598"/>
      <c r="AK12" s="598"/>
      <c r="AL12" s="598"/>
    </row>
    <row r="13" spans="2:38" ht="15.5" customHeight="1">
      <c r="B13" s="261" t="s">
        <v>1434</v>
      </c>
      <c r="C13" s="804" t="s">
        <v>150</v>
      </c>
      <c r="D13" s="262">
        <v>6009.68</v>
      </c>
      <c r="E13" s="262">
        <v>7283.8</v>
      </c>
      <c r="F13" s="262">
        <v>4834.67</v>
      </c>
      <c r="G13" s="262">
        <v>4494.09</v>
      </c>
      <c r="H13" s="262">
        <v>3673.61</v>
      </c>
      <c r="I13" s="262">
        <v>6490.69</v>
      </c>
      <c r="O13" s="104"/>
      <c r="P13" s="260"/>
      <c r="Q13" s="104"/>
      <c r="R13" s="104"/>
      <c r="S13" s="104"/>
      <c r="T13" s="104"/>
      <c r="U13" s="104"/>
      <c r="V13" s="104"/>
      <c r="W13" s="260"/>
      <c r="X13" s="104"/>
      <c r="Y13" s="104"/>
      <c r="Z13" s="104"/>
      <c r="AA13" s="104"/>
      <c r="AB13" s="104"/>
      <c r="AC13" s="104"/>
      <c r="AD13" s="260"/>
    </row>
    <row r="14" spans="2:38" ht="15.5" customHeight="1">
      <c r="B14" s="261" t="s">
        <v>1435</v>
      </c>
      <c r="C14" s="804" t="s">
        <v>152</v>
      </c>
      <c r="D14" s="262">
        <v>11487.469999999998</v>
      </c>
      <c r="E14" s="262">
        <v>13210.689999999999</v>
      </c>
      <c r="F14" s="262">
        <v>13739.560000000001</v>
      </c>
      <c r="G14" s="262">
        <v>11819.34</v>
      </c>
      <c r="H14" s="262">
        <v>10863.499999999998</v>
      </c>
      <c r="I14" s="262">
        <v>10904.820000000002</v>
      </c>
      <c r="O14" s="104"/>
      <c r="P14" s="260"/>
      <c r="Q14" s="104"/>
      <c r="R14" s="104"/>
      <c r="S14" s="104"/>
      <c r="T14" s="104"/>
      <c r="U14" s="104"/>
      <c r="V14" s="104"/>
      <c r="W14" s="260"/>
      <c r="X14" s="104"/>
      <c r="Y14" s="104"/>
      <c r="Z14" s="104"/>
      <c r="AA14" s="104"/>
      <c r="AB14" s="104"/>
      <c r="AC14" s="104"/>
      <c r="AD14" s="260"/>
    </row>
    <row r="15" spans="2:38" ht="15.5" customHeight="1">
      <c r="B15" s="261" t="s">
        <v>1436</v>
      </c>
      <c r="C15" s="804" t="s">
        <v>153</v>
      </c>
      <c r="D15" s="262">
        <v>7826.37</v>
      </c>
      <c r="E15" s="262">
        <v>6018.82</v>
      </c>
      <c r="F15" s="262">
        <v>7616.49</v>
      </c>
      <c r="G15" s="262">
        <v>5412.01</v>
      </c>
      <c r="H15" s="262">
        <v>5414.1799999999994</v>
      </c>
      <c r="I15" s="262">
        <v>6484.3</v>
      </c>
      <c r="O15" s="104"/>
      <c r="P15" s="260"/>
      <c r="Q15" s="104"/>
      <c r="R15" s="104"/>
      <c r="S15" s="104"/>
      <c r="T15" s="104"/>
      <c r="U15" s="104"/>
      <c r="V15" s="104"/>
      <c r="W15" s="260"/>
      <c r="X15" s="104"/>
      <c r="Y15" s="104"/>
      <c r="Z15" s="104"/>
      <c r="AA15" s="104"/>
      <c r="AB15" s="104"/>
      <c r="AC15" s="104"/>
      <c r="AD15" s="260"/>
    </row>
    <row r="16" spans="2:38" ht="15.5" customHeight="1">
      <c r="B16" s="261" t="s">
        <v>1437</v>
      </c>
      <c r="C16" s="804" t="s">
        <v>155</v>
      </c>
      <c r="D16" s="262">
        <v>0</v>
      </c>
      <c r="E16" s="262">
        <v>0</v>
      </c>
      <c r="F16" s="262">
        <v>1055.32</v>
      </c>
      <c r="G16" s="262">
        <v>0</v>
      </c>
      <c r="H16" s="262">
        <v>642.41000000000008</v>
      </c>
      <c r="I16" s="262">
        <v>697.94</v>
      </c>
      <c r="O16" s="104"/>
      <c r="P16" s="260"/>
      <c r="Q16" s="104"/>
      <c r="R16" s="104"/>
      <c r="S16" s="104"/>
      <c r="T16" s="104"/>
      <c r="U16" s="104"/>
      <c r="V16" s="104"/>
      <c r="W16" s="260"/>
      <c r="X16" s="104"/>
      <c r="Y16" s="104"/>
      <c r="Z16" s="104"/>
      <c r="AA16" s="104"/>
      <c r="AB16" s="104"/>
      <c r="AC16" s="104"/>
      <c r="AD16" s="260"/>
    </row>
    <row r="17" spans="2:30" ht="15.5" customHeight="1">
      <c r="B17" s="111" t="s">
        <v>1383</v>
      </c>
      <c r="C17" s="804"/>
      <c r="D17" s="266">
        <v>25323.519999999997</v>
      </c>
      <c r="E17" s="266">
        <v>26513.309999999998</v>
      </c>
      <c r="F17" s="266">
        <v>27246.04</v>
      </c>
      <c r="G17" s="266">
        <v>21725.440000000002</v>
      </c>
      <c r="H17" s="266">
        <v>20593.699999999997</v>
      </c>
      <c r="I17" s="266">
        <v>24577.75</v>
      </c>
      <c r="O17" s="104"/>
      <c r="P17" s="260"/>
      <c r="Q17" s="104"/>
      <c r="R17" s="104"/>
      <c r="S17" s="104"/>
      <c r="T17" s="104"/>
      <c r="U17" s="104"/>
      <c r="V17" s="104"/>
      <c r="W17" s="260"/>
      <c r="X17" s="104"/>
      <c r="Y17" s="104"/>
      <c r="Z17" s="104"/>
      <c r="AA17" s="104"/>
      <c r="AB17" s="104"/>
      <c r="AC17" s="104"/>
      <c r="AD17" s="260"/>
    </row>
    <row r="18" spans="2:30">
      <c r="B18" s="114"/>
      <c r="C18" s="104"/>
      <c r="D18" s="104"/>
      <c r="E18" s="104"/>
      <c r="F18" s="104"/>
      <c r="G18" s="104"/>
      <c r="H18" s="104"/>
      <c r="I18" s="260"/>
      <c r="J18" s="104"/>
      <c r="K18" s="104"/>
      <c r="L18" s="104"/>
      <c r="M18" s="104"/>
      <c r="N18" s="104"/>
      <c r="O18" s="104"/>
      <c r="P18" s="260"/>
      <c r="Q18" s="104"/>
      <c r="R18" s="104"/>
      <c r="S18" s="104"/>
      <c r="T18" s="104"/>
      <c r="U18" s="104"/>
      <c r="V18" s="104"/>
      <c r="W18" s="260"/>
      <c r="X18" s="104"/>
      <c r="Y18" s="104"/>
      <c r="Z18" s="104"/>
      <c r="AA18" s="104"/>
      <c r="AB18" s="104"/>
      <c r="AC18" s="104"/>
      <c r="AD18" s="260"/>
    </row>
    <row r="21" spans="2:30" ht="18" customHeight="1">
      <c r="B21" s="619" t="s">
        <v>1825</v>
      </c>
    </row>
    <row r="22" spans="2:30" s="421" customFormat="1" ht="18" customHeight="1">
      <c r="B22" s="611" t="s">
        <v>293</v>
      </c>
      <c r="C22" s="489" t="s">
        <v>589</v>
      </c>
      <c r="D22" s="489" t="s">
        <v>588</v>
      </c>
      <c r="E22" s="489" t="s">
        <v>587</v>
      </c>
      <c r="F22" s="489" t="s">
        <v>586</v>
      </c>
      <c r="G22" s="612" t="s">
        <v>585</v>
      </c>
      <c r="H22" s="612" t="s">
        <v>1536</v>
      </c>
      <c r="I22" s="612" t="s">
        <v>1399</v>
      </c>
      <c r="J22" s="612" t="s">
        <v>1537</v>
      </c>
    </row>
    <row r="23" spans="2:30" ht="15" customHeight="1">
      <c r="B23" s="103" t="s">
        <v>1543</v>
      </c>
      <c r="C23" s="262">
        <v>24577.75</v>
      </c>
      <c r="D23" s="262">
        <v>20593.699999999997</v>
      </c>
      <c r="E23" s="262">
        <v>21725.440000000002</v>
      </c>
      <c r="F23" s="262">
        <v>27246.04</v>
      </c>
      <c r="G23" s="262">
        <v>26513.309999999998</v>
      </c>
      <c r="H23" s="262">
        <v>25323.519999999997</v>
      </c>
      <c r="I23" s="13">
        <v>7.8752530235680629E-2</v>
      </c>
      <c r="J23" s="13">
        <v>0.22967315246895903</v>
      </c>
    </row>
    <row r="24" spans="2:30" ht="15" customHeight="1">
      <c r="B24" s="103" t="s">
        <v>1540</v>
      </c>
      <c r="C24" s="262">
        <v>3093092.0999999819</v>
      </c>
      <c r="D24" s="262">
        <v>3096153.4899999979</v>
      </c>
      <c r="E24" s="262">
        <v>3174527.2700000023</v>
      </c>
      <c r="F24" s="262">
        <v>3147004.6800000044</v>
      </c>
      <c r="G24" s="262">
        <v>2962616.7999999993</v>
      </c>
      <c r="H24" s="262">
        <v>3005326.7100000009</v>
      </c>
      <c r="I24" s="13">
        <v>-4.218280470859026E-2</v>
      </c>
      <c r="J24" s="13">
        <v>-2.9335360890004547E-2</v>
      </c>
    </row>
  </sheetData>
  <mergeCells count="2">
    <mergeCell ref="F2:G2"/>
    <mergeCell ref="F3:G3"/>
  </mergeCells>
  <hyperlinks>
    <hyperlink ref="F3" r:id="rId1" location="'Índice Digitalizacion Acelerada'!A1"/>
    <hyperlink ref="F2" r:id="rId2" location="'Índice ámbitos y subámbitos'!A1"/>
    <hyperlink ref="F2:G2" location="'Índice sectores estratégicos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ignoredErrors>
    <ignoredError sqref="C13:C16" numberStoredAsText="1"/>
  </ignoredErrors>
  <drawing r:id="rId4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B1:AL18"/>
  <sheetViews>
    <sheetView showGridLines="0" zoomScaleNormal="100" workbookViewId="0">
      <selection activeCell="B1" sqref="B1"/>
    </sheetView>
  </sheetViews>
  <sheetFormatPr baseColWidth="10" defaultColWidth="11.54296875" defaultRowHeight="12.5"/>
  <cols>
    <col min="1" max="1" width="1.81640625" style="57" customWidth="1"/>
    <col min="2" max="2" width="40.453125" style="57" customWidth="1"/>
    <col min="3" max="4" width="20.81640625" style="57" customWidth="1"/>
    <col min="5" max="5" width="21.453125" style="57" customWidth="1"/>
    <col min="6" max="6" width="22.54296875" style="57" customWidth="1"/>
    <col min="7" max="7" width="22" style="57" customWidth="1"/>
    <col min="8" max="38" width="22.81640625" style="57" customWidth="1"/>
    <col min="39" max="16384" width="11.54296875" style="57"/>
  </cols>
  <sheetData>
    <row r="1" spans="2:38" ht="15" customHeight="1"/>
    <row r="2" spans="2:38" ht="15" customHeight="1">
      <c r="F2" s="893" t="s">
        <v>245</v>
      </c>
      <c r="G2" s="893"/>
    </row>
    <row r="3" spans="2:38" ht="15" customHeight="1">
      <c r="F3" s="893" t="s">
        <v>248</v>
      </c>
      <c r="G3" s="893"/>
    </row>
    <row r="4" spans="2:38" s="405" customFormat="1" ht="13.4" customHeight="1">
      <c r="B4" s="403"/>
      <c r="C4" s="403"/>
      <c r="D4" s="404"/>
      <c r="E4" s="403"/>
    </row>
    <row r="5" spans="2:38" s="411" customFormat="1" ht="15.5">
      <c r="B5" s="414" t="s">
        <v>246</v>
      </c>
      <c r="C5" s="411" t="s">
        <v>1376</v>
      </c>
      <c r="H5" s="413"/>
      <c r="I5" s="413"/>
    </row>
    <row r="6" spans="2:38" s="415" customFormat="1" ht="15.5">
      <c r="B6" s="416" t="s">
        <v>247</v>
      </c>
      <c r="C6" s="415" t="s">
        <v>1588</v>
      </c>
    </row>
    <row r="7" spans="2:38" s="415" customFormat="1" ht="15.5">
      <c r="B7" s="416" t="s">
        <v>84</v>
      </c>
      <c r="C7" s="417" t="s">
        <v>1508</v>
      </c>
    </row>
    <row r="8" spans="2:38" s="415" customFormat="1" ht="15.5">
      <c r="B8" s="416" t="s">
        <v>220</v>
      </c>
      <c r="C8" s="415" t="s">
        <v>1366</v>
      </c>
    </row>
    <row r="9" spans="2:38" s="415" customFormat="1" ht="15.5">
      <c r="B9" s="416" t="s">
        <v>127</v>
      </c>
      <c r="C9" s="417" t="s">
        <v>1367</v>
      </c>
    </row>
    <row r="10" spans="2:38" s="415" customFormat="1" ht="15.5">
      <c r="B10" s="416" t="s">
        <v>244</v>
      </c>
    </row>
    <row r="12" spans="2:38" ht="22.75" customHeight="1">
      <c r="B12" s="1078"/>
      <c r="C12" s="227"/>
      <c r="D12" s="257"/>
      <c r="E12" s="257"/>
      <c r="F12" s="257"/>
      <c r="G12" s="257"/>
      <c r="H12" s="257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25"/>
      <c r="AD12" s="125"/>
      <c r="AE12" s="102"/>
      <c r="AF12" s="102"/>
      <c r="AG12" s="102"/>
      <c r="AH12" s="102"/>
      <c r="AI12" s="102"/>
      <c r="AJ12" s="102"/>
      <c r="AK12" s="102"/>
      <c r="AL12" s="102"/>
    </row>
    <row r="13" spans="2:38">
      <c r="B13" s="1079"/>
      <c r="C13" s="247"/>
      <c r="D13" s="247"/>
      <c r="E13" s="247"/>
      <c r="F13" s="247"/>
      <c r="G13" s="258"/>
      <c r="H13" s="259"/>
      <c r="I13" s="127"/>
      <c r="J13" s="130"/>
      <c r="K13" s="130"/>
      <c r="L13" s="130"/>
      <c r="M13" s="130"/>
      <c r="N13" s="127"/>
      <c r="O13" s="127"/>
      <c r="P13" s="127"/>
      <c r="Q13" s="130"/>
      <c r="R13" s="130"/>
      <c r="S13" s="130"/>
      <c r="T13" s="130"/>
      <c r="U13" s="127"/>
      <c r="V13" s="127"/>
      <c r="W13" s="127"/>
      <c r="X13" s="130"/>
      <c r="Y13" s="130"/>
      <c r="Z13" s="130"/>
      <c r="AA13" s="130"/>
      <c r="AB13" s="127"/>
      <c r="AC13" s="127"/>
      <c r="AD13" s="127"/>
      <c r="AE13" s="102"/>
      <c r="AF13" s="102"/>
      <c r="AG13" s="102"/>
      <c r="AH13" s="102"/>
      <c r="AI13" s="102"/>
      <c r="AJ13" s="102"/>
      <c r="AK13" s="102"/>
      <c r="AL13" s="102"/>
    </row>
    <row r="14" spans="2:38">
      <c r="B14" s="103"/>
      <c r="C14" s="104"/>
      <c r="D14" s="104"/>
      <c r="E14" s="104"/>
      <c r="F14" s="104"/>
      <c r="G14" s="104"/>
      <c r="H14" s="104"/>
      <c r="I14" s="260"/>
      <c r="J14" s="104"/>
      <c r="K14" s="104"/>
      <c r="L14" s="104"/>
      <c r="M14" s="104"/>
      <c r="N14" s="104"/>
      <c r="O14" s="104"/>
      <c r="P14" s="260"/>
      <c r="Q14" s="104"/>
      <c r="R14" s="104"/>
      <c r="S14" s="104"/>
      <c r="T14" s="104"/>
      <c r="U14" s="104"/>
      <c r="V14" s="104"/>
      <c r="W14" s="260"/>
      <c r="X14" s="104"/>
      <c r="Y14" s="104"/>
      <c r="Z14" s="104"/>
      <c r="AA14" s="104"/>
      <c r="AB14" s="104"/>
      <c r="AC14" s="104"/>
      <c r="AD14" s="260"/>
    </row>
    <row r="15" spans="2:38">
      <c r="B15" s="103"/>
      <c r="C15" s="104"/>
      <c r="D15" s="104"/>
      <c r="E15" s="104"/>
      <c r="F15" s="104"/>
      <c r="G15" s="104"/>
      <c r="H15" s="104"/>
      <c r="I15" s="260"/>
      <c r="J15" s="104"/>
      <c r="K15" s="104"/>
      <c r="L15" s="104"/>
      <c r="M15" s="104"/>
      <c r="N15" s="104"/>
      <c r="O15" s="104"/>
      <c r="P15" s="260"/>
      <c r="Q15" s="104"/>
      <c r="R15" s="104"/>
      <c r="S15" s="104"/>
      <c r="T15" s="104"/>
      <c r="U15" s="104"/>
      <c r="V15" s="104"/>
      <c r="W15" s="260"/>
      <c r="X15" s="104"/>
      <c r="Y15" s="104"/>
      <c r="Z15" s="104"/>
      <c r="AA15" s="104"/>
      <c r="AB15" s="104"/>
      <c r="AC15" s="104"/>
      <c r="AD15" s="260"/>
    </row>
    <row r="16" spans="2:38">
      <c r="B16" s="103"/>
      <c r="C16" s="272" t="s">
        <v>1505</v>
      </c>
      <c r="D16" s="104"/>
      <c r="E16" s="104"/>
      <c r="F16" s="104"/>
      <c r="G16" s="104"/>
      <c r="H16" s="104"/>
      <c r="I16" s="260"/>
      <c r="J16" s="104"/>
      <c r="K16" s="104"/>
      <c r="L16" s="104"/>
      <c r="M16" s="104"/>
      <c r="N16" s="104"/>
      <c r="O16" s="104"/>
      <c r="P16" s="260"/>
      <c r="Q16" s="104"/>
      <c r="R16" s="104"/>
      <c r="S16" s="104"/>
      <c r="T16" s="104"/>
      <c r="U16" s="104"/>
      <c r="V16" s="104"/>
      <c r="W16" s="260"/>
      <c r="X16" s="104"/>
      <c r="Y16" s="104"/>
      <c r="Z16" s="104"/>
      <c r="AA16" s="104"/>
      <c r="AB16" s="104"/>
      <c r="AC16" s="104"/>
      <c r="AD16" s="260"/>
    </row>
    <row r="17" spans="2:30">
      <c r="B17" s="103"/>
      <c r="D17" s="104"/>
      <c r="E17" s="104"/>
      <c r="F17" s="104"/>
      <c r="G17" s="104"/>
      <c r="H17" s="104"/>
      <c r="I17" s="260"/>
      <c r="J17" s="104"/>
      <c r="K17" s="104"/>
      <c r="L17" s="104"/>
      <c r="M17" s="104"/>
      <c r="N17" s="104"/>
      <c r="O17" s="104"/>
      <c r="P17" s="260"/>
      <c r="Q17" s="104"/>
      <c r="R17" s="104"/>
      <c r="S17" s="104"/>
      <c r="T17" s="104"/>
      <c r="U17" s="104"/>
      <c r="V17" s="104"/>
      <c r="W17" s="260"/>
      <c r="X17" s="104"/>
      <c r="Y17" s="104"/>
      <c r="Z17" s="104"/>
      <c r="AA17" s="104"/>
      <c r="AB17" s="104"/>
      <c r="AC17" s="104"/>
      <c r="AD17" s="260"/>
    </row>
    <row r="18" spans="2:30">
      <c r="B18" s="103"/>
      <c r="C18" s="104"/>
      <c r="D18" s="104"/>
      <c r="E18" s="104"/>
      <c r="F18" s="104"/>
      <c r="G18" s="104"/>
      <c r="H18" s="104"/>
      <c r="I18" s="260"/>
      <c r="J18" s="104"/>
      <c r="K18" s="104"/>
      <c r="L18" s="104"/>
      <c r="M18" s="104"/>
      <c r="N18" s="104"/>
      <c r="O18" s="104"/>
      <c r="P18" s="260"/>
      <c r="Q18" s="104"/>
      <c r="R18" s="104"/>
      <c r="S18" s="104"/>
      <c r="T18" s="104"/>
      <c r="U18" s="104"/>
      <c r="V18" s="104"/>
      <c r="W18" s="260"/>
      <c r="X18" s="104"/>
      <c r="Y18" s="104"/>
      <c r="Z18" s="104"/>
      <c r="AA18" s="104"/>
      <c r="AB18" s="104"/>
      <c r="AC18" s="104"/>
      <c r="AD18" s="260"/>
    </row>
  </sheetData>
  <mergeCells count="3">
    <mergeCell ref="F2:G2"/>
    <mergeCell ref="F3:G3"/>
    <mergeCell ref="B12:B13"/>
  </mergeCells>
  <hyperlinks>
    <hyperlink ref="F3" r:id="rId1" location="'Índice Digitalizacion Acelerada'!A1"/>
    <hyperlink ref="F2" r:id="rId2" location="'Índice ámbitos y subámbitos'!A1"/>
    <hyperlink ref="F2:G2" location="'Índice sectores estratégicos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B1:AL29"/>
  <sheetViews>
    <sheetView showGridLines="0" zoomScaleNormal="100" workbookViewId="0">
      <selection activeCell="B1" sqref="B1"/>
    </sheetView>
  </sheetViews>
  <sheetFormatPr baseColWidth="10" defaultColWidth="11.54296875" defaultRowHeight="12.5"/>
  <cols>
    <col min="1" max="1" width="1.81640625" style="57" customWidth="1"/>
    <col min="2" max="2" width="70.81640625" style="57" customWidth="1"/>
    <col min="3" max="4" width="20.81640625" style="57" customWidth="1"/>
    <col min="5" max="5" width="21.453125" style="57" customWidth="1"/>
    <col min="6" max="6" width="22.54296875" style="57" customWidth="1"/>
    <col min="7" max="7" width="22" style="57" customWidth="1"/>
    <col min="8" max="38" width="22.81640625" style="57" customWidth="1"/>
    <col min="39" max="16384" width="11.54296875" style="57"/>
  </cols>
  <sheetData>
    <row r="1" spans="2:38" ht="15" customHeight="1"/>
    <row r="2" spans="2:38" ht="15" customHeight="1">
      <c r="F2" s="893" t="s">
        <v>245</v>
      </c>
      <c r="G2" s="893"/>
    </row>
    <row r="3" spans="2:38" ht="15" customHeight="1">
      <c r="F3" s="893" t="s">
        <v>248</v>
      </c>
      <c r="G3" s="893"/>
    </row>
    <row r="4" spans="2:38" s="405" customFormat="1" ht="13.4" customHeight="1">
      <c r="B4" s="403"/>
      <c r="C4" s="403"/>
      <c r="D4" s="404"/>
      <c r="E4" s="403"/>
    </row>
    <row r="5" spans="2:38" s="411" customFormat="1" ht="15.5">
      <c r="B5" s="414" t="s">
        <v>246</v>
      </c>
      <c r="C5" s="411" t="s">
        <v>1376</v>
      </c>
      <c r="H5" s="413"/>
      <c r="I5" s="413"/>
    </row>
    <row r="6" spans="2:38" s="415" customFormat="1" ht="15.5">
      <c r="B6" s="416" t="s">
        <v>247</v>
      </c>
      <c r="C6" s="415" t="s">
        <v>1588</v>
      </c>
    </row>
    <row r="7" spans="2:38" s="415" customFormat="1" ht="15.5">
      <c r="B7" s="416" t="s">
        <v>84</v>
      </c>
      <c r="C7" s="417" t="s">
        <v>1368</v>
      </c>
    </row>
    <row r="8" spans="2:38" s="415" customFormat="1" ht="15.5">
      <c r="B8" s="416" t="s">
        <v>220</v>
      </c>
      <c r="C8" s="415" t="s">
        <v>1369</v>
      </c>
    </row>
    <row r="9" spans="2:38" s="415" customFormat="1" ht="15.5">
      <c r="B9" s="416" t="s">
        <v>127</v>
      </c>
      <c r="C9" s="417" t="s">
        <v>61</v>
      </c>
    </row>
    <row r="10" spans="2:38" s="415" customFormat="1" ht="15.5">
      <c r="B10" s="416" t="s">
        <v>244</v>
      </c>
      <c r="C10" s="415" t="s">
        <v>1377</v>
      </c>
    </row>
    <row r="12" spans="2:38" s="628" customFormat="1" ht="18" customHeight="1">
      <c r="B12" s="1080"/>
      <c r="C12" s="1080" t="s">
        <v>1378</v>
      </c>
      <c r="D12" s="1027">
        <v>2020</v>
      </c>
      <c r="E12" s="1029"/>
      <c r="F12" s="1027">
        <v>2019</v>
      </c>
      <c r="G12" s="1028"/>
      <c r="H12" s="1028"/>
      <c r="I12" s="1029"/>
      <c r="J12" s="659"/>
      <c r="K12" s="659"/>
      <c r="L12" s="659"/>
      <c r="M12" s="659"/>
      <c r="N12" s="659"/>
      <c r="O12" s="659"/>
      <c r="P12" s="659"/>
      <c r="Q12" s="659"/>
      <c r="R12" s="659"/>
      <c r="S12" s="659"/>
      <c r="T12" s="659"/>
      <c r="U12" s="659"/>
      <c r="V12" s="659"/>
      <c r="W12" s="659"/>
      <c r="X12" s="659"/>
      <c r="Y12" s="659"/>
      <c r="Z12" s="659"/>
      <c r="AA12" s="659"/>
      <c r="AB12" s="659"/>
      <c r="AC12" s="659"/>
      <c r="AD12" s="659"/>
      <c r="AE12" s="694"/>
      <c r="AF12" s="694"/>
      <c r="AG12" s="694"/>
      <c r="AH12" s="694"/>
      <c r="AI12" s="694"/>
      <c r="AJ12" s="694"/>
      <c r="AK12" s="694"/>
      <c r="AL12" s="694"/>
    </row>
    <row r="13" spans="2:38" s="628" customFormat="1" ht="18" customHeight="1">
      <c r="B13" s="1081"/>
      <c r="C13" s="1081"/>
      <c r="D13" s="707" t="s">
        <v>1379</v>
      </c>
      <c r="E13" s="707" t="s">
        <v>1380</v>
      </c>
      <c r="F13" s="707" t="s">
        <v>1381</v>
      </c>
      <c r="G13" s="707" t="s">
        <v>1382</v>
      </c>
      <c r="H13" s="707" t="s">
        <v>1379</v>
      </c>
      <c r="I13" s="707" t="s">
        <v>1380</v>
      </c>
      <c r="J13" s="662"/>
      <c r="K13" s="662"/>
      <c r="L13" s="662"/>
      <c r="M13" s="662"/>
      <c r="N13" s="662"/>
      <c r="O13" s="662"/>
      <c r="P13" s="662"/>
      <c r="Q13" s="662"/>
      <c r="R13" s="662"/>
      <c r="S13" s="662"/>
      <c r="T13" s="662"/>
      <c r="U13" s="662"/>
      <c r="V13" s="662"/>
      <c r="W13" s="662"/>
      <c r="X13" s="662"/>
      <c r="Y13" s="662"/>
      <c r="Z13" s="662"/>
      <c r="AA13" s="662"/>
      <c r="AB13" s="662"/>
      <c r="AC13" s="662"/>
      <c r="AD13" s="662"/>
      <c r="AE13" s="694"/>
      <c r="AF13" s="694"/>
      <c r="AG13" s="694"/>
      <c r="AH13" s="694"/>
      <c r="AI13" s="694"/>
      <c r="AJ13" s="694"/>
      <c r="AK13" s="694"/>
      <c r="AL13" s="694"/>
    </row>
    <row r="14" spans="2:38" ht="15" customHeight="1">
      <c r="B14" s="261" t="s">
        <v>172</v>
      </c>
      <c r="C14" s="791" t="s">
        <v>171</v>
      </c>
      <c r="D14" s="262">
        <v>33</v>
      </c>
      <c r="E14" s="262">
        <v>31</v>
      </c>
      <c r="F14" s="262">
        <v>34</v>
      </c>
      <c r="G14" s="262">
        <v>34</v>
      </c>
      <c r="H14" s="262">
        <v>33</v>
      </c>
      <c r="I14" s="262">
        <v>32</v>
      </c>
      <c r="J14" s="104"/>
      <c r="K14" s="104"/>
      <c r="L14" s="104"/>
      <c r="M14" s="104"/>
      <c r="N14" s="104"/>
      <c r="O14" s="104"/>
      <c r="P14" s="260"/>
      <c r="Q14" s="104"/>
      <c r="R14" s="104"/>
      <c r="S14" s="104"/>
      <c r="T14" s="104"/>
      <c r="U14" s="104"/>
      <c r="V14" s="104"/>
      <c r="W14" s="260"/>
      <c r="X14" s="104"/>
      <c r="Y14" s="104"/>
      <c r="Z14" s="104"/>
      <c r="AA14" s="104"/>
      <c r="AB14" s="104"/>
      <c r="AC14" s="104"/>
      <c r="AD14" s="260"/>
    </row>
    <row r="15" spans="2:38" ht="15" customHeight="1">
      <c r="B15" s="261" t="s">
        <v>174</v>
      </c>
      <c r="C15" s="791" t="s">
        <v>173</v>
      </c>
      <c r="D15" s="262">
        <v>83</v>
      </c>
      <c r="E15" s="262">
        <v>83</v>
      </c>
      <c r="F15" s="262">
        <v>82</v>
      </c>
      <c r="G15" s="262">
        <v>85</v>
      </c>
      <c r="H15" s="262">
        <v>84</v>
      </c>
      <c r="I15" s="262">
        <v>86</v>
      </c>
      <c r="J15" s="104"/>
      <c r="K15" s="104"/>
      <c r="L15" s="104"/>
      <c r="M15" s="104"/>
      <c r="N15" s="104"/>
      <c r="O15" s="104"/>
      <c r="P15" s="260"/>
      <c r="Q15" s="104"/>
      <c r="R15" s="104"/>
      <c r="S15" s="104"/>
      <c r="T15" s="104"/>
      <c r="U15" s="104"/>
      <c r="V15" s="104"/>
      <c r="W15" s="260"/>
      <c r="X15" s="104"/>
      <c r="Y15" s="104"/>
      <c r="Z15" s="104"/>
      <c r="AA15" s="104"/>
      <c r="AB15" s="104"/>
      <c r="AC15" s="104"/>
      <c r="AD15" s="260"/>
    </row>
    <row r="16" spans="2:38" ht="15" customHeight="1">
      <c r="B16" s="261" t="s">
        <v>176</v>
      </c>
      <c r="C16" s="791" t="s">
        <v>175</v>
      </c>
      <c r="D16" s="262">
        <v>132</v>
      </c>
      <c r="E16" s="262">
        <v>205</v>
      </c>
      <c r="F16" s="262">
        <v>212</v>
      </c>
      <c r="G16" s="262">
        <v>214</v>
      </c>
      <c r="H16" s="262">
        <v>216</v>
      </c>
      <c r="I16" s="262">
        <v>217</v>
      </c>
      <c r="J16" s="104"/>
      <c r="K16" s="104"/>
      <c r="L16" s="104"/>
      <c r="M16" s="104"/>
      <c r="N16" s="104"/>
      <c r="O16" s="104"/>
      <c r="P16" s="260"/>
      <c r="Q16" s="104"/>
      <c r="R16" s="104"/>
      <c r="S16" s="104"/>
      <c r="T16" s="104"/>
      <c r="U16" s="104"/>
      <c r="V16" s="104"/>
      <c r="W16" s="260"/>
      <c r="X16" s="104"/>
      <c r="Y16" s="104"/>
      <c r="Z16" s="104"/>
      <c r="AA16" s="104"/>
      <c r="AB16" s="104"/>
      <c r="AC16" s="104"/>
      <c r="AD16" s="260"/>
    </row>
    <row r="17" spans="2:30" ht="15" customHeight="1">
      <c r="B17" s="261" t="s">
        <v>178</v>
      </c>
      <c r="C17" s="791" t="s">
        <v>177</v>
      </c>
      <c r="D17" s="262">
        <v>4087</v>
      </c>
      <c r="E17" s="262">
        <v>4053</v>
      </c>
      <c r="F17" s="262">
        <v>4156</v>
      </c>
      <c r="G17" s="262">
        <v>4124</v>
      </c>
      <c r="H17" s="262">
        <v>4152</v>
      </c>
      <c r="I17" s="262">
        <v>4138</v>
      </c>
      <c r="J17" s="104"/>
      <c r="K17" s="104"/>
      <c r="L17" s="104"/>
      <c r="M17" s="104"/>
      <c r="N17" s="104"/>
      <c r="O17" s="104"/>
      <c r="P17" s="260"/>
      <c r="Q17" s="104"/>
      <c r="R17" s="104"/>
      <c r="S17" s="104"/>
      <c r="T17" s="104"/>
      <c r="U17" s="104"/>
      <c r="V17" s="104"/>
      <c r="W17" s="260"/>
      <c r="X17" s="104"/>
      <c r="Y17" s="104"/>
      <c r="Z17" s="104"/>
      <c r="AA17" s="104"/>
      <c r="AB17" s="104"/>
      <c r="AC17" s="104"/>
      <c r="AD17" s="260"/>
    </row>
    <row r="18" spans="2:30" ht="15" customHeight="1">
      <c r="B18" s="261" t="s">
        <v>180</v>
      </c>
      <c r="C18" s="791" t="s">
        <v>179</v>
      </c>
      <c r="D18" s="262">
        <v>1853</v>
      </c>
      <c r="E18" s="262">
        <v>1848</v>
      </c>
      <c r="F18" s="262">
        <v>1945</v>
      </c>
      <c r="G18" s="262">
        <v>1904</v>
      </c>
      <c r="H18" s="262">
        <v>1884</v>
      </c>
      <c r="I18" s="262">
        <v>1867</v>
      </c>
      <c r="J18" s="104"/>
      <c r="K18" s="104"/>
      <c r="L18" s="104"/>
      <c r="M18" s="104"/>
      <c r="N18" s="104"/>
      <c r="O18" s="104"/>
      <c r="P18" s="55"/>
      <c r="Q18" s="104"/>
      <c r="R18" s="104"/>
      <c r="S18" s="104"/>
      <c r="T18" s="104"/>
      <c r="U18" s="104"/>
      <c r="V18" s="104"/>
      <c r="W18" s="55"/>
      <c r="X18" s="104"/>
      <c r="Y18" s="104"/>
      <c r="Z18" s="104"/>
      <c r="AA18" s="104"/>
      <c r="AB18" s="104"/>
      <c r="AC18" s="104"/>
      <c r="AD18" s="55"/>
    </row>
    <row r="19" spans="2:30" ht="25">
      <c r="B19" s="261" t="s">
        <v>182</v>
      </c>
      <c r="C19" s="791" t="s">
        <v>181</v>
      </c>
      <c r="D19" s="262">
        <v>388</v>
      </c>
      <c r="E19" s="137">
        <v>389</v>
      </c>
      <c r="F19" s="137">
        <v>393</v>
      </c>
      <c r="G19" s="137">
        <v>387</v>
      </c>
      <c r="H19" s="137">
        <v>398</v>
      </c>
      <c r="I19" s="137">
        <v>401</v>
      </c>
      <c r="J19" s="104"/>
      <c r="K19" s="104"/>
      <c r="L19" s="104"/>
      <c r="M19" s="104"/>
      <c r="N19" s="104"/>
      <c r="O19" s="104"/>
      <c r="P19" s="55"/>
      <c r="Q19" s="104"/>
      <c r="R19" s="104"/>
      <c r="S19" s="104"/>
      <c r="T19" s="104"/>
      <c r="U19" s="104"/>
      <c r="V19" s="104"/>
      <c r="W19" s="55"/>
      <c r="X19" s="104"/>
      <c r="Y19" s="104"/>
      <c r="Z19" s="104"/>
      <c r="AA19" s="104"/>
      <c r="AB19" s="104"/>
      <c r="AC19" s="104"/>
      <c r="AD19" s="55"/>
    </row>
    <row r="20" spans="2:30" ht="15" customHeight="1">
      <c r="B20" s="261" t="s">
        <v>184</v>
      </c>
      <c r="C20" s="791" t="s">
        <v>183</v>
      </c>
      <c r="D20" s="262">
        <v>371</v>
      </c>
      <c r="E20" s="137">
        <v>380</v>
      </c>
      <c r="F20" s="137">
        <v>386</v>
      </c>
      <c r="G20" s="137">
        <v>373</v>
      </c>
      <c r="H20" s="137">
        <v>375</v>
      </c>
      <c r="I20" s="137">
        <v>374</v>
      </c>
      <c r="J20" s="104"/>
      <c r="K20" s="104"/>
      <c r="L20" s="104"/>
      <c r="M20" s="104"/>
      <c r="N20" s="104"/>
      <c r="O20" s="104"/>
      <c r="P20" s="55"/>
      <c r="Q20" s="104"/>
      <c r="R20" s="104"/>
      <c r="S20" s="104"/>
      <c r="T20" s="104"/>
      <c r="U20" s="104"/>
      <c r="V20" s="104"/>
      <c r="W20" s="55"/>
      <c r="X20" s="104"/>
      <c r="Y20" s="104"/>
      <c r="Z20" s="104"/>
      <c r="AA20" s="104"/>
      <c r="AB20" s="104"/>
      <c r="AC20" s="104"/>
      <c r="AD20" s="55"/>
    </row>
    <row r="21" spans="2:30" ht="15" customHeight="1">
      <c r="B21" s="264" t="s">
        <v>1383</v>
      </c>
      <c r="C21" s="265"/>
      <c r="D21" s="266">
        <v>6947</v>
      </c>
      <c r="E21" s="266">
        <v>6989</v>
      </c>
      <c r="F21" s="266">
        <v>7208</v>
      </c>
      <c r="G21" s="266">
        <v>7121</v>
      </c>
      <c r="H21" s="266">
        <v>7142</v>
      </c>
      <c r="I21" s="266">
        <v>7115</v>
      </c>
      <c r="J21" s="104"/>
      <c r="K21" s="104"/>
      <c r="L21" s="104"/>
      <c r="M21" s="104"/>
      <c r="N21" s="104"/>
      <c r="O21" s="104"/>
      <c r="P21" s="55"/>
      <c r="Q21" s="104"/>
      <c r="R21" s="104"/>
      <c r="S21" s="104"/>
      <c r="T21" s="104"/>
      <c r="U21" s="104"/>
      <c r="V21" s="104"/>
      <c r="W21" s="55"/>
      <c r="X21" s="104"/>
      <c r="Y21" s="104"/>
      <c r="Z21" s="104"/>
      <c r="AA21" s="104"/>
      <c r="AB21" s="104"/>
      <c r="AC21" s="104"/>
      <c r="AD21" s="55"/>
    </row>
    <row r="22" spans="2:30" ht="14.5">
      <c r="B22" s="167"/>
      <c r="C22" s="269"/>
      <c r="D22" s="270"/>
      <c r="E22" s="271"/>
      <c r="F22" s="271"/>
      <c r="G22" s="271"/>
      <c r="H22" s="271"/>
      <c r="I22" s="271"/>
      <c r="J22" s="104"/>
      <c r="K22" s="104"/>
      <c r="L22" s="104"/>
      <c r="M22" s="104"/>
      <c r="N22" s="104"/>
      <c r="O22" s="104"/>
      <c r="P22" s="55"/>
      <c r="Q22" s="104"/>
      <c r="R22" s="104"/>
      <c r="S22" s="104"/>
      <c r="T22" s="104"/>
      <c r="U22" s="104"/>
      <c r="V22" s="104"/>
      <c r="W22" s="55"/>
      <c r="X22" s="104"/>
      <c r="Y22" s="104"/>
      <c r="Z22" s="104"/>
      <c r="AA22" s="104"/>
      <c r="AB22" s="104"/>
      <c r="AC22" s="104"/>
      <c r="AD22" s="55"/>
    </row>
    <row r="23" spans="2:30" ht="13">
      <c r="B23" s="109"/>
      <c r="C23" s="108"/>
      <c r="D23" s="108"/>
      <c r="E23" s="108"/>
      <c r="F23" s="108"/>
      <c r="G23" s="108"/>
      <c r="H23" s="104"/>
      <c r="I23" s="108"/>
      <c r="O23" s="104"/>
      <c r="V23" s="104"/>
      <c r="AC23" s="104"/>
    </row>
    <row r="24" spans="2:30" ht="13">
      <c r="B24" s="10"/>
      <c r="C24" s="110"/>
      <c r="D24" s="110"/>
      <c r="E24" s="110"/>
      <c r="F24" s="110"/>
      <c r="G24" s="110"/>
      <c r="H24" s="110"/>
      <c r="I24" s="110"/>
    </row>
    <row r="25" spans="2:30" ht="18" customHeight="1">
      <c r="B25" s="619" t="s">
        <v>1756</v>
      </c>
    </row>
    <row r="26" spans="2:30" s="628" customFormat="1" ht="18" customHeight="1">
      <c r="B26" s="1084" t="s">
        <v>293</v>
      </c>
      <c r="C26" s="1027">
        <v>2019</v>
      </c>
      <c r="D26" s="1028"/>
      <c r="E26" s="1028"/>
      <c r="F26" s="1029"/>
      <c r="G26" s="1027">
        <v>2020</v>
      </c>
      <c r="H26" s="1029"/>
    </row>
    <row r="27" spans="2:30" s="628" customFormat="1" ht="18" customHeight="1">
      <c r="B27" s="1085"/>
      <c r="C27" s="707" t="s">
        <v>1380</v>
      </c>
      <c r="D27" s="707" t="s">
        <v>1379</v>
      </c>
      <c r="E27" s="707" t="s">
        <v>1382</v>
      </c>
      <c r="F27" s="707" t="s">
        <v>1381</v>
      </c>
      <c r="G27" s="707" t="s">
        <v>1380</v>
      </c>
      <c r="H27" s="707" t="s">
        <v>1379</v>
      </c>
    </row>
    <row r="28" spans="2:30" s="81" customFormat="1" ht="15" customHeight="1">
      <c r="B28" s="451" t="s">
        <v>1383</v>
      </c>
      <c r="C28" s="807">
        <v>7115</v>
      </c>
      <c r="D28" s="807">
        <v>7142</v>
      </c>
      <c r="E28" s="807">
        <v>7121</v>
      </c>
      <c r="F28" s="807">
        <v>7208</v>
      </c>
      <c r="G28" s="807">
        <v>6989</v>
      </c>
      <c r="H28" s="807">
        <v>6947</v>
      </c>
    </row>
    <row r="29" spans="2:30">
      <c r="B29" s="132"/>
      <c r="C29" s="104"/>
      <c r="D29" s="104"/>
      <c r="E29" s="104"/>
    </row>
  </sheetData>
  <mergeCells count="9">
    <mergeCell ref="F2:G2"/>
    <mergeCell ref="F3:G3"/>
    <mergeCell ref="B12:B13"/>
    <mergeCell ref="C12:C13"/>
    <mergeCell ref="B26:B27"/>
    <mergeCell ref="D12:E12"/>
    <mergeCell ref="F12:I12"/>
    <mergeCell ref="C26:F26"/>
    <mergeCell ref="G26:H26"/>
  </mergeCells>
  <hyperlinks>
    <hyperlink ref="F3" r:id="rId1" location="'Índice Digitalizacion Acelerada'!A1"/>
    <hyperlink ref="F2" r:id="rId2" location="'Índice ámbitos y subámbitos'!A1"/>
    <hyperlink ref="F2:G2" location="'Índice sectores estratégicos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ignoredErrors>
    <ignoredError sqref="C14:C20" numberStoredAsText="1"/>
  </ignoredErrors>
  <drawing r:id="rId4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B1:AL30"/>
  <sheetViews>
    <sheetView showGridLines="0" zoomScaleNormal="100" workbookViewId="0">
      <selection activeCell="B2" sqref="B2"/>
    </sheetView>
  </sheetViews>
  <sheetFormatPr baseColWidth="10" defaultColWidth="11.54296875" defaultRowHeight="12.5"/>
  <cols>
    <col min="1" max="1" width="1.81640625" style="57" customWidth="1"/>
    <col min="2" max="2" width="70.81640625" style="57" customWidth="1"/>
    <col min="3" max="4" width="20.81640625" style="57" customWidth="1"/>
    <col min="5" max="5" width="21.453125" style="57" customWidth="1"/>
    <col min="6" max="6" width="22.54296875" style="57" customWidth="1"/>
    <col min="7" max="7" width="22" style="57" customWidth="1"/>
    <col min="8" max="38" width="22.81640625" style="57" customWidth="1"/>
    <col min="39" max="16384" width="11.54296875" style="57"/>
  </cols>
  <sheetData>
    <row r="1" spans="2:38" ht="15" customHeight="1"/>
    <row r="2" spans="2:38" ht="15" customHeight="1">
      <c r="F2" s="893" t="s">
        <v>245</v>
      </c>
      <c r="G2" s="893"/>
    </row>
    <row r="3" spans="2:38" ht="15" customHeight="1">
      <c r="F3" s="893" t="s">
        <v>248</v>
      </c>
      <c r="G3" s="893"/>
    </row>
    <row r="4" spans="2:38" s="405" customFormat="1" ht="13.4" customHeight="1">
      <c r="B4" s="403"/>
      <c r="C4" s="403"/>
      <c r="D4" s="404"/>
      <c r="E4" s="403"/>
    </row>
    <row r="5" spans="2:38" s="411" customFormat="1" ht="15.5">
      <c r="B5" s="414" t="s">
        <v>246</v>
      </c>
      <c r="C5" s="411" t="s">
        <v>1376</v>
      </c>
      <c r="H5" s="413"/>
      <c r="I5" s="413"/>
    </row>
    <row r="6" spans="2:38" s="415" customFormat="1" ht="15.5">
      <c r="B6" s="416" t="s">
        <v>247</v>
      </c>
      <c r="C6" s="415" t="s">
        <v>1588</v>
      </c>
    </row>
    <row r="7" spans="2:38" s="415" customFormat="1" ht="15.5">
      <c r="B7" s="416" t="s">
        <v>84</v>
      </c>
      <c r="C7" s="417" t="s">
        <v>1385</v>
      </c>
    </row>
    <row r="8" spans="2:38" s="415" customFormat="1" ht="15.5">
      <c r="B8" s="416" t="s">
        <v>220</v>
      </c>
      <c r="C8" s="415" t="s">
        <v>1371</v>
      </c>
    </row>
    <row r="9" spans="2:38" s="415" customFormat="1" ht="15.5">
      <c r="B9" s="416" t="s">
        <v>127</v>
      </c>
      <c r="C9" s="417" t="s">
        <v>61</v>
      </c>
    </row>
    <row r="10" spans="2:38" s="415" customFormat="1" ht="15.5">
      <c r="B10" s="416" t="s">
        <v>244</v>
      </c>
      <c r="C10" s="415" t="s">
        <v>1431</v>
      </c>
    </row>
    <row r="12" spans="2:38" s="628" customFormat="1" ht="18" customHeight="1">
      <c r="B12" s="1080"/>
      <c r="C12" s="1080" t="s">
        <v>1378</v>
      </c>
      <c r="D12" s="1027">
        <v>2020</v>
      </c>
      <c r="E12" s="1028"/>
      <c r="F12" s="1029"/>
      <c r="G12" s="1027">
        <v>2020</v>
      </c>
      <c r="H12" s="1028"/>
      <c r="I12" s="1028"/>
      <c r="J12" s="1028"/>
      <c r="K12" s="1028"/>
      <c r="L12" s="1029"/>
      <c r="M12" s="1027">
        <v>2020</v>
      </c>
      <c r="N12" s="1028"/>
      <c r="O12" s="1028"/>
      <c r="P12" s="1028"/>
      <c r="Q12" s="1028"/>
      <c r="R12" s="1029"/>
      <c r="S12" s="1027">
        <v>2020</v>
      </c>
      <c r="T12" s="1028"/>
      <c r="U12" s="1028"/>
      <c r="V12" s="1028"/>
      <c r="W12" s="1028"/>
      <c r="X12" s="1029"/>
      <c r="Y12" s="1027">
        <v>2019</v>
      </c>
      <c r="Z12" s="1028"/>
      <c r="AA12" s="1028"/>
      <c r="AB12" s="1028"/>
      <c r="AC12" s="1028"/>
      <c r="AD12" s="1028"/>
      <c r="AE12" s="1028"/>
      <c r="AF12" s="1028"/>
      <c r="AG12" s="1028"/>
      <c r="AH12" s="1028"/>
      <c r="AI12" s="1028"/>
      <c r="AJ12" s="1029"/>
    </row>
    <row r="13" spans="2:38" s="628" customFormat="1" ht="18" customHeight="1">
      <c r="B13" s="1088"/>
      <c r="C13" s="1088"/>
      <c r="D13" s="1027" t="s">
        <v>917</v>
      </c>
      <c r="E13" s="1028"/>
      <c r="F13" s="1029"/>
      <c r="G13" s="1027" t="s">
        <v>916</v>
      </c>
      <c r="H13" s="1028"/>
      <c r="I13" s="1029"/>
      <c r="J13" s="1027" t="s">
        <v>876</v>
      </c>
      <c r="K13" s="1028"/>
      <c r="L13" s="1029"/>
      <c r="M13" s="1027" t="s">
        <v>915</v>
      </c>
      <c r="N13" s="1028"/>
      <c r="O13" s="1029"/>
      <c r="P13" s="1027" t="s">
        <v>914</v>
      </c>
      <c r="Q13" s="1028"/>
      <c r="R13" s="1029"/>
      <c r="S13" s="1027" t="s">
        <v>913</v>
      </c>
      <c r="T13" s="1028"/>
      <c r="U13" s="1029"/>
      <c r="V13" s="1027" t="s">
        <v>875</v>
      </c>
      <c r="W13" s="1028"/>
      <c r="X13" s="1029"/>
      <c r="Y13" s="1027" t="s">
        <v>920</v>
      </c>
      <c r="Z13" s="1028"/>
      <c r="AA13" s="1029"/>
      <c r="AB13" s="1027" t="s">
        <v>917</v>
      </c>
      <c r="AC13" s="1028"/>
      <c r="AD13" s="1029"/>
      <c r="AE13" s="1027" t="s">
        <v>915</v>
      </c>
      <c r="AF13" s="1028"/>
      <c r="AG13" s="1029"/>
      <c r="AH13" s="1027" t="s">
        <v>875</v>
      </c>
      <c r="AI13" s="1028"/>
      <c r="AJ13" s="1029"/>
      <c r="AK13" s="694"/>
      <c r="AL13" s="694"/>
    </row>
    <row r="14" spans="2:38" s="628" customFormat="1" ht="18" customHeight="1">
      <c r="B14" s="1081"/>
      <c r="C14" s="1081"/>
      <c r="D14" s="707" t="s">
        <v>461</v>
      </c>
      <c r="E14" s="707" t="s">
        <v>462</v>
      </c>
      <c r="F14" s="707" t="s">
        <v>222</v>
      </c>
      <c r="G14" s="707" t="s">
        <v>461</v>
      </c>
      <c r="H14" s="707" t="s">
        <v>462</v>
      </c>
      <c r="I14" s="707" t="s">
        <v>222</v>
      </c>
      <c r="J14" s="707" t="s">
        <v>461</v>
      </c>
      <c r="K14" s="707" t="s">
        <v>462</v>
      </c>
      <c r="L14" s="707" t="s">
        <v>222</v>
      </c>
      <c r="M14" s="707" t="s">
        <v>461</v>
      </c>
      <c r="N14" s="707" t="s">
        <v>462</v>
      </c>
      <c r="O14" s="707" t="s">
        <v>222</v>
      </c>
      <c r="P14" s="707" t="s">
        <v>461</v>
      </c>
      <c r="Q14" s="707" t="s">
        <v>462</v>
      </c>
      <c r="R14" s="707" t="s">
        <v>222</v>
      </c>
      <c r="S14" s="707" t="s">
        <v>461</v>
      </c>
      <c r="T14" s="707" t="s">
        <v>462</v>
      </c>
      <c r="U14" s="707" t="s">
        <v>222</v>
      </c>
      <c r="V14" s="707" t="s">
        <v>461</v>
      </c>
      <c r="W14" s="707" t="s">
        <v>462</v>
      </c>
      <c r="X14" s="707" t="s">
        <v>222</v>
      </c>
      <c r="Y14" s="707" t="s">
        <v>461</v>
      </c>
      <c r="Z14" s="707" t="s">
        <v>462</v>
      </c>
      <c r="AA14" s="707" t="s">
        <v>222</v>
      </c>
      <c r="AB14" s="707" t="s">
        <v>461</v>
      </c>
      <c r="AC14" s="707" t="s">
        <v>462</v>
      </c>
      <c r="AD14" s="707" t="s">
        <v>222</v>
      </c>
      <c r="AE14" s="707" t="s">
        <v>461</v>
      </c>
      <c r="AF14" s="707" t="s">
        <v>462</v>
      </c>
      <c r="AG14" s="707" t="s">
        <v>222</v>
      </c>
      <c r="AH14" s="707" t="s">
        <v>461</v>
      </c>
      <c r="AI14" s="707" t="s">
        <v>462</v>
      </c>
      <c r="AJ14" s="707" t="s">
        <v>222</v>
      </c>
      <c r="AK14" s="694"/>
      <c r="AL14" s="694"/>
    </row>
    <row r="15" spans="2:38" ht="15" customHeight="1">
      <c r="B15" s="273" t="s">
        <v>172</v>
      </c>
      <c r="C15" s="808">
        <v>211</v>
      </c>
      <c r="D15" s="262">
        <v>1602</v>
      </c>
      <c r="E15" s="262">
        <v>1488</v>
      </c>
      <c r="F15" s="262">
        <v>3090</v>
      </c>
      <c r="G15" s="262">
        <v>1600</v>
      </c>
      <c r="H15" s="262">
        <v>1488</v>
      </c>
      <c r="I15" s="262">
        <v>3088</v>
      </c>
      <c r="J15" s="262">
        <v>1581</v>
      </c>
      <c r="K15" s="262">
        <v>1461</v>
      </c>
      <c r="L15" s="262">
        <v>3042</v>
      </c>
      <c r="M15" s="262">
        <v>1555</v>
      </c>
      <c r="N15" s="262">
        <v>1455</v>
      </c>
      <c r="O15" s="262">
        <v>3010</v>
      </c>
      <c r="P15" s="262">
        <v>1556</v>
      </c>
      <c r="Q15" s="262">
        <v>1477</v>
      </c>
      <c r="R15" s="262">
        <v>3033</v>
      </c>
      <c r="S15" s="262">
        <v>1546</v>
      </c>
      <c r="T15" s="262">
        <v>1460</v>
      </c>
      <c r="U15" s="262">
        <v>3006</v>
      </c>
      <c r="V15" s="262">
        <v>1528</v>
      </c>
      <c r="W15" s="262">
        <v>1447</v>
      </c>
      <c r="X15" s="262">
        <v>2975</v>
      </c>
      <c r="Y15" s="262">
        <v>1513</v>
      </c>
      <c r="Z15" s="262">
        <v>1442</v>
      </c>
      <c r="AA15" s="262">
        <v>2955</v>
      </c>
      <c r="AB15" s="262">
        <v>1331</v>
      </c>
      <c r="AC15" s="262">
        <v>1217</v>
      </c>
      <c r="AD15" s="262">
        <v>2548</v>
      </c>
      <c r="AE15" s="262">
        <v>1316</v>
      </c>
      <c r="AF15" s="262">
        <v>1190</v>
      </c>
      <c r="AG15" s="262">
        <v>2506</v>
      </c>
      <c r="AH15" s="262">
        <v>1270</v>
      </c>
      <c r="AI15" s="262">
        <v>1143</v>
      </c>
      <c r="AJ15" s="262">
        <v>2413</v>
      </c>
      <c r="AK15" s="102"/>
      <c r="AL15" s="102"/>
    </row>
    <row r="16" spans="2:38" ht="15" customHeight="1">
      <c r="B16" s="273" t="s">
        <v>174</v>
      </c>
      <c r="C16" s="808">
        <v>212</v>
      </c>
      <c r="D16" s="262">
        <v>4719</v>
      </c>
      <c r="E16" s="262">
        <v>6002</v>
      </c>
      <c r="F16" s="262">
        <v>10721</v>
      </c>
      <c r="G16" s="262">
        <v>4717</v>
      </c>
      <c r="H16" s="262">
        <v>6003</v>
      </c>
      <c r="I16" s="262">
        <v>10720</v>
      </c>
      <c r="J16" s="262">
        <v>4676</v>
      </c>
      <c r="K16" s="262">
        <v>5924</v>
      </c>
      <c r="L16" s="262">
        <v>10600</v>
      </c>
      <c r="M16" s="262">
        <v>4691</v>
      </c>
      <c r="N16" s="262">
        <v>5935</v>
      </c>
      <c r="O16" s="262">
        <v>10626</v>
      </c>
      <c r="P16" s="262">
        <v>4690</v>
      </c>
      <c r="Q16" s="262">
        <v>5951</v>
      </c>
      <c r="R16" s="262">
        <v>10641</v>
      </c>
      <c r="S16" s="262">
        <v>4673</v>
      </c>
      <c r="T16" s="262">
        <v>5949</v>
      </c>
      <c r="U16" s="262">
        <v>10622</v>
      </c>
      <c r="V16" s="262">
        <v>4598</v>
      </c>
      <c r="W16" s="262">
        <v>5881</v>
      </c>
      <c r="X16" s="262">
        <v>10479</v>
      </c>
      <c r="Y16" s="262">
        <v>4552</v>
      </c>
      <c r="Z16" s="262">
        <v>5806</v>
      </c>
      <c r="AA16" s="262">
        <v>10358</v>
      </c>
      <c r="AB16" s="262">
        <v>5161</v>
      </c>
      <c r="AC16" s="262">
        <v>6381</v>
      </c>
      <c r="AD16" s="262">
        <v>11542</v>
      </c>
      <c r="AE16" s="262">
        <v>5127</v>
      </c>
      <c r="AF16" s="262">
        <v>6334</v>
      </c>
      <c r="AG16" s="262">
        <v>11461</v>
      </c>
      <c r="AH16" s="262">
        <v>4992</v>
      </c>
      <c r="AI16" s="262">
        <v>6262</v>
      </c>
      <c r="AJ16" s="262">
        <v>11254</v>
      </c>
      <c r="AK16" s="102"/>
      <c r="AL16" s="102"/>
    </row>
    <row r="17" spans="2:38" ht="15" customHeight="1">
      <c r="B17" s="273" t="s">
        <v>176</v>
      </c>
      <c r="C17" s="808">
        <v>861</v>
      </c>
      <c r="D17" s="262">
        <v>27021</v>
      </c>
      <c r="E17" s="262">
        <v>90754</v>
      </c>
      <c r="F17" s="262">
        <v>117775</v>
      </c>
      <c r="G17" s="262">
        <v>27022</v>
      </c>
      <c r="H17" s="262">
        <v>90733</v>
      </c>
      <c r="I17" s="262">
        <v>117755</v>
      </c>
      <c r="J17" s="262">
        <v>27266</v>
      </c>
      <c r="K17" s="262">
        <v>91102</v>
      </c>
      <c r="L17" s="262">
        <v>118368</v>
      </c>
      <c r="M17" s="262">
        <v>27263</v>
      </c>
      <c r="N17" s="262">
        <v>91407</v>
      </c>
      <c r="O17" s="262">
        <v>118670</v>
      </c>
      <c r="P17" s="262">
        <v>25723</v>
      </c>
      <c r="Q17" s="262">
        <v>87136</v>
      </c>
      <c r="R17" s="262">
        <v>112859</v>
      </c>
      <c r="S17" s="262">
        <v>25693</v>
      </c>
      <c r="T17" s="262">
        <v>86871</v>
      </c>
      <c r="U17" s="262">
        <v>112564</v>
      </c>
      <c r="V17" s="262">
        <v>26683</v>
      </c>
      <c r="W17" s="262">
        <v>90080</v>
      </c>
      <c r="X17" s="262">
        <v>116763</v>
      </c>
      <c r="Y17" s="262">
        <v>25344</v>
      </c>
      <c r="Z17" s="262">
        <v>86053</v>
      </c>
      <c r="AA17" s="262">
        <v>111397</v>
      </c>
      <c r="AB17" s="262">
        <v>24887</v>
      </c>
      <c r="AC17" s="262">
        <v>84146</v>
      </c>
      <c r="AD17" s="262">
        <v>109033</v>
      </c>
      <c r="AE17" s="262">
        <v>25074</v>
      </c>
      <c r="AF17" s="262">
        <v>85196</v>
      </c>
      <c r="AG17" s="262">
        <v>110270</v>
      </c>
      <c r="AH17" s="262">
        <v>24775</v>
      </c>
      <c r="AI17" s="262">
        <v>84476</v>
      </c>
      <c r="AJ17" s="262">
        <v>109251</v>
      </c>
      <c r="AK17" s="102"/>
      <c r="AL17" s="102"/>
    </row>
    <row r="18" spans="2:38" ht="15" customHeight="1">
      <c r="B18" s="261" t="s">
        <v>178</v>
      </c>
      <c r="C18" s="808">
        <v>862</v>
      </c>
      <c r="D18" s="262">
        <v>8982</v>
      </c>
      <c r="E18" s="262">
        <v>27823</v>
      </c>
      <c r="F18" s="262">
        <v>36805</v>
      </c>
      <c r="G18" s="262">
        <v>8979</v>
      </c>
      <c r="H18" s="262">
        <v>27831</v>
      </c>
      <c r="I18" s="262">
        <v>36810</v>
      </c>
      <c r="J18" s="262">
        <v>8979</v>
      </c>
      <c r="K18" s="262">
        <v>27544</v>
      </c>
      <c r="L18" s="262">
        <v>36523</v>
      </c>
      <c r="M18" s="262">
        <v>8980</v>
      </c>
      <c r="N18" s="262">
        <v>27559</v>
      </c>
      <c r="O18" s="262">
        <v>36539</v>
      </c>
      <c r="P18" s="262">
        <v>8926</v>
      </c>
      <c r="Q18" s="262">
        <v>27528</v>
      </c>
      <c r="R18" s="262">
        <v>36454</v>
      </c>
      <c r="S18" s="262">
        <v>8841</v>
      </c>
      <c r="T18" s="262">
        <v>27423</v>
      </c>
      <c r="U18" s="262">
        <v>36264</v>
      </c>
      <c r="V18" s="262">
        <v>8850</v>
      </c>
      <c r="W18" s="262">
        <v>27253</v>
      </c>
      <c r="X18" s="262">
        <v>36103</v>
      </c>
      <c r="Y18" s="262">
        <v>9001</v>
      </c>
      <c r="Z18" s="262">
        <v>27764</v>
      </c>
      <c r="AA18" s="262">
        <v>36765</v>
      </c>
      <c r="AB18" s="262">
        <v>8909</v>
      </c>
      <c r="AC18" s="262">
        <v>27431</v>
      </c>
      <c r="AD18" s="262">
        <v>36340</v>
      </c>
      <c r="AE18" s="262">
        <v>8941</v>
      </c>
      <c r="AF18" s="262">
        <v>27535</v>
      </c>
      <c r="AG18" s="262">
        <v>36476</v>
      </c>
      <c r="AH18" s="262">
        <v>8863</v>
      </c>
      <c r="AI18" s="262">
        <v>27441</v>
      </c>
      <c r="AJ18" s="262">
        <v>36304</v>
      </c>
    </row>
    <row r="19" spans="2:38" ht="15" customHeight="1">
      <c r="B19" s="261" t="s">
        <v>180</v>
      </c>
      <c r="C19" s="808">
        <v>869</v>
      </c>
      <c r="D19" s="262">
        <v>7445</v>
      </c>
      <c r="E19" s="262">
        <v>15418</v>
      </c>
      <c r="F19" s="262">
        <v>22863</v>
      </c>
      <c r="G19" s="262">
        <v>7436</v>
      </c>
      <c r="H19" s="262">
        <v>15408</v>
      </c>
      <c r="I19" s="262">
        <v>22844</v>
      </c>
      <c r="J19" s="262">
        <v>7549</v>
      </c>
      <c r="K19" s="262">
        <v>15004</v>
      </c>
      <c r="L19" s="262">
        <v>22553</v>
      </c>
      <c r="M19" s="262">
        <v>7570</v>
      </c>
      <c r="N19" s="262">
        <v>15011</v>
      </c>
      <c r="O19" s="262">
        <v>22581</v>
      </c>
      <c r="P19" s="262">
        <v>7417</v>
      </c>
      <c r="Q19" s="262">
        <v>15006</v>
      </c>
      <c r="R19" s="262">
        <v>22423</v>
      </c>
      <c r="S19" s="262">
        <v>7313</v>
      </c>
      <c r="T19" s="262">
        <v>15018</v>
      </c>
      <c r="U19" s="262">
        <v>22331</v>
      </c>
      <c r="V19" s="262">
        <v>7390</v>
      </c>
      <c r="W19" s="262">
        <v>15035</v>
      </c>
      <c r="X19" s="262">
        <v>22425</v>
      </c>
      <c r="Y19" s="262">
        <v>7556</v>
      </c>
      <c r="Z19" s="262">
        <v>15321</v>
      </c>
      <c r="AA19" s="262">
        <v>22877</v>
      </c>
      <c r="AB19" s="262">
        <v>7392</v>
      </c>
      <c r="AC19" s="262">
        <v>14871</v>
      </c>
      <c r="AD19" s="262">
        <v>22263</v>
      </c>
      <c r="AE19" s="262">
        <v>7501</v>
      </c>
      <c r="AF19" s="262">
        <v>15014</v>
      </c>
      <c r="AG19" s="262">
        <v>22515</v>
      </c>
      <c r="AH19" s="262">
        <v>7199</v>
      </c>
      <c r="AI19" s="262">
        <v>14518</v>
      </c>
      <c r="AJ19" s="262">
        <v>21717</v>
      </c>
    </row>
    <row r="20" spans="2:38" ht="25">
      <c r="B20" s="261" t="s">
        <v>182</v>
      </c>
      <c r="C20" s="808">
        <v>881</v>
      </c>
      <c r="D20" s="262">
        <v>4760</v>
      </c>
      <c r="E20" s="262">
        <v>15854</v>
      </c>
      <c r="F20" s="262">
        <v>20614</v>
      </c>
      <c r="G20" s="262">
        <v>4759</v>
      </c>
      <c r="H20" s="262">
        <v>15850</v>
      </c>
      <c r="I20" s="262">
        <v>20609</v>
      </c>
      <c r="J20" s="262">
        <v>4719</v>
      </c>
      <c r="K20" s="262">
        <v>15694</v>
      </c>
      <c r="L20" s="262">
        <v>20413</v>
      </c>
      <c r="M20" s="262">
        <v>4692</v>
      </c>
      <c r="N20" s="262">
        <v>15792</v>
      </c>
      <c r="O20" s="262">
        <v>20484</v>
      </c>
      <c r="P20" s="262">
        <v>4663</v>
      </c>
      <c r="Q20" s="262">
        <v>12625</v>
      </c>
      <c r="R20" s="262">
        <v>17288</v>
      </c>
      <c r="S20" s="262">
        <v>4679</v>
      </c>
      <c r="T20" s="262">
        <v>12592</v>
      </c>
      <c r="U20" s="262">
        <v>17271</v>
      </c>
      <c r="V20" s="262">
        <v>4788</v>
      </c>
      <c r="W20" s="262">
        <v>12931</v>
      </c>
      <c r="X20" s="262">
        <v>17719</v>
      </c>
      <c r="Y20" s="262">
        <v>4965</v>
      </c>
      <c r="Z20" s="262">
        <v>13755</v>
      </c>
      <c r="AA20" s="262">
        <v>18720</v>
      </c>
      <c r="AB20" s="262">
        <v>4792</v>
      </c>
      <c r="AC20" s="262">
        <v>13080</v>
      </c>
      <c r="AD20" s="262">
        <v>17872</v>
      </c>
      <c r="AE20" s="262">
        <v>4832</v>
      </c>
      <c r="AF20" s="262">
        <v>13011</v>
      </c>
      <c r="AG20" s="262">
        <v>17843</v>
      </c>
      <c r="AH20" s="262">
        <v>4811</v>
      </c>
      <c r="AI20" s="262">
        <v>12946</v>
      </c>
      <c r="AJ20" s="262">
        <v>17757</v>
      </c>
    </row>
    <row r="21" spans="2:38" ht="15" customHeight="1">
      <c r="B21" s="261" t="s">
        <v>1438</v>
      </c>
      <c r="C21" s="808">
        <v>889</v>
      </c>
      <c r="D21" s="262">
        <v>2249</v>
      </c>
      <c r="E21" s="262">
        <v>12809</v>
      </c>
      <c r="F21" s="262">
        <v>15058</v>
      </c>
      <c r="G21" s="262">
        <v>2252</v>
      </c>
      <c r="H21" s="262">
        <v>12812</v>
      </c>
      <c r="I21" s="262">
        <v>15064</v>
      </c>
      <c r="J21" s="262">
        <v>2227</v>
      </c>
      <c r="K21" s="262">
        <v>12607</v>
      </c>
      <c r="L21" s="262">
        <v>14834</v>
      </c>
      <c r="M21" s="262">
        <v>2217</v>
      </c>
      <c r="N21" s="262">
        <v>12464</v>
      </c>
      <c r="O21" s="262">
        <v>14681</v>
      </c>
      <c r="P21" s="262">
        <v>2246</v>
      </c>
      <c r="Q21" s="262">
        <v>15394</v>
      </c>
      <c r="R21" s="262">
        <v>17640</v>
      </c>
      <c r="S21" s="262">
        <v>2403</v>
      </c>
      <c r="T21" s="262">
        <v>15985</v>
      </c>
      <c r="U21" s="262">
        <v>18388</v>
      </c>
      <c r="V21" s="262">
        <v>2428</v>
      </c>
      <c r="W21" s="262">
        <v>16442</v>
      </c>
      <c r="X21" s="262">
        <v>18870</v>
      </c>
      <c r="Y21" s="262">
        <v>2323</v>
      </c>
      <c r="Z21" s="262">
        <v>16995</v>
      </c>
      <c r="AA21" s="262">
        <v>19318</v>
      </c>
      <c r="AB21" s="262">
        <v>2271</v>
      </c>
      <c r="AC21" s="262">
        <v>16348</v>
      </c>
      <c r="AD21" s="262">
        <v>18619</v>
      </c>
      <c r="AE21" s="262">
        <v>2261</v>
      </c>
      <c r="AF21" s="262">
        <v>16332</v>
      </c>
      <c r="AG21" s="262">
        <v>18593</v>
      </c>
      <c r="AH21" s="262">
        <v>2333</v>
      </c>
      <c r="AI21" s="262">
        <v>16568</v>
      </c>
      <c r="AJ21" s="262">
        <v>18901</v>
      </c>
    </row>
    <row r="22" spans="2:38" ht="15" customHeight="1">
      <c r="B22" s="264" t="s">
        <v>1383</v>
      </c>
      <c r="C22" s="265"/>
      <c r="D22" s="266">
        <f t="shared" ref="D22:AI22" si="0">SUM(D15:D21)</f>
        <v>56778</v>
      </c>
      <c r="E22" s="266">
        <f t="shared" si="0"/>
        <v>170148</v>
      </c>
      <c r="F22" s="266">
        <f t="shared" si="0"/>
        <v>226926</v>
      </c>
      <c r="G22" s="266">
        <f t="shared" si="0"/>
        <v>56765</v>
      </c>
      <c r="H22" s="266">
        <f t="shared" si="0"/>
        <v>170125</v>
      </c>
      <c r="I22" s="266">
        <f t="shared" si="0"/>
        <v>226890</v>
      </c>
      <c r="J22" s="266">
        <f t="shared" si="0"/>
        <v>56997</v>
      </c>
      <c r="K22" s="266">
        <f t="shared" si="0"/>
        <v>169336</v>
      </c>
      <c r="L22" s="266">
        <f t="shared" si="0"/>
        <v>226333</v>
      </c>
      <c r="M22" s="266">
        <f t="shared" si="0"/>
        <v>56968</v>
      </c>
      <c r="N22" s="266">
        <f t="shared" si="0"/>
        <v>169623</v>
      </c>
      <c r="O22" s="266">
        <f t="shared" si="0"/>
        <v>226591</v>
      </c>
      <c r="P22" s="266">
        <f t="shared" si="0"/>
        <v>55221</v>
      </c>
      <c r="Q22" s="266">
        <f t="shared" si="0"/>
        <v>165117</v>
      </c>
      <c r="R22" s="266">
        <f t="shared" si="0"/>
        <v>220338</v>
      </c>
      <c r="S22" s="266">
        <f t="shared" si="0"/>
        <v>55148</v>
      </c>
      <c r="T22" s="266">
        <f t="shared" si="0"/>
        <v>165298</v>
      </c>
      <c r="U22" s="266">
        <f t="shared" si="0"/>
        <v>220446</v>
      </c>
      <c r="V22" s="266">
        <f t="shared" si="0"/>
        <v>56265</v>
      </c>
      <c r="W22" s="266">
        <f t="shared" si="0"/>
        <v>169069</v>
      </c>
      <c r="X22" s="266">
        <f t="shared" si="0"/>
        <v>225334</v>
      </c>
      <c r="Y22" s="266">
        <f t="shared" si="0"/>
        <v>55254</v>
      </c>
      <c r="Z22" s="266">
        <f t="shared" si="0"/>
        <v>167136</v>
      </c>
      <c r="AA22" s="266">
        <f t="shared" si="0"/>
        <v>222390</v>
      </c>
      <c r="AB22" s="266">
        <f t="shared" si="0"/>
        <v>54743</v>
      </c>
      <c r="AC22" s="266">
        <f t="shared" si="0"/>
        <v>163474</v>
      </c>
      <c r="AD22" s="266">
        <f t="shared" si="0"/>
        <v>218217</v>
      </c>
      <c r="AE22" s="266">
        <f t="shared" si="0"/>
        <v>55052</v>
      </c>
      <c r="AF22" s="266">
        <f t="shared" si="0"/>
        <v>164612</v>
      </c>
      <c r="AG22" s="266">
        <f t="shared" si="0"/>
        <v>219664</v>
      </c>
      <c r="AH22" s="266">
        <f t="shared" si="0"/>
        <v>54243</v>
      </c>
      <c r="AI22" s="266">
        <f t="shared" si="0"/>
        <v>163354</v>
      </c>
      <c r="AJ22" s="266">
        <f>SUM(AJ15:AJ21)</f>
        <v>217597</v>
      </c>
    </row>
    <row r="23" spans="2:38">
      <c r="B23" s="132"/>
      <c r="C23" s="104"/>
      <c r="D23" s="104"/>
      <c r="E23" s="104"/>
      <c r="F23" s="104"/>
      <c r="G23" s="104"/>
      <c r="H23" s="104"/>
      <c r="I23" s="260"/>
      <c r="J23" s="104"/>
      <c r="K23" s="104"/>
      <c r="L23" s="104"/>
      <c r="M23" s="104"/>
      <c r="N23" s="104"/>
      <c r="O23" s="104"/>
      <c r="P23" s="260"/>
      <c r="Q23" s="104"/>
      <c r="R23" s="104"/>
      <c r="S23" s="104"/>
      <c r="T23" s="104"/>
      <c r="U23" s="104"/>
      <c r="V23" s="104"/>
      <c r="W23" s="260"/>
      <c r="X23" s="104"/>
      <c r="Y23" s="104"/>
      <c r="Z23" s="104"/>
      <c r="AA23" s="104"/>
      <c r="AB23" s="104"/>
      <c r="AC23" s="104"/>
      <c r="AD23" s="260"/>
    </row>
    <row r="24" spans="2:38">
      <c r="B24" s="132"/>
      <c r="C24" s="104"/>
      <c r="D24" s="104"/>
      <c r="E24" s="104"/>
      <c r="F24" s="104"/>
      <c r="G24" s="104"/>
      <c r="H24" s="104"/>
      <c r="I24" s="260"/>
      <c r="J24" s="104"/>
      <c r="K24" s="104"/>
      <c r="L24" s="104"/>
      <c r="M24" s="104"/>
      <c r="N24" s="104"/>
      <c r="O24" s="104"/>
      <c r="P24" s="260"/>
      <c r="Q24" s="104"/>
      <c r="R24" s="104"/>
      <c r="S24" s="104"/>
      <c r="T24" s="104"/>
      <c r="U24" s="104"/>
      <c r="V24" s="104"/>
      <c r="W24" s="260"/>
      <c r="X24" s="104"/>
      <c r="Y24" s="104"/>
      <c r="Z24" s="104"/>
      <c r="AA24" s="104"/>
      <c r="AB24" s="104"/>
      <c r="AC24" s="104"/>
      <c r="AD24" s="260"/>
    </row>
    <row r="25" spans="2:38">
      <c r="B25" s="132"/>
      <c r="C25" s="104"/>
      <c r="D25" s="104"/>
      <c r="E25" s="104"/>
      <c r="F25" s="104"/>
      <c r="G25" s="104"/>
      <c r="H25" s="104"/>
      <c r="I25" s="260"/>
      <c r="J25" s="104"/>
      <c r="K25" s="104"/>
      <c r="L25" s="104"/>
      <c r="M25" s="104"/>
      <c r="N25" s="104"/>
      <c r="O25" s="104"/>
      <c r="P25" s="260"/>
      <c r="Q25" s="104"/>
      <c r="R25" s="104"/>
      <c r="S25" s="104"/>
      <c r="T25" s="104"/>
      <c r="U25" s="104"/>
      <c r="V25" s="104"/>
      <c r="W25" s="260"/>
      <c r="X25" s="104"/>
      <c r="Y25" s="104"/>
      <c r="Z25" s="104"/>
      <c r="AA25" s="104"/>
      <c r="AB25" s="104"/>
      <c r="AC25" s="104"/>
      <c r="AD25" s="260"/>
    </row>
    <row r="26" spans="2:38" ht="18" customHeight="1">
      <c r="B26" s="619" t="s">
        <v>1826</v>
      </c>
    </row>
    <row r="27" spans="2:38" s="628" customFormat="1" ht="18" customHeight="1">
      <c r="B27" s="1093" t="s">
        <v>293</v>
      </c>
      <c r="C27" s="1094">
        <v>2019</v>
      </c>
      <c r="D27" s="1094"/>
      <c r="E27" s="1094"/>
      <c r="F27" s="1094"/>
      <c r="G27" s="981">
        <v>2020</v>
      </c>
      <c r="H27" s="981"/>
      <c r="I27" s="981"/>
      <c r="J27" s="981"/>
      <c r="K27" s="981"/>
      <c r="L27" s="981"/>
      <c r="M27" s="981"/>
      <c r="N27" s="1069" t="s">
        <v>1388</v>
      </c>
    </row>
    <row r="28" spans="2:38" s="628" customFormat="1" ht="18" customHeight="1">
      <c r="B28" s="1049"/>
      <c r="C28" s="707" t="s">
        <v>1199</v>
      </c>
      <c r="D28" s="707" t="s">
        <v>1195</v>
      </c>
      <c r="E28" s="707" t="s">
        <v>1204</v>
      </c>
      <c r="F28" s="707" t="s">
        <v>1202</v>
      </c>
      <c r="G28" s="707" t="s">
        <v>1199</v>
      </c>
      <c r="H28" s="707" t="s">
        <v>1197</v>
      </c>
      <c r="I28" s="707" t="s">
        <v>1196</v>
      </c>
      <c r="J28" s="707" t="s">
        <v>1195</v>
      </c>
      <c r="K28" s="707" t="s">
        <v>1194</v>
      </c>
      <c r="L28" s="707" t="s">
        <v>1205</v>
      </c>
      <c r="M28" s="707" t="s">
        <v>1204</v>
      </c>
      <c r="N28" s="1069"/>
    </row>
    <row r="29" spans="2:38" ht="15" customHeight="1">
      <c r="B29" s="103" t="s">
        <v>1439</v>
      </c>
      <c r="C29" s="262">
        <v>217597</v>
      </c>
      <c r="D29" s="262">
        <v>219664</v>
      </c>
      <c r="E29" s="262">
        <v>218217</v>
      </c>
      <c r="F29" s="262">
        <v>222390</v>
      </c>
      <c r="G29" s="262">
        <v>225334</v>
      </c>
      <c r="H29" s="262">
        <v>220446</v>
      </c>
      <c r="I29" s="262">
        <v>220338</v>
      </c>
      <c r="J29" s="262">
        <v>226591</v>
      </c>
      <c r="K29" s="262">
        <v>226333</v>
      </c>
      <c r="L29" s="262">
        <v>226890</v>
      </c>
      <c r="M29" s="262">
        <v>226926</v>
      </c>
      <c r="N29" s="13">
        <f>M29/E29-1</f>
        <v>3.9909814542405053E-2</v>
      </c>
    </row>
    <row r="30" spans="2:38" ht="15" customHeight="1">
      <c r="B30" s="103" t="s">
        <v>222</v>
      </c>
      <c r="C30" s="262">
        <v>3250897</v>
      </c>
      <c r="D30" s="262">
        <v>3265011</v>
      </c>
      <c r="E30" s="262">
        <v>3245722</v>
      </c>
      <c r="F30" s="262">
        <v>3314130</v>
      </c>
      <c r="G30" s="262">
        <v>3177701</v>
      </c>
      <c r="H30" s="262">
        <v>3160493</v>
      </c>
      <c r="I30" s="262">
        <v>3139719</v>
      </c>
      <c r="J30" s="262">
        <v>3147739</v>
      </c>
      <c r="K30" s="262">
        <v>3144260</v>
      </c>
      <c r="L30" s="262">
        <v>3197532</v>
      </c>
      <c r="M30" s="262">
        <v>3194573</v>
      </c>
      <c r="N30" s="13">
        <f>M30/E30-1</f>
        <v>-1.5758897404029026E-2</v>
      </c>
    </row>
  </sheetData>
  <mergeCells count="24">
    <mergeCell ref="B12:B14"/>
    <mergeCell ref="C12:C14"/>
    <mergeCell ref="B27:B28"/>
    <mergeCell ref="C27:F27"/>
    <mergeCell ref="G27:M27"/>
    <mergeCell ref="N27:N28"/>
    <mergeCell ref="S13:U13"/>
    <mergeCell ref="V13:X13"/>
    <mergeCell ref="F2:G2"/>
    <mergeCell ref="F3:G3"/>
    <mergeCell ref="Y13:AA13"/>
    <mergeCell ref="AB13:AD13"/>
    <mergeCell ref="AE13:AG13"/>
    <mergeCell ref="D12:F12"/>
    <mergeCell ref="G12:L12"/>
    <mergeCell ref="M12:R12"/>
    <mergeCell ref="S12:X12"/>
    <mergeCell ref="Y12:AJ12"/>
    <mergeCell ref="D13:F13"/>
    <mergeCell ref="G13:I13"/>
    <mergeCell ref="J13:L13"/>
    <mergeCell ref="M13:O13"/>
    <mergeCell ref="P13:R13"/>
    <mergeCell ref="AH13:AJ13"/>
  </mergeCells>
  <hyperlinks>
    <hyperlink ref="F3" r:id="rId1" location="'Índice Digitalizacion Acelerada'!A1"/>
    <hyperlink ref="F2" r:id="rId2" location="'Índice ámbitos y subámbitos'!A1"/>
    <hyperlink ref="F2:G2" location="'Índice sectores estratégicos'!A1" display="Volver a índice general"/>
    <hyperlink ref="F3:G3" location="'Índice ámbitos y subámbitos'!A1" display="Volver a índice del ámbito"/>
  </hyperlinks>
  <pageMargins left="0.7" right="0.7" top="0.75" bottom="0.75" header="0.3" footer="0.3"/>
  <pageSetup paperSize="9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115</vt:i4>
      </vt:variant>
    </vt:vector>
  </HeadingPairs>
  <TitlesOfParts>
    <vt:vector size="115" baseType="lpstr">
      <vt:lpstr>Índice ámbitos y subámbitos</vt:lpstr>
      <vt:lpstr>Índice Digitalizacion Acelerada</vt:lpstr>
      <vt:lpstr>Índice I+i</vt:lpstr>
      <vt:lpstr>Índice Cambios Sociales</vt:lpstr>
      <vt:lpstr>Índice Transición Ecológica</vt:lpstr>
      <vt:lpstr>Índice sectores estratégicos</vt:lpstr>
      <vt:lpstr>1.1.1</vt:lpstr>
      <vt:lpstr>1.1.2</vt:lpstr>
      <vt:lpstr>1.1.3</vt:lpstr>
      <vt:lpstr>1.1.4</vt:lpstr>
      <vt:lpstr>1.1.5</vt:lpstr>
      <vt:lpstr>1.2.1</vt:lpstr>
      <vt:lpstr>1.2.2</vt:lpstr>
      <vt:lpstr>1.2.3</vt:lpstr>
      <vt:lpstr>1.3.1</vt:lpstr>
      <vt:lpstr>1.3.2</vt:lpstr>
      <vt:lpstr>1.3.3</vt:lpstr>
      <vt:lpstr>1.3.4</vt:lpstr>
      <vt:lpstr>1.4.1</vt:lpstr>
      <vt:lpstr>1.4.2</vt:lpstr>
      <vt:lpstr>1.4.3</vt:lpstr>
      <vt:lpstr>1.4.4</vt:lpstr>
      <vt:lpstr>1.4.5</vt:lpstr>
      <vt:lpstr>1.4.6</vt:lpstr>
      <vt:lpstr>1.4.7</vt:lpstr>
      <vt:lpstr>1.5.1</vt:lpstr>
      <vt:lpstr>1.5.2</vt:lpstr>
      <vt:lpstr>1.5.3</vt:lpstr>
      <vt:lpstr>1.5.4</vt:lpstr>
      <vt:lpstr>1.5.5</vt:lpstr>
      <vt:lpstr>1.6.1</vt:lpstr>
      <vt:lpstr>1.6.2</vt:lpstr>
      <vt:lpstr>1.6.3</vt:lpstr>
      <vt:lpstr>1.7.1</vt:lpstr>
      <vt:lpstr>1.7.2</vt:lpstr>
      <vt:lpstr>1.7.3</vt:lpstr>
      <vt:lpstr>1.7.4</vt:lpstr>
      <vt:lpstr>1.7.5</vt:lpstr>
      <vt:lpstr>1.7.6</vt:lpstr>
      <vt:lpstr>1.8.1</vt:lpstr>
      <vt:lpstr>2.1.1</vt:lpstr>
      <vt:lpstr>2.2.1</vt:lpstr>
      <vt:lpstr>2.2.2</vt:lpstr>
      <vt:lpstr>2.3.1</vt:lpstr>
      <vt:lpstr>2.3.2</vt:lpstr>
      <vt:lpstr>2.3.3</vt:lpstr>
      <vt:lpstr>2.3.4</vt:lpstr>
      <vt:lpstr>2.4.1</vt:lpstr>
      <vt:lpstr>3.1.1</vt:lpstr>
      <vt:lpstr>3.1.2</vt:lpstr>
      <vt:lpstr>3.2.1</vt:lpstr>
      <vt:lpstr>3.2.2</vt:lpstr>
      <vt:lpstr>3.2.3</vt:lpstr>
      <vt:lpstr>3.2.4</vt:lpstr>
      <vt:lpstr>3.2.5</vt:lpstr>
      <vt:lpstr>3.2.6</vt:lpstr>
      <vt:lpstr>3.3.1</vt:lpstr>
      <vt:lpstr>3.3.2</vt:lpstr>
      <vt:lpstr>3.4.1</vt:lpstr>
      <vt:lpstr>3.5.1</vt:lpstr>
      <vt:lpstr>3.5.2</vt:lpstr>
      <vt:lpstr>3.5.3</vt:lpstr>
      <vt:lpstr>3.5.4</vt:lpstr>
      <vt:lpstr>3.5.5</vt:lpstr>
      <vt:lpstr>3.5.6</vt:lpstr>
      <vt:lpstr>3.6.1</vt:lpstr>
      <vt:lpstr>3.6.2</vt:lpstr>
      <vt:lpstr>3.6.3</vt:lpstr>
      <vt:lpstr>3.6.4</vt:lpstr>
      <vt:lpstr>4.1.1</vt:lpstr>
      <vt:lpstr>4.1.2</vt:lpstr>
      <vt:lpstr>4.1.3</vt:lpstr>
      <vt:lpstr>4.1.4</vt:lpstr>
      <vt:lpstr>4.1.5</vt:lpstr>
      <vt:lpstr>4.1.6</vt:lpstr>
      <vt:lpstr>4.1.7</vt:lpstr>
      <vt:lpstr>4.2.1</vt:lpstr>
      <vt:lpstr>4.2.2</vt:lpstr>
      <vt:lpstr>4.2.3</vt:lpstr>
      <vt:lpstr>4.2.4</vt:lpstr>
      <vt:lpstr>4.3.1</vt:lpstr>
      <vt:lpstr>4.3.2</vt:lpstr>
      <vt:lpstr>4.3.3</vt:lpstr>
      <vt:lpstr>4.3.4</vt:lpstr>
      <vt:lpstr>4.3.5</vt:lpstr>
      <vt:lpstr>4.3.6</vt:lpstr>
      <vt:lpstr>4.3.7</vt:lpstr>
      <vt:lpstr>5.1.1</vt:lpstr>
      <vt:lpstr>5.1.2</vt:lpstr>
      <vt:lpstr>5.1.3</vt:lpstr>
      <vt:lpstr>5.1.4</vt:lpstr>
      <vt:lpstr>5.1.5</vt:lpstr>
      <vt:lpstr>5.2.1</vt:lpstr>
      <vt:lpstr>5.2.2</vt:lpstr>
      <vt:lpstr>5.2.3</vt:lpstr>
      <vt:lpstr>5.2.4</vt:lpstr>
      <vt:lpstr>5.3.1</vt:lpstr>
      <vt:lpstr>5.3.2</vt:lpstr>
      <vt:lpstr>5.3.3</vt:lpstr>
      <vt:lpstr>5.3.4</vt:lpstr>
      <vt:lpstr>5.3.5</vt:lpstr>
      <vt:lpstr>5.4.1</vt:lpstr>
      <vt:lpstr>5.4.2</vt:lpstr>
      <vt:lpstr>5.4.3</vt:lpstr>
      <vt:lpstr>5.4.4</vt:lpstr>
      <vt:lpstr>5.4.5</vt:lpstr>
      <vt:lpstr>5.5.1</vt:lpstr>
      <vt:lpstr>5.5.2</vt:lpstr>
      <vt:lpstr>5.5.3</vt:lpstr>
      <vt:lpstr>5.5.4</vt:lpstr>
      <vt:lpstr>5.6.1</vt:lpstr>
      <vt:lpstr>5.6.2</vt:lpstr>
      <vt:lpstr>5.6.3</vt:lpstr>
      <vt:lpstr>Anexo1.CNAEs Act Estrat </vt:lpstr>
      <vt:lpstr>Anexo 2.CNAEs Datacomex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Elvira</dc:creator>
  <cp:lastModifiedBy>Madrid Digital</cp:lastModifiedBy>
  <dcterms:created xsi:type="dcterms:W3CDTF">2020-10-02T09:48:10Z</dcterms:created>
  <dcterms:modified xsi:type="dcterms:W3CDTF">2021-06-03T10:56:23Z</dcterms:modified>
</cp:coreProperties>
</file>